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49706FA-72B1-45EE-9FCC-6FB66FFDC4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5" i="1" l="1"/>
  <c r="AA75" i="1"/>
  <c r="AC75" i="1" s="1"/>
  <c r="W15" i="1" s="1"/>
  <c r="AD14" i="1"/>
  <c r="AD15" i="1" s="1"/>
  <c r="AA74" i="1"/>
  <c r="AC74" i="1" s="1"/>
  <c r="W14" i="1" s="1"/>
  <c r="Q436" i="1"/>
  <c r="T435" i="1"/>
  <c r="AF14" i="1" l="1"/>
  <c r="Y15" i="1"/>
  <c r="AF13" i="1"/>
  <c r="R13" i="1"/>
  <c r="Z11" i="1" l="1"/>
  <c r="AB72" i="1"/>
  <c r="M12" i="1" l="1"/>
  <c r="A12" i="1"/>
  <c r="B1" i="1"/>
  <c r="Q12" i="1"/>
  <c r="C13" i="1" s="1"/>
  <c r="AA72" i="1"/>
  <c r="AC72" i="1" s="1"/>
  <c r="W12" i="1" s="1"/>
  <c r="V13" i="1"/>
  <c r="V14" i="1" s="1"/>
  <c r="I13" i="1"/>
  <c r="I14" i="1" s="1"/>
  <c r="X12" i="1"/>
  <c r="AB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Q702" i="1" l="1"/>
  <c r="V15" i="1"/>
  <c r="AA73" i="1"/>
  <c r="AC73" i="1" s="1"/>
  <c r="W13" i="1" s="1"/>
  <c r="X13" i="1"/>
  <c r="AB14" i="1" s="1"/>
  <c r="A13" i="1"/>
  <c r="D13" i="1" s="1"/>
  <c r="H12" i="1"/>
  <c r="N12" i="1" s="1"/>
  <c r="G13" i="1"/>
  <c r="I15" i="1"/>
  <c r="D12" i="1"/>
  <c r="Y14" i="1" l="1"/>
  <c r="Z14" i="1" s="1"/>
  <c r="E13" i="1"/>
  <c r="P12" i="1"/>
  <c r="B12" i="1" s="1"/>
  <c r="AF12" i="1"/>
  <c r="S12" i="1" s="1"/>
  <c r="S13" i="1" s="1"/>
  <c r="Y13" i="1"/>
  <c r="Z13" i="1" s="1"/>
  <c r="AC13" i="1" s="1"/>
  <c r="I16" i="1"/>
  <c r="K13" i="1"/>
  <c r="L13" i="1" s="1"/>
  <c r="M13" i="1" s="1"/>
  <c r="A14" i="1"/>
  <c r="D14" i="1" s="1"/>
  <c r="E12" i="1"/>
  <c r="F14" i="1" l="1"/>
  <c r="A15" i="1"/>
  <c r="D15" i="1" s="1"/>
  <c r="E14" i="1"/>
  <c r="F15" i="1" s="1"/>
  <c r="I17" i="1"/>
  <c r="F13" i="1"/>
  <c r="H13" i="1" s="1"/>
  <c r="I18" i="1" l="1"/>
  <c r="E15" i="1"/>
  <c r="F16" i="1" s="1"/>
  <c r="A16" i="1"/>
  <c r="D16" i="1" s="1"/>
  <c r="N13" i="1"/>
  <c r="P13" i="1" s="1"/>
  <c r="A17" i="1" l="1"/>
  <c r="D17" i="1" s="1"/>
  <c r="E16" i="1"/>
  <c r="I19" i="1"/>
  <c r="F17" i="1" l="1"/>
  <c r="A18" i="1"/>
  <c r="D18" i="1" s="1"/>
  <c r="E17" i="1"/>
  <c r="I20" i="1"/>
  <c r="B13" i="1"/>
  <c r="F18" i="1" l="1"/>
  <c r="A19" i="1"/>
  <c r="D19" i="1" s="1"/>
  <c r="E18" i="1"/>
  <c r="I21" i="1"/>
  <c r="F19" i="1" l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s="1"/>
  <c r="I25" i="1" l="1"/>
  <c r="A23" i="1"/>
  <c r="D23" i="1" s="1"/>
  <c r="E22" i="1"/>
  <c r="F23" i="1" s="1"/>
  <c r="I26" i="1" l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F27" i="1" s="1"/>
  <c r="I29" i="1"/>
  <c r="O27" i="1" l="1"/>
  <c r="Q27" i="1" s="1"/>
  <c r="D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G14" i="1"/>
  <c r="H14" i="1" s="1"/>
  <c r="J14" i="1"/>
  <c r="K14" i="1" s="1"/>
  <c r="L14" i="1" s="1"/>
  <c r="M14" i="1" s="1"/>
  <c r="Q24" i="1"/>
  <c r="Q20" i="1"/>
  <c r="Q16" i="1"/>
  <c r="I30" i="1"/>
  <c r="A28" i="1"/>
  <c r="E27" i="1"/>
  <c r="F28" i="1" s="1"/>
  <c r="S28" i="1" l="1"/>
  <c r="R28" i="1"/>
  <c r="O28" i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A29" i="1"/>
  <c r="I31" i="1"/>
  <c r="R29" i="1" l="1"/>
  <c r="S29" i="1"/>
  <c r="O29" i="1"/>
  <c r="Q29" i="1" s="1"/>
  <c r="D29" i="1"/>
  <c r="E29" i="1" s="1"/>
  <c r="J16" i="1"/>
  <c r="J17" i="1" s="1"/>
  <c r="G16" i="1"/>
  <c r="H15" i="1"/>
  <c r="N15" i="1" s="1"/>
  <c r="P15" i="1" s="1"/>
  <c r="B15" i="1" s="1"/>
  <c r="I32" i="1"/>
  <c r="C23" i="1"/>
  <c r="A30" i="1"/>
  <c r="R30" i="1" l="1"/>
  <c r="S30" i="1"/>
  <c r="O30" i="1"/>
  <c r="Q30" i="1" s="1"/>
  <c r="D30" i="1"/>
  <c r="K16" i="1"/>
  <c r="L16" i="1" s="1"/>
  <c r="M16" i="1" s="1"/>
  <c r="F30" i="1"/>
  <c r="K17" i="1"/>
  <c r="J18" i="1"/>
  <c r="H16" i="1"/>
  <c r="G17" i="1"/>
  <c r="I33" i="1"/>
  <c r="A31" i="1"/>
  <c r="E30" i="1"/>
  <c r="C24" i="1"/>
  <c r="R31" i="1" l="1"/>
  <c r="S31" i="1"/>
  <c r="O31" i="1"/>
  <c r="Q31" i="1" s="1"/>
  <c r="D31" i="1"/>
  <c r="L17" i="1"/>
  <c r="M17" i="1" s="1"/>
  <c r="N16" i="1"/>
  <c r="P16" i="1" s="1"/>
  <c r="B16" i="1" s="1"/>
  <c r="F31" i="1"/>
  <c r="H17" i="1"/>
  <c r="G18" i="1"/>
  <c r="K18" i="1"/>
  <c r="L18" i="1" s="1"/>
  <c r="M18" i="1" s="1"/>
  <c r="J19" i="1"/>
  <c r="C25" i="1"/>
  <c r="A32" i="1"/>
  <c r="E31" i="1"/>
  <c r="I34" i="1"/>
  <c r="S32" i="1" l="1"/>
  <c r="R32" i="1"/>
  <c r="O32" i="1"/>
  <c r="Q32" i="1" s="1"/>
  <c r="D32" i="1"/>
  <c r="N17" i="1"/>
  <c r="P17" i="1" s="1"/>
  <c r="B17" i="1" s="1"/>
  <c r="F32" i="1"/>
  <c r="K19" i="1"/>
  <c r="L19" i="1" s="1"/>
  <c r="M19" i="1" s="1"/>
  <c r="J20" i="1"/>
  <c r="H18" i="1"/>
  <c r="N18" i="1" s="1"/>
  <c r="P18" i="1" s="1"/>
  <c r="B18" i="1" s="1"/>
  <c r="G19" i="1"/>
  <c r="R33" i="1"/>
  <c r="A33" i="1"/>
  <c r="E32" i="1"/>
  <c r="F33" i="1" s="1"/>
  <c r="I35" i="1"/>
  <c r="C26" i="1"/>
  <c r="S33" i="1" l="1"/>
  <c r="O33" i="1"/>
  <c r="Q33" i="1" s="1"/>
  <c r="D33" i="1"/>
  <c r="E33" i="1" s="1"/>
  <c r="H19" i="1"/>
  <c r="N19" i="1" s="1"/>
  <c r="P19" i="1" s="1"/>
  <c r="B19" i="1" s="1"/>
  <c r="G20" i="1"/>
  <c r="J21" i="1"/>
  <c r="K20" i="1"/>
  <c r="L20" i="1" s="1"/>
  <c r="M20" i="1" s="1"/>
  <c r="C27" i="1"/>
  <c r="A34" i="1"/>
  <c r="I36" i="1"/>
  <c r="S34" i="1" l="1"/>
  <c r="R34" i="1"/>
  <c r="O34" i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I37" i="1"/>
  <c r="A35" i="1"/>
  <c r="E34" i="1"/>
  <c r="C28" i="1"/>
  <c r="R35" i="1" l="1"/>
  <c r="S35" i="1"/>
  <c r="O35" i="1"/>
  <c r="Q35" i="1" s="1"/>
  <c r="D35" i="1"/>
  <c r="E35" i="1" s="1"/>
  <c r="F35" i="1"/>
  <c r="G22" i="1"/>
  <c r="H21" i="1"/>
  <c r="N21" i="1" s="1"/>
  <c r="P21" i="1" s="1"/>
  <c r="B21" i="1" s="1"/>
  <c r="K22" i="1"/>
  <c r="L22" i="1" s="1"/>
  <c r="M22" i="1" s="1"/>
  <c r="J23" i="1"/>
  <c r="A36" i="1"/>
  <c r="I38" i="1"/>
  <c r="C29" i="1"/>
  <c r="S36" i="1" l="1"/>
  <c r="R36" i="1"/>
  <c r="O36" i="1"/>
  <c r="Q36" i="1" s="1"/>
  <c r="D36" i="1"/>
  <c r="E36" i="1" s="1"/>
  <c r="F36" i="1"/>
  <c r="K23" i="1"/>
  <c r="L23" i="1" s="1"/>
  <c r="M23" i="1" s="1"/>
  <c r="J24" i="1"/>
  <c r="G23" i="1"/>
  <c r="H22" i="1"/>
  <c r="N22" i="1" s="1"/>
  <c r="P22" i="1" s="1"/>
  <c r="B22" i="1" s="1"/>
  <c r="I39" i="1"/>
  <c r="A37" i="1"/>
  <c r="C30" i="1"/>
  <c r="R37" i="1" l="1"/>
  <c r="S37" i="1"/>
  <c r="O37" i="1"/>
  <c r="Q37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A38" i="1"/>
  <c r="C31" i="1"/>
  <c r="I40" i="1"/>
  <c r="S38" i="1" l="1"/>
  <c r="R38" i="1"/>
  <c r="O38" i="1"/>
  <c r="Q38" i="1" s="1"/>
  <c r="D38" i="1"/>
  <c r="E38" i="1" s="1"/>
  <c r="G25" i="1"/>
  <c r="H24" i="1"/>
  <c r="N24" i="1" s="1"/>
  <c r="P24" i="1" s="1"/>
  <c r="B24" i="1" s="1"/>
  <c r="J26" i="1"/>
  <c r="K25" i="1"/>
  <c r="L25" i="1" s="1"/>
  <c r="M25" i="1" s="1"/>
  <c r="I41" i="1"/>
  <c r="C32" i="1"/>
  <c r="A39" i="1"/>
  <c r="R39" i="1" l="1"/>
  <c r="S39" i="1"/>
  <c r="O39" i="1"/>
  <c r="Q39" i="1" s="1"/>
  <c r="D39" i="1"/>
  <c r="F39" i="1"/>
  <c r="H25" i="1"/>
  <c r="N25" i="1" s="1"/>
  <c r="P25" i="1" s="1"/>
  <c r="B25" i="1" s="1"/>
  <c r="G26" i="1"/>
  <c r="K26" i="1"/>
  <c r="L26" i="1" s="1"/>
  <c r="M26" i="1" s="1"/>
  <c r="J27" i="1"/>
  <c r="C33" i="1"/>
  <c r="A40" i="1"/>
  <c r="E39" i="1"/>
  <c r="F40" i="1" s="1"/>
  <c r="I42" i="1"/>
  <c r="R40" i="1" l="1"/>
  <c r="S40" i="1"/>
  <c r="O40" i="1"/>
  <c r="Q40" i="1" s="1"/>
  <c r="D40" i="1"/>
  <c r="E40" i="1" s="1"/>
  <c r="F41" i="1" s="1"/>
  <c r="J28" i="1"/>
  <c r="K27" i="1"/>
  <c r="L27" i="1" s="1"/>
  <c r="M27" i="1" s="1"/>
  <c r="G27" i="1"/>
  <c r="H26" i="1"/>
  <c r="N26" i="1" s="1"/>
  <c r="P26" i="1" s="1"/>
  <c r="B26" i="1" s="1"/>
  <c r="I43" i="1"/>
  <c r="C34" i="1"/>
  <c r="A41" i="1"/>
  <c r="R41" i="1" l="1"/>
  <c r="S41" i="1"/>
  <c r="O41" i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A42" i="1"/>
  <c r="C35" i="1"/>
  <c r="I44" i="1"/>
  <c r="S42" i="1" l="1"/>
  <c r="R42" i="1"/>
  <c r="O42" i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I45" i="1"/>
  <c r="C36" i="1"/>
  <c r="A43" i="1"/>
  <c r="E42" i="1"/>
  <c r="S43" i="1" l="1"/>
  <c r="R43" i="1"/>
  <c r="O43" i="1"/>
  <c r="R44" i="1" s="1"/>
  <c r="D43" i="1"/>
  <c r="E43" i="1" s="1"/>
  <c r="F44" i="1" s="1"/>
  <c r="F43" i="1"/>
  <c r="K30" i="1"/>
  <c r="L30" i="1" s="1"/>
  <c r="M30" i="1" s="1"/>
  <c r="J31" i="1"/>
  <c r="H29" i="1"/>
  <c r="N29" i="1" s="1"/>
  <c r="P29" i="1" s="1"/>
  <c r="B29" i="1" s="1"/>
  <c r="G30" i="1"/>
  <c r="C37" i="1"/>
  <c r="I46" i="1"/>
  <c r="A44" i="1"/>
  <c r="Q43" i="1" l="1"/>
  <c r="S44" i="1"/>
  <c r="O44" i="1"/>
  <c r="S45" i="1" s="1"/>
  <c r="D44" i="1"/>
  <c r="E44" i="1" s="1"/>
  <c r="G31" i="1"/>
  <c r="H30" i="1"/>
  <c r="N30" i="1" s="1"/>
  <c r="P30" i="1" s="1"/>
  <c r="B30" i="1" s="1"/>
  <c r="K31" i="1"/>
  <c r="L31" i="1" s="1"/>
  <c r="M31" i="1" s="1"/>
  <c r="J32" i="1"/>
  <c r="C38" i="1"/>
  <c r="A45" i="1"/>
  <c r="I47" i="1"/>
  <c r="Q44" i="1" l="1"/>
  <c r="R45" i="1"/>
  <c r="O45" i="1"/>
  <c r="Q45" i="1" s="1"/>
  <c r="D45" i="1"/>
  <c r="E45" i="1" s="1"/>
  <c r="F46" i="1" s="1"/>
  <c r="F45" i="1"/>
  <c r="K32" i="1"/>
  <c r="L32" i="1" s="1"/>
  <c r="M32" i="1" s="1"/>
  <c r="J33" i="1"/>
  <c r="G32" i="1"/>
  <c r="H31" i="1"/>
  <c r="N31" i="1" s="1"/>
  <c r="P31" i="1" s="1"/>
  <c r="B31" i="1" s="1"/>
  <c r="A46" i="1"/>
  <c r="C39" i="1"/>
  <c r="I48" i="1"/>
  <c r="O46" i="1" l="1"/>
  <c r="Q46" i="1" s="1"/>
  <c r="D46" i="1"/>
  <c r="E46" i="1" s="1"/>
  <c r="F47" i="1" s="1"/>
  <c r="S46" i="1"/>
  <c r="R46" i="1"/>
  <c r="R47" i="1" s="1"/>
  <c r="H32" i="1"/>
  <c r="N32" i="1" s="1"/>
  <c r="P32" i="1" s="1"/>
  <c r="B32" i="1" s="1"/>
  <c r="G33" i="1"/>
  <c r="J34" i="1"/>
  <c r="K33" i="1"/>
  <c r="L33" i="1" s="1"/>
  <c r="M33" i="1" s="1"/>
  <c r="I49" i="1"/>
  <c r="C40" i="1"/>
  <c r="A47" i="1"/>
  <c r="S47" i="1" l="1"/>
  <c r="O47" i="1"/>
  <c r="Q47" i="1" s="1"/>
  <c r="D47" i="1"/>
  <c r="K34" i="1"/>
  <c r="L34" i="1" s="1"/>
  <c r="M34" i="1" s="1"/>
  <c r="J35" i="1"/>
  <c r="G34" i="1"/>
  <c r="H33" i="1"/>
  <c r="N33" i="1" s="1"/>
  <c r="P33" i="1" s="1"/>
  <c r="B33" i="1" s="1"/>
  <c r="R48" i="1"/>
  <c r="C41" i="1"/>
  <c r="I50" i="1"/>
  <c r="A48" i="1"/>
  <c r="E47" i="1"/>
  <c r="F48" i="1" s="1"/>
  <c r="S48" i="1" l="1"/>
  <c r="O48" i="1"/>
  <c r="Q48" i="1" s="1"/>
  <c r="D48" i="1"/>
  <c r="E48" i="1" s="1"/>
  <c r="H34" i="1"/>
  <c r="N34" i="1" s="1"/>
  <c r="P34" i="1" s="1"/>
  <c r="B34" i="1" s="1"/>
  <c r="G35" i="1"/>
  <c r="K35" i="1"/>
  <c r="L35" i="1" s="1"/>
  <c r="M35" i="1" s="1"/>
  <c r="J36" i="1"/>
  <c r="I51" i="1"/>
  <c r="C42" i="1"/>
  <c r="A49" i="1"/>
  <c r="O49" i="1" l="1"/>
  <c r="Q49" i="1" s="1"/>
  <c r="D49" i="1"/>
  <c r="R49" i="1"/>
  <c r="S49" i="1"/>
  <c r="F49" i="1"/>
  <c r="K36" i="1"/>
  <c r="L36" i="1" s="1"/>
  <c r="M36" i="1" s="1"/>
  <c r="J37" i="1"/>
  <c r="G36" i="1"/>
  <c r="H35" i="1"/>
  <c r="N35" i="1" s="1"/>
  <c r="P35" i="1" s="1"/>
  <c r="B35" i="1" s="1"/>
  <c r="A50" i="1"/>
  <c r="E49" i="1"/>
  <c r="C43" i="1"/>
  <c r="I52" i="1"/>
  <c r="S50" i="1" l="1"/>
  <c r="R50" i="1"/>
  <c r="O50" i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I53" i="1"/>
  <c r="C44" i="1"/>
  <c r="A51" i="1"/>
  <c r="E50" i="1"/>
  <c r="R51" i="1" l="1"/>
  <c r="S51" i="1"/>
  <c r="O51" i="1"/>
  <c r="Q51" i="1" s="1"/>
  <c r="D51" i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E51" i="1"/>
  <c r="F52" i="1" s="1"/>
  <c r="C45" i="1"/>
  <c r="S52" i="1" l="1"/>
  <c r="R52" i="1"/>
  <c r="O52" i="1"/>
  <c r="Q52" i="1" s="1"/>
  <c r="D52" i="1"/>
  <c r="E52" i="1" s="1"/>
  <c r="G39" i="1"/>
  <c r="H38" i="1"/>
  <c r="N38" i="1" s="1"/>
  <c r="P38" i="1" s="1"/>
  <c r="B38" i="1" s="1"/>
  <c r="K39" i="1"/>
  <c r="L39" i="1" s="1"/>
  <c r="M39" i="1" s="1"/>
  <c r="J40" i="1"/>
  <c r="R53" i="1"/>
  <c r="C46" i="1"/>
  <c r="I55" i="1"/>
  <c r="A53" i="1"/>
  <c r="O53" i="1" l="1"/>
  <c r="Q53" i="1" s="1"/>
  <c r="D53" i="1"/>
  <c r="E53" i="1" s="1"/>
  <c r="F54" i="1" s="1"/>
  <c r="S53" i="1"/>
  <c r="S54" i="1" s="1"/>
  <c r="F53" i="1"/>
  <c r="J41" i="1"/>
  <c r="K40" i="1"/>
  <c r="L40" i="1" s="1"/>
  <c r="M40" i="1" s="1"/>
  <c r="G40" i="1"/>
  <c r="H39" i="1"/>
  <c r="N39" i="1" s="1"/>
  <c r="P39" i="1" s="1"/>
  <c r="B39" i="1" s="1"/>
  <c r="R54" i="1"/>
  <c r="I56" i="1"/>
  <c r="A54" i="1"/>
  <c r="C47" i="1"/>
  <c r="O54" i="1" l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C48" i="1"/>
  <c r="I57" i="1"/>
  <c r="O55" i="1" l="1"/>
  <c r="Q55" i="1" s="1"/>
  <c r="D55" i="1"/>
  <c r="E55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E56" i="1" s="1"/>
  <c r="F57" i="1" s="1"/>
  <c r="F56" i="1"/>
  <c r="G43" i="1"/>
  <c r="H42" i="1"/>
  <c r="N42" i="1" s="1"/>
  <c r="P42" i="1" s="1"/>
  <c r="B42" i="1" s="1"/>
  <c r="K43" i="1"/>
  <c r="L43" i="1" s="1"/>
  <c r="M43" i="1" s="1"/>
  <c r="J44" i="1"/>
  <c r="C50" i="1"/>
  <c r="A57" i="1"/>
  <c r="I59" i="1"/>
  <c r="R57" i="1" l="1"/>
  <c r="S57" i="1"/>
  <c r="O57" i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I60" i="1"/>
  <c r="A58" i="1"/>
  <c r="C51" i="1"/>
  <c r="S58" i="1" l="1"/>
  <c r="R58" i="1"/>
  <c r="O58" i="1"/>
  <c r="Q58" i="1" s="1"/>
  <c r="D58" i="1"/>
  <c r="E58" i="1" s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I61" i="1"/>
  <c r="R59" i="1" l="1"/>
  <c r="S59" i="1"/>
  <c r="O59" i="1"/>
  <c r="Q59" i="1" s="1"/>
  <c r="D59" i="1"/>
  <c r="F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R61" i="1" l="1"/>
  <c r="S61" i="1"/>
  <c r="O61" i="1"/>
  <c r="Q61" i="1" s="1"/>
  <c r="D61" i="1"/>
  <c r="E61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S62" i="1" l="1"/>
  <c r="R62" i="1"/>
  <c r="R63" i="1" s="1"/>
  <c r="O62" i="1"/>
  <c r="Q62" i="1" s="1"/>
  <c r="D62" i="1"/>
  <c r="E62" i="1" s="1"/>
  <c r="F62" i="1"/>
  <c r="H48" i="1"/>
  <c r="N48" i="1" s="1"/>
  <c r="P48" i="1" s="1"/>
  <c r="B48" i="1" s="1"/>
  <c r="G49" i="1"/>
  <c r="J50" i="1"/>
  <c r="K49" i="1"/>
  <c r="L49" i="1" s="1"/>
  <c r="M49" i="1" s="1"/>
  <c r="S63" i="1"/>
  <c r="I65" i="1"/>
  <c r="A63" i="1"/>
  <c r="C56" i="1"/>
  <c r="O63" i="1" l="1"/>
  <c r="Q63" i="1" s="1"/>
  <c r="D63" i="1"/>
  <c r="F63" i="1"/>
  <c r="K50" i="1"/>
  <c r="L50" i="1" s="1"/>
  <c r="M50" i="1" s="1"/>
  <c r="J51" i="1"/>
  <c r="G50" i="1"/>
  <c r="H49" i="1"/>
  <c r="N49" i="1" s="1"/>
  <c r="P49" i="1" s="1"/>
  <c r="B49" i="1" s="1"/>
  <c r="S64" i="1"/>
  <c r="C57" i="1"/>
  <c r="I66" i="1"/>
  <c r="A64" i="1"/>
  <c r="E63" i="1"/>
  <c r="F64" i="1" s="1"/>
  <c r="R64" i="1" l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E65" i="1"/>
  <c r="F66" i="1" s="1"/>
  <c r="S66" i="1" l="1"/>
  <c r="R66" i="1"/>
  <c r="O66" i="1"/>
  <c r="Q66" i="1" s="1"/>
  <c r="D66" i="1"/>
  <c r="H52" i="1"/>
  <c r="N52" i="1" s="1"/>
  <c r="P52" i="1" s="1"/>
  <c r="B52" i="1" s="1"/>
  <c r="G53" i="1"/>
  <c r="K53" i="1"/>
  <c r="L53" i="1" s="1"/>
  <c r="M53" i="1" s="1"/>
  <c r="J54" i="1"/>
  <c r="C60" i="1"/>
  <c r="A67" i="1"/>
  <c r="E66" i="1"/>
  <c r="I69" i="1"/>
  <c r="R67" i="1" l="1"/>
  <c r="S67" i="1"/>
  <c r="O67" i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S68" i="1"/>
  <c r="C61" i="1"/>
  <c r="I70" i="1"/>
  <c r="A68" i="1"/>
  <c r="E67" i="1"/>
  <c r="R68" i="1" l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R69" i="1"/>
  <c r="A69" i="1"/>
  <c r="I71" i="1"/>
  <c r="C62" i="1"/>
  <c r="S69" i="1" l="1"/>
  <c r="O69" i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E69" i="1"/>
  <c r="F70" i="1" s="1"/>
  <c r="S70" i="1" l="1"/>
  <c r="R70" i="1"/>
  <c r="O70" i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E71" i="1" s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S72" i="1" l="1"/>
  <c r="R72" i="1"/>
  <c r="O72" i="1"/>
  <c r="Q72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I75" i="1"/>
  <c r="R73" i="1" l="1"/>
  <c r="S73" i="1"/>
  <c r="O73" i="1"/>
  <c r="Q73" i="1" s="1"/>
  <c r="D73" i="1"/>
  <c r="F73" i="1"/>
  <c r="J61" i="1"/>
  <c r="K60" i="1"/>
  <c r="L60" i="1" s="1"/>
  <c r="M60" i="1" s="1"/>
  <c r="G60" i="1"/>
  <c r="H59" i="1"/>
  <c r="N59" i="1" s="1"/>
  <c r="P59" i="1" s="1"/>
  <c r="B59" i="1" s="1"/>
  <c r="S74" i="1"/>
  <c r="A74" i="1"/>
  <c r="E73" i="1"/>
  <c r="F74" i="1" s="1"/>
  <c r="I76" i="1"/>
  <c r="C67" i="1"/>
  <c r="R74" i="1" l="1"/>
  <c r="O74" i="1"/>
  <c r="S75" i="1" s="1"/>
  <c r="D74" i="1"/>
  <c r="G61" i="1"/>
  <c r="H60" i="1"/>
  <c r="N60" i="1" s="1"/>
  <c r="P60" i="1" s="1"/>
  <c r="B60" i="1" s="1"/>
  <c r="K61" i="1"/>
  <c r="L61" i="1" s="1"/>
  <c r="M61" i="1" s="1"/>
  <c r="J62" i="1"/>
  <c r="Q74" i="1"/>
  <c r="I77" i="1"/>
  <c r="C68" i="1"/>
  <c r="A75" i="1"/>
  <c r="E74" i="1"/>
  <c r="R75" i="1" l="1"/>
  <c r="O75" i="1"/>
  <c r="Q75" i="1" s="1"/>
  <c r="D75" i="1"/>
  <c r="F75" i="1"/>
  <c r="G62" i="1"/>
  <c r="H61" i="1"/>
  <c r="N61" i="1" s="1"/>
  <c r="P61" i="1" s="1"/>
  <c r="B61" i="1" s="1"/>
  <c r="J63" i="1"/>
  <c r="K62" i="1"/>
  <c r="L62" i="1" s="1"/>
  <c r="M62" i="1" s="1"/>
  <c r="A76" i="1"/>
  <c r="E75" i="1"/>
  <c r="C69" i="1"/>
  <c r="I78" i="1"/>
  <c r="S76" i="1" l="1"/>
  <c r="R76" i="1"/>
  <c r="O76" i="1"/>
  <c r="Q76" i="1" s="1"/>
  <c r="D76" i="1"/>
  <c r="F76" i="1"/>
  <c r="K63" i="1"/>
  <c r="L63" i="1" s="1"/>
  <c r="M63" i="1" s="1"/>
  <c r="J64" i="1"/>
  <c r="G63" i="1"/>
  <c r="H62" i="1"/>
  <c r="N62" i="1" s="1"/>
  <c r="P62" i="1" s="1"/>
  <c r="B62" i="1" s="1"/>
  <c r="I79" i="1"/>
  <c r="E76" i="1"/>
  <c r="F77" i="1" s="1"/>
  <c r="A77" i="1"/>
  <c r="C70" i="1"/>
  <c r="R77" i="1" l="1"/>
  <c r="O77" i="1"/>
  <c r="Q77" i="1" s="1"/>
  <c r="D77" i="1"/>
  <c r="E77" i="1" s="1"/>
  <c r="S77" i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R79" i="1"/>
  <c r="I81" i="1"/>
  <c r="A79" i="1"/>
  <c r="C72" i="1"/>
  <c r="O79" i="1" l="1"/>
  <c r="Q79" i="1" s="1"/>
  <c r="D79" i="1"/>
  <c r="E79" i="1" s="1"/>
  <c r="S79" i="1"/>
  <c r="F79" i="1"/>
  <c r="G66" i="1"/>
  <c r="H65" i="1"/>
  <c r="N65" i="1" s="1"/>
  <c r="P65" i="1" s="1"/>
  <c r="B65" i="1" s="1"/>
  <c r="J67" i="1"/>
  <c r="K66" i="1"/>
  <c r="L66" i="1" s="1"/>
  <c r="M66" i="1" s="1"/>
  <c r="R80" i="1"/>
  <c r="S80" i="1"/>
  <c r="I82" i="1"/>
  <c r="C73" i="1"/>
  <c r="A80" i="1"/>
  <c r="O80" i="1" l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R81" i="1"/>
  <c r="A81" i="1"/>
  <c r="C74" i="1"/>
  <c r="I83" i="1"/>
  <c r="S81" i="1" l="1"/>
  <c r="O81" i="1"/>
  <c r="Q81" i="1" s="1"/>
  <c r="D81" i="1"/>
  <c r="E81" i="1" s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S82" i="1" l="1"/>
  <c r="O82" i="1"/>
  <c r="Q82" i="1" s="1"/>
  <c r="D82" i="1"/>
  <c r="E82" i="1" s="1"/>
  <c r="F83" i="1" s="1"/>
  <c r="R82" i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R83" i="1" l="1"/>
  <c r="S83" i="1"/>
  <c r="O83" i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E84" i="1" s="1"/>
  <c r="F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O437" i="1"/>
  <c r="Q437" i="1" s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B436" i="1" l="1"/>
  <c r="T443" i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F548" i="1"/>
  <c r="A549" i="1"/>
  <c r="I551" i="1"/>
  <c r="C542" i="1"/>
  <c r="R549" i="1" l="1"/>
  <c r="S549" i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S753" i="1"/>
  <c r="O753" i="1"/>
  <c r="Q753" i="1" s="1"/>
  <c r="R753" i="1"/>
  <c r="C747" i="1"/>
  <c r="E753" i="1"/>
  <c r="F754" i="1" s="1"/>
  <c r="A754" i="1"/>
  <c r="D754" i="1" s="1"/>
  <c r="I756" i="1"/>
  <c r="B739" i="1" l="1"/>
  <c r="H740" i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A761" i="1"/>
  <c r="D761" i="1" s="1"/>
  <c r="E760" i="1"/>
  <c r="F761" i="1" s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K750" i="1" l="1"/>
  <c r="L750" i="1" s="1"/>
  <c r="M750" i="1" s="1"/>
  <c r="J751" i="1"/>
  <c r="H749" i="1"/>
  <c r="N749" i="1" s="1"/>
  <c r="G750" i="1"/>
  <c r="O763" i="1"/>
  <c r="Q763" i="1" s="1"/>
  <c r="S763" i="1"/>
  <c r="R763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G751" i="1"/>
  <c r="O764" i="1"/>
  <c r="Q764" i="1" s="1"/>
  <c r="R764" i="1"/>
  <c r="S764" i="1"/>
  <c r="E764" i="1"/>
  <c r="F765" i="1" s="1"/>
  <c r="A765" i="1"/>
  <c r="D765" i="1" s="1"/>
  <c r="I767" i="1"/>
  <c r="K752" i="1" l="1"/>
  <c r="L752" i="1" s="1"/>
  <c r="M752" i="1" s="1"/>
  <c r="J753" i="1"/>
  <c r="G752" i="1"/>
  <c r="H751" i="1"/>
  <c r="N751" i="1" s="1"/>
  <c r="R765" i="1"/>
  <c r="O765" i="1"/>
  <c r="Q765" i="1" s="1"/>
  <c r="S765" i="1"/>
  <c r="I768" i="1"/>
  <c r="E765" i="1"/>
  <c r="F766" i="1" s="1"/>
  <c r="A766" i="1"/>
  <c r="D766" i="1" s="1"/>
  <c r="G753" i="1" l="1"/>
  <c r="H752" i="1"/>
  <c r="N752" i="1" s="1"/>
  <c r="K753" i="1"/>
  <c r="L753" i="1" s="1"/>
  <c r="M753" i="1" s="1"/>
  <c r="J754" i="1"/>
  <c r="R766" i="1"/>
  <c r="S766" i="1"/>
  <c r="O766" i="1"/>
  <c r="Q766" i="1" s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O767" i="1"/>
  <c r="Q767" i="1" s="1"/>
  <c r="S767" i="1"/>
  <c r="R767" i="1"/>
  <c r="I770" i="1"/>
  <c r="A768" i="1"/>
  <c r="D768" i="1" s="1"/>
  <c r="E767" i="1"/>
  <c r="F768" i="1" s="1"/>
  <c r="H754" i="1" l="1"/>
  <c r="N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K756" i="1" l="1"/>
  <c r="L756" i="1" s="1"/>
  <c r="M756" i="1" s="1"/>
  <c r="J757" i="1"/>
  <c r="G756" i="1"/>
  <c r="H755" i="1"/>
  <c r="N755" i="1" s="1"/>
  <c r="O769" i="1"/>
  <c r="Q769" i="1" s="1"/>
  <c r="S769" i="1"/>
  <c r="R769" i="1"/>
  <c r="E769" i="1"/>
  <c r="F770" i="1" s="1"/>
  <c r="A770" i="1"/>
  <c r="D770" i="1" s="1"/>
  <c r="I772" i="1"/>
  <c r="H756" i="1" l="1"/>
  <c r="N756" i="1" s="1"/>
  <c r="G757" i="1"/>
  <c r="K757" i="1"/>
  <c r="L757" i="1" s="1"/>
  <c r="M757" i="1" s="1"/>
  <c r="J758" i="1"/>
  <c r="R770" i="1"/>
  <c r="O770" i="1"/>
  <c r="Q770" i="1" s="1"/>
  <c r="S770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S771" i="1"/>
  <c r="O771" i="1"/>
  <c r="Q771" i="1" s="1"/>
  <c r="R771" i="1"/>
  <c r="I774" i="1"/>
  <c r="A772" i="1"/>
  <c r="D772" i="1" s="1"/>
  <c r="E771" i="1"/>
  <c r="F772" i="1" s="1"/>
  <c r="G759" i="1" l="1"/>
  <c r="H758" i="1"/>
  <c r="N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I775" i="1"/>
  <c r="K760" i="1" l="1"/>
  <c r="L760" i="1" s="1"/>
  <c r="M760" i="1" s="1"/>
  <c r="J761" i="1"/>
  <c r="G760" i="1"/>
  <c r="H759" i="1"/>
  <c r="N759" i="1" s="1"/>
  <c r="S773" i="1"/>
  <c r="O773" i="1"/>
  <c r="Q773" i="1" s="1"/>
  <c r="R773" i="1"/>
  <c r="I776" i="1"/>
  <c r="A774" i="1"/>
  <c r="D774" i="1" s="1"/>
  <c r="E773" i="1"/>
  <c r="F774" i="1" s="1"/>
  <c r="K761" i="1" l="1"/>
  <c r="L761" i="1" s="1"/>
  <c r="M761" i="1" s="1"/>
  <c r="J762" i="1"/>
  <c r="G761" i="1"/>
  <c r="H760" i="1"/>
  <c r="N760" i="1" s="1"/>
  <c r="R774" i="1"/>
  <c r="O774" i="1"/>
  <c r="S774" i="1"/>
  <c r="A775" i="1"/>
  <c r="D775" i="1" s="1"/>
  <c r="E774" i="1"/>
  <c r="F775" i="1" s="1"/>
  <c r="I777" i="1"/>
  <c r="G762" i="1" l="1"/>
  <c r="H761" i="1"/>
  <c r="N761" i="1" s="1"/>
  <c r="K762" i="1"/>
  <c r="L762" i="1" s="1"/>
  <c r="M762" i="1" s="1"/>
  <c r="J763" i="1"/>
  <c r="O775" i="1"/>
  <c r="Q775" i="1" s="1"/>
  <c r="S775" i="1"/>
  <c r="R775" i="1"/>
  <c r="Q774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S776" i="1"/>
  <c r="O776" i="1"/>
  <c r="Q776" i="1" s="1"/>
  <c r="I779" i="1"/>
  <c r="A777" i="1"/>
  <c r="D777" i="1" s="1"/>
  <c r="E776" i="1"/>
  <c r="F777" i="1" s="1"/>
  <c r="G764" i="1" l="1"/>
  <c r="H763" i="1"/>
  <c r="N763" i="1" s="1"/>
  <c r="K764" i="1"/>
  <c r="L764" i="1" s="1"/>
  <c r="M764" i="1" s="1"/>
  <c r="J765" i="1"/>
  <c r="O777" i="1"/>
  <c r="Q777" i="1" s="1"/>
  <c r="S777" i="1"/>
  <c r="R777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O778" i="1"/>
  <c r="Q778" i="1" s="1"/>
  <c r="R778" i="1"/>
  <c r="S778" i="1"/>
  <c r="I781" i="1"/>
  <c r="E778" i="1"/>
  <c r="F779" i="1" s="1"/>
  <c r="A779" i="1"/>
  <c r="D779" i="1" s="1"/>
  <c r="H765" i="1" l="1"/>
  <c r="N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K767" i="1" l="1"/>
  <c r="L767" i="1" s="1"/>
  <c r="M767" i="1" s="1"/>
  <c r="J768" i="1"/>
  <c r="G767" i="1"/>
  <c r="H766" i="1"/>
  <c r="N766" i="1" s="1"/>
  <c r="R780" i="1"/>
  <c r="O780" i="1"/>
  <c r="Q780" i="1" s="1"/>
  <c r="S780" i="1"/>
  <c r="I783" i="1"/>
  <c r="A781" i="1"/>
  <c r="D781" i="1" s="1"/>
  <c r="E780" i="1"/>
  <c r="F781" i="1" s="1"/>
  <c r="H767" i="1" l="1"/>
  <c r="N767" i="1" s="1"/>
  <c r="G768" i="1"/>
  <c r="K768" i="1"/>
  <c r="L768" i="1" s="1"/>
  <c r="M768" i="1" s="1"/>
  <c r="J769" i="1"/>
  <c r="S781" i="1"/>
  <c r="O781" i="1"/>
  <c r="Q781" i="1" s="1"/>
  <c r="R781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G769" i="1"/>
  <c r="R782" i="1"/>
  <c r="O782" i="1"/>
  <c r="Q782" i="1" s="1"/>
  <c r="S782" i="1"/>
  <c r="E782" i="1"/>
  <c r="F783" i="1" s="1"/>
  <c r="A783" i="1"/>
  <c r="D783" i="1" s="1"/>
  <c r="I785" i="1"/>
  <c r="H769" i="1" l="1"/>
  <c r="N769" i="1" s="1"/>
  <c r="G770" i="1"/>
  <c r="K770" i="1"/>
  <c r="L770" i="1" s="1"/>
  <c r="M770" i="1" s="1"/>
  <c r="J771" i="1"/>
  <c r="S783" i="1"/>
  <c r="O783" i="1"/>
  <c r="Q783" i="1" s="1"/>
  <c r="R783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R784" i="1"/>
  <c r="O784" i="1"/>
  <c r="Q784" i="1" s="1"/>
  <c r="S784" i="1"/>
  <c r="A785" i="1"/>
  <c r="D785" i="1" s="1"/>
  <c r="E784" i="1"/>
  <c r="F785" i="1" s="1"/>
  <c r="I787" i="1"/>
  <c r="G772" i="1" l="1"/>
  <c r="H771" i="1"/>
  <c r="N771" i="1" s="1"/>
  <c r="K772" i="1"/>
  <c r="L772" i="1" s="1"/>
  <c r="M772" i="1" s="1"/>
  <c r="J773" i="1"/>
  <c r="O785" i="1"/>
  <c r="Q785" i="1" s="1"/>
  <c r="S785" i="1"/>
  <c r="R785" i="1"/>
  <c r="I788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O786" i="1"/>
  <c r="Q786" i="1" s="1"/>
  <c r="R786" i="1"/>
  <c r="S786" i="1"/>
  <c r="I789" i="1"/>
  <c r="E786" i="1"/>
  <c r="F787" i="1" s="1"/>
  <c r="A787" i="1"/>
  <c r="D787" i="1" s="1"/>
  <c r="R787" i="1" l="1"/>
  <c r="H773" i="1"/>
  <c r="N773" i="1" s="1"/>
  <c r="G774" i="1"/>
  <c r="J775" i="1"/>
  <c r="K774" i="1"/>
  <c r="L774" i="1" s="1"/>
  <c r="M774" i="1" s="1"/>
  <c r="S787" i="1"/>
  <c r="O787" i="1"/>
  <c r="Q787" i="1" s="1"/>
  <c r="I790" i="1"/>
  <c r="E787" i="1"/>
  <c r="F788" i="1" s="1"/>
  <c r="A788" i="1"/>
  <c r="D788" i="1" s="1"/>
  <c r="G775" i="1" l="1"/>
  <c r="H774" i="1"/>
  <c r="N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I791" i="1"/>
  <c r="R789" i="1" l="1"/>
  <c r="K776" i="1"/>
  <c r="L776" i="1" s="1"/>
  <c r="M776" i="1" s="1"/>
  <c r="J777" i="1"/>
  <c r="H775" i="1"/>
  <c r="N775" i="1" s="1"/>
  <c r="G776" i="1"/>
  <c r="S789" i="1"/>
  <c r="O789" i="1"/>
  <c r="Q789" i="1" s="1"/>
  <c r="I792" i="1"/>
  <c r="A790" i="1"/>
  <c r="D790" i="1" s="1"/>
  <c r="E789" i="1"/>
  <c r="F790" i="1" s="1"/>
  <c r="H776" i="1" l="1"/>
  <c r="N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I793" i="1"/>
  <c r="J779" i="1" l="1"/>
  <c r="K778" i="1"/>
  <c r="L778" i="1" s="1"/>
  <c r="M778" i="1" s="1"/>
  <c r="G778" i="1"/>
  <c r="H777" i="1"/>
  <c r="N777" i="1" s="1"/>
  <c r="O791" i="1"/>
  <c r="Q791" i="1" s="1"/>
  <c r="S791" i="1"/>
  <c r="R791" i="1"/>
  <c r="I794" i="1"/>
  <c r="A792" i="1"/>
  <c r="D792" i="1" s="1"/>
  <c r="E791" i="1"/>
  <c r="F792" i="1" s="1"/>
  <c r="H778" i="1" l="1"/>
  <c r="N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G780" i="1" l="1"/>
  <c r="H779" i="1"/>
  <c r="N779" i="1" s="1"/>
  <c r="J781" i="1"/>
  <c r="K780" i="1"/>
  <c r="L780" i="1" s="1"/>
  <c r="M780" i="1" s="1"/>
  <c r="S793" i="1"/>
  <c r="R793" i="1"/>
  <c r="O793" i="1"/>
  <c r="Q793" i="1" s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O794" i="1"/>
  <c r="Q794" i="1" s="1"/>
  <c r="R794" i="1"/>
  <c r="S794" i="1"/>
  <c r="I797" i="1"/>
  <c r="A795" i="1"/>
  <c r="D795" i="1" s="1"/>
  <c r="E794" i="1"/>
  <c r="F795" i="1" s="1"/>
  <c r="R795" i="1" l="1"/>
  <c r="G782" i="1"/>
  <c r="H781" i="1"/>
  <c r="N781" i="1" s="1"/>
  <c r="J783" i="1"/>
  <c r="K782" i="1"/>
  <c r="L782" i="1" s="1"/>
  <c r="M782" i="1" s="1"/>
  <c r="S795" i="1"/>
  <c r="O795" i="1"/>
  <c r="Q795" i="1" s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O796" i="1"/>
  <c r="Q796" i="1" s="1"/>
  <c r="R796" i="1"/>
  <c r="S796" i="1"/>
  <c r="I799" i="1"/>
  <c r="A797" i="1"/>
  <c r="D797" i="1" s="1"/>
  <c r="E796" i="1"/>
  <c r="F797" i="1" s="1"/>
  <c r="G784" i="1" l="1"/>
  <c r="H783" i="1"/>
  <c r="N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R798" i="1" l="1"/>
  <c r="K785" i="1"/>
  <c r="L785" i="1" s="1"/>
  <c r="M785" i="1" s="1"/>
  <c r="J786" i="1"/>
  <c r="G785" i="1"/>
  <c r="H784" i="1"/>
  <c r="N784" i="1" s="1"/>
  <c r="S798" i="1"/>
  <c r="O798" i="1"/>
  <c r="Q798" i="1" s="1"/>
  <c r="I801" i="1"/>
  <c r="E798" i="1"/>
  <c r="F799" i="1" s="1"/>
  <c r="A799" i="1"/>
  <c r="D799" i="1" s="1"/>
  <c r="K786" i="1" l="1"/>
  <c r="L786" i="1" s="1"/>
  <c r="M786" i="1" s="1"/>
  <c r="J787" i="1"/>
  <c r="H785" i="1"/>
  <c r="N785" i="1" s="1"/>
  <c r="G786" i="1"/>
  <c r="S799" i="1"/>
  <c r="O799" i="1"/>
  <c r="Q799" i="1" s="1"/>
  <c r="R799" i="1"/>
  <c r="E799" i="1"/>
  <c r="F800" i="1" s="1"/>
  <c r="A800" i="1"/>
  <c r="D800" i="1" s="1"/>
  <c r="I802" i="1"/>
  <c r="J788" i="1" l="1"/>
  <c r="K787" i="1"/>
  <c r="L787" i="1" s="1"/>
  <c r="M787" i="1" s="1"/>
  <c r="G787" i="1"/>
  <c r="H786" i="1"/>
  <c r="N786" i="1" s="1"/>
  <c r="R800" i="1"/>
  <c r="O800" i="1"/>
  <c r="Q800" i="1" s="1"/>
  <c r="S800" i="1"/>
  <c r="A801" i="1"/>
  <c r="D801" i="1" s="1"/>
  <c r="E800" i="1"/>
  <c r="F801" i="1" s="1"/>
  <c r="I803" i="1"/>
  <c r="H787" i="1" l="1"/>
  <c r="N787" i="1" s="1"/>
  <c r="G788" i="1"/>
  <c r="K788" i="1"/>
  <c r="L788" i="1" s="1"/>
  <c r="M788" i="1" s="1"/>
  <c r="J789" i="1"/>
  <c r="O801" i="1"/>
  <c r="Q801" i="1" s="1"/>
  <c r="S801" i="1"/>
  <c r="R801" i="1"/>
  <c r="I804" i="1"/>
  <c r="A802" i="1"/>
  <c r="D802" i="1" s="1"/>
  <c r="E801" i="1"/>
  <c r="F802" i="1" s="1"/>
  <c r="H788" i="1" l="1"/>
  <c r="N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I805" i="1"/>
  <c r="R803" i="1" l="1"/>
  <c r="H789" i="1"/>
  <c r="N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I806" i="1"/>
  <c r="J792" i="1" l="1"/>
  <c r="K791" i="1"/>
  <c r="L791" i="1" s="1"/>
  <c r="M791" i="1" s="1"/>
  <c r="G791" i="1"/>
  <c r="H790" i="1"/>
  <c r="N790" i="1" s="1"/>
  <c r="O804" i="1"/>
  <c r="Q804" i="1" s="1"/>
  <c r="R804" i="1"/>
  <c r="S804" i="1"/>
  <c r="I807" i="1"/>
  <c r="A805" i="1"/>
  <c r="D805" i="1" s="1"/>
  <c r="E804" i="1"/>
  <c r="F805" i="1" s="1"/>
  <c r="H791" i="1" l="1"/>
  <c r="N791" i="1" s="1"/>
  <c r="G792" i="1"/>
  <c r="J793" i="1"/>
  <c r="K792" i="1"/>
  <c r="L792" i="1" s="1"/>
  <c r="M792" i="1" s="1"/>
  <c r="S805" i="1"/>
  <c r="O805" i="1"/>
  <c r="Q805" i="1" s="1"/>
  <c r="R805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G793" i="1"/>
  <c r="O806" i="1"/>
  <c r="R806" i="1"/>
  <c r="S806" i="1"/>
  <c r="A807" i="1"/>
  <c r="D807" i="1" s="1"/>
  <c r="E806" i="1"/>
  <c r="F807" i="1" s="1"/>
  <c r="I809" i="1"/>
  <c r="H793" i="1" l="1"/>
  <c r="N793" i="1" s="1"/>
  <c r="G794" i="1"/>
  <c r="K794" i="1"/>
  <c r="L794" i="1" s="1"/>
  <c r="M794" i="1" s="1"/>
  <c r="J795" i="1"/>
  <c r="O807" i="1"/>
  <c r="Q807" i="1" s="1"/>
  <c r="R807" i="1"/>
  <c r="S807" i="1"/>
  <c r="Q806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R808" i="1"/>
  <c r="S808" i="1"/>
  <c r="O808" i="1"/>
  <c r="Q808" i="1" s="1"/>
  <c r="E808" i="1"/>
  <c r="F809" i="1" s="1"/>
  <c r="A809" i="1"/>
  <c r="D809" i="1" s="1"/>
  <c r="I811" i="1"/>
  <c r="G796" i="1" l="1"/>
  <c r="H795" i="1"/>
  <c r="N795" i="1" s="1"/>
  <c r="J797" i="1"/>
  <c r="K796" i="1"/>
  <c r="L796" i="1" s="1"/>
  <c r="M796" i="1" s="1"/>
  <c r="O809" i="1"/>
  <c r="Q809" i="1" s="1"/>
  <c r="R809" i="1"/>
  <c r="S809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O810" i="1"/>
  <c r="Q810" i="1" s="1"/>
  <c r="S810" i="1"/>
  <c r="R810" i="1"/>
  <c r="A811" i="1"/>
  <c r="D811" i="1" s="1"/>
  <c r="E810" i="1"/>
  <c r="F811" i="1" s="1"/>
  <c r="I813" i="1"/>
  <c r="H797" i="1" l="1"/>
  <c r="N797" i="1" s="1"/>
  <c r="G798" i="1"/>
  <c r="K798" i="1"/>
  <c r="L798" i="1" s="1"/>
  <c r="M798" i="1" s="1"/>
  <c r="J799" i="1"/>
  <c r="R811" i="1"/>
  <c r="S811" i="1"/>
  <c r="O811" i="1"/>
  <c r="Q811" i="1" s="1"/>
  <c r="I814" i="1"/>
  <c r="E811" i="1"/>
  <c r="F812" i="1" s="1"/>
  <c r="A812" i="1"/>
  <c r="D812" i="1" s="1"/>
  <c r="G799" i="1" l="1"/>
  <c r="H798" i="1"/>
  <c r="N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H799" i="1" l="1"/>
  <c r="N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R814" i="1" l="1"/>
  <c r="H800" i="1"/>
  <c r="N800" i="1" s="1"/>
  <c r="G801" i="1"/>
  <c r="S814" i="1"/>
  <c r="K801" i="1"/>
  <c r="L801" i="1" s="1"/>
  <c r="M801" i="1" s="1"/>
  <c r="J802" i="1"/>
  <c r="O814" i="1"/>
  <c r="Q814" i="1" s="1"/>
  <c r="A815" i="1"/>
  <c r="D815" i="1" s="1"/>
  <c r="E814" i="1"/>
  <c r="F815" i="1" s="1"/>
  <c r="I817" i="1"/>
  <c r="H801" i="1" l="1"/>
  <c r="N801" i="1" s="1"/>
  <c r="G802" i="1"/>
  <c r="J803" i="1"/>
  <c r="K802" i="1"/>
  <c r="L802" i="1" s="1"/>
  <c r="M802" i="1" s="1"/>
  <c r="R815" i="1"/>
  <c r="O815" i="1"/>
  <c r="Q815" i="1" s="1"/>
  <c r="S815" i="1"/>
  <c r="I818" i="1"/>
  <c r="E815" i="1"/>
  <c r="F816" i="1" s="1"/>
  <c r="A816" i="1"/>
  <c r="D816" i="1" s="1"/>
  <c r="J804" i="1" l="1"/>
  <c r="K803" i="1"/>
  <c r="L803" i="1" s="1"/>
  <c r="M803" i="1" s="1"/>
  <c r="H802" i="1"/>
  <c r="N802" i="1" s="1"/>
  <c r="G803" i="1"/>
  <c r="S816" i="1"/>
  <c r="O816" i="1"/>
  <c r="Q816" i="1" s="1"/>
  <c r="R816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R817" i="1"/>
  <c r="O817" i="1"/>
  <c r="Q817" i="1" s="1"/>
  <c r="S817" i="1"/>
  <c r="A818" i="1"/>
  <c r="D818" i="1" s="1"/>
  <c r="E817" i="1"/>
  <c r="F818" i="1" s="1"/>
  <c r="I820" i="1"/>
  <c r="H804" i="1" l="1"/>
  <c r="N804" i="1" s="1"/>
  <c r="G805" i="1"/>
  <c r="J806" i="1"/>
  <c r="K805" i="1"/>
  <c r="L805" i="1" s="1"/>
  <c r="M805" i="1" s="1"/>
  <c r="S818" i="1"/>
  <c r="O818" i="1"/>
  <c r="Q818" i="1" s="1"/>
  <c r="R818" i="1"/>
  <c r="I821" i="1"/>
  <c r="A819" i="1"/>
  <c r="D819" i="1" s="1"/>
  <c r="E818" i="1"/>
  <c r="F819" i="1" s="1"/>
  <c r="J807" i="1" l="1"/>
  <c r="K806" i="1"/>
  <c r="L806" i="1" s="1"/>
  <c r="M806" i="1" s="1"/>
  <c r="H805" i="1"/>
  <c r="N805" i="1" s="1"/>
  <c r="G806" i="1"/>
  <c r="R819" i="1"/>
  <c r="O819" i="1"/>
  <c r="Q819" i="1" s="1"/>
  <c r="S819" i="1"/>
  <c r="E819" i="1"/>
  <c r="F820" i="1" s="1"/>
  <c r="A820" i="1"/>
  <c r="D820" i="1" s="1"/>
  <c r="I822" i="1"/>
  <c r="H806" i="1" l="1"/>
  <c r="N806" i="1" s="1"/>
  <c r="G807" i="1"/>
  <c r="K807" i="1"/>
  <c r="L807" i="1" s="1"/>
  <c r="M807" i="1" s="1"/>
  <c r="J808" i="1"/>
  <c r="S820" i="1"/>
  <c r="R820" i="1"/>
  <c r="O820" i="1"/>
  <c r="Q820" i="1" s="1"/>
  <c r="A821" i="1"/>
  <c r="D821" i="1" s="1"/>
  <c r="E820" i="1"/>
  <c r="F821" i="1" s="1"/>
  <c r="I823" i="1"/>
  <c r="H807" i="1" l="1"/>
  <c r="N807" i="1" s="1"/>
  <c r="G808" i="1"/>
  <c r="J809" i="1"/>
  <c r="K808" i="1"/>
  <c r="L808" i="1" s="1"/>
  <c r="M808" i="1" s="1"/>
  <c r="O821" i="1"/>
  <c r="Q821" i="1" s="1"/>
  <c r="S821" i="1"/>
  <c r="R821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R822" i="1"/>
  <c r="O822" i="1"/>
  <c r="Q822" i="1" s="1"/>
  <c r="S822" i="1"/>
  <c r="A823" i="1"/>
  <c r="D823" i="1" s="1"/>
  <c r="E822" i="1"/>
  <c r="F823" i="1" s="1"/>
  <c r="I825" i="1"/>
  <c r="H809" i="1" l="1"/>
  <c r="N809" i="1" s="1"/>
  <c r="G810" i="1"/>
  <c r="K810" i="1"/>
  <c r="L810" i="1" s="1"/>
  <c r="M810" i="1" s="1"/>
  <c r="J811" i="1"/>
  <c r="S823" i="1"/>
  <c r="O823" i="1"/>
  <c r="Q823" i="1" s="1"/>
  <c r="R823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R824" i="1"/>
  <c r="O824" i="1"/>
  <c r="Q824" i="1" s="1"/>
  <c r="S824" i="1"/>
  <c r="I827" i="1"/>
  <c r="A825" i="1"/>
  <c r="D825" i="1" s="1"/>
  <c r="E824" i="1"/>
  <c r="F825" i="1" s="1"/>
  <c r="G812" i="1" l="1"/>
  <c r="H811" i="1"/>
  <c r="N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K813" i="1" l="1"/>
  <c r="L813" i="1" s="1"/>
  <c r="M813" i="1" s="1"/>
  <c r="J814" i="1"/>
  <c r="H812" i="1"/>
  <c r="N812" i="1" s="1"/>
  <c r="G813" i="1"/>
  <c r="S826" i="1"/>
  <c r="O826" i="1"/>
  <c r="Q826" i="1" s="1"/>
  <c r="R826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G814" i="1"/>
  <c r="R827" i="1"/>
  <c r="O827" i="1"/>
  <c r="Q827" i="1" s="1"/>
  <c r="S827" i="1"/>
  <c r="I830" i="1"/>
  <c r="E827" i="1"/>
  <c r="F828" i="1" s="1"/>
  <c r="A828" i="1"/>
  <c r="D828" i="1" s="1"/>
  <c r="G815" i="1" l="1"/>
  <c r="H814" i="1"/>
  <c r="N814" i="1" s="1"/>
  <c r="K815" i="1"/>
  <c r="L815" i="1" s="1"/>
  <c r="M815" i="1" s="1"/>
  <c r="J816" i="1"/>
  <c r="S828" i="1"/>
  <c r="O828" i="1"/>
  <c r="Q828" i="1" s="1"/>
  <c r="R828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G816" i="1"/>
  <c r="R829" i="1"/>
  <c r="O829" i="1"/>
  <c r="Q829" i="1" s="1"/>
  <c r="S829" i="1"/>
  <c r="A830" i="1"/>
  <c r="D830" i="1" s="1"/>
  <c r="E829" i="1"/>
  <c r="F830" i="1" s="1"/>
  <c r="I832" i="1"/>
  <c r="H816" i="1" l="1"/>
  <c r="N816" i="1" s="1"/>
  <c r="G817" i="1"/>
  <c r="K817" i="1"/>
  <c r="L817" i="1" s="1"/>
  <c r="M817" i="1" s="1"/>
  <c r="J818" i="1"/>
  <c r="S830" i="1"/>
  <c r="O830" i="1"/>
  <c r="Q830" i="1" s="1"/>
  <c r="R830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R831" i="1"/>
  <c r="S831" i="1"/>
  <c r="O831" i="1"/>
  <c r="Q831" i="1" s="1"/>
  <c r="A832" i="1"/>
  <c r="D832" i="1" s="1"/>
  <c r="E831" i="1"/>
  <c r="F832" i="1" s="1"/>
  <c r="I834" i="1"/>
  <c r="H818" i="1" l="1"/>
  <c r="N818" i="1" s="1"/>
  <c r="G819" i="1"/>
  <c r="J820" i="1"/>
  <c r="K819" i="1"/>
  <c r="L819" i="1" s="1"/>
  <c r="M819" i="1" s="1"/>
  <c r="O832" i="1"/>
  <c r="Q832" i="1" s="1"/>
  <c r="R832" i="1"/>
  <c r="S832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G820" i="1"/>
  <c r="S833" i="1"/>
  <c r="R833" i="1"/>
  <c r="O833" i="1"/>
  <c r="Q833" i="1" s="1"/>
  <c r="A834" i="1"/>
  <c r="D834" i="1" s="1"/>
  <c r="E833" i="1"/>
  <c r="F834" i="1" s="1"/>
  <c r="I836" i="1"/>
  <c r="G821" i="1" l="1"/>
  <c r="H820" i="1"/>
  <c r="N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K822" i="1" l="1"/>
  <c r="L822" i="1" s="1"/>
  <c r="M822" i="1" s="1"/>
  <c r="J823" i="1"/>
  <c r="H821" i="1"/>
  <c r="N821" i="1" s="1"/>
  <c r="G822" i="1"/>
  <c r="R835" i="1"/>
  <c r="O835" i="1"/>
  <c r="S835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G823" i="1"/>
  <c r="S836" i="1"/>
  <c r="R836" i="1"/>
  <c r="Q835" i="1"/>
  <c r="O836" i="1"/>
  <c r="Q836" i="1" s="1"/>
  <c r="E836" i="1"/>
  <c r="F837" i="1" s="1"/>
  <c r="A837" i="1"/>
  <c r="D837" i="1" s="1"/>
  <c r="I839" i="1"/>
  <c r="H823" i="1" l="1"/>
  <c r="N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G825" i="1" l="1"/>
  <c r="H824" i="1"/>
  <c r="N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G826" i="1" l="1"/>
  <c r="H825" i="1"/>
  <c r="N825" i="1" s="1"/>
  <c r="K826" i="1"/>
  <c r="L826" i="1" s="1"/>
  <c r="M826" i="1" s="1"/>
  <c r="J827" i="1"/>
  <c r="R839" i="1"/>
  <c r="O839" i="1"/>
  <c r="Q839" i="1" s="1"/>
  <c r="S839" i="1"/>
  <c r="I842" i="1"/>
  <c r="A840" i="1"/>
  <c r="D840" i="1" s="1"/>
  <c r="E839" i="1"/>
  <c r="F840" i="1" s="1"/>
  <c r="H826" i="1" l="1"/>
  <c r="N826" i="1" s="1"/>
  <c r="G827" i="1"/>
  <c r="K827" i="1"/>
  <c r="L827" i="1" s="1"/>
  <c r="M827" i="1" s="1"/>
  <c r="J828" i="1"/>
  <c r="S840" i="1"/>
  <c r="O840" i="1"/>
  <c r="Q840" i="1" s="1"/>
  <c r="R840" i="1"/>
  <c r="I843" i="1"/>
  <c r="A841" i="1"/>
  <c r="D841" i="1" s="1"/>
  <c r="E840" i="1"/>
  <c r="F841" i="1" s="1"/>
  <c r="H827" i="1" l="1"/>
  <c r="N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K829" i="1" l="1"/>
  <c r="L829" i="1" s="1"/>
  <c r="M829" i="1" s="1"/>
  <c r="J830" i="1"/>
  <c r="G829" i="1"/>
  <c r="H828" i="1"/>
  <c r="N828" i="1" s="1"/>
  <c r="R842" i="1"/>
  <c r="O842" i="1"/>
  <c r="Q842" i="1" s="1"/>
  <c r="S842" i="1"/>
  <c r="A843" i="1"/>
  <c r="D843" i="1" s="1"/>
  <c r="E842" i="1"/>
  <c r="F843" i="1" s="1"/>
  <c r="I845" i="1"/>
  <c r="H829" i="1" l="1"/>
  <c r="N829" i="1" s="1"/>
  <c r="G830" i="1"/>
  <c r="J831" i="1"/>
  <c r="K830" i="1"/>
  <c r="L830" i="1" s="1"/>
  <c r="M830" i="1" s="1"/>
  <c r="S843" i="1"/>
  <c r="O843" i="1"/>
  <c r="Q843" i="1" s="1"/>
  <c r="R843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G831" i="1"/>
  <c r="R844" i="1"/>
  <c r="O844" i="1"/>
  <c r="Q844" i="1" s="1"/>
  <c r="S844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G832" i="1"/>
  <c r="S845" i="1"/>
  <c r="O845" i="1"/>
  <c r="Q845" i="1" s="1"/>
  <c r="R845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R846" i="1"/>
  <c r="S846" i="1"/>
  <c r="O846" i="1"/>
  <c r="Q846" i="1" s="1"/>
  <c r="A847" i="1"/>
  <c r="D847" i="1" s="1"/>
  <c r="E846" i="1"/>
  <c r="F847" i="1" s="1"/>
  <c r="I849" i="1"/>
  <c r="H833" i="1" l="1"/>
  <c r="N833" i="1" s="1"/>
  <c r="G834" i="1"/>
  <c r="K834" i="1"/>
  <c r="L834" i="1" s="1"/>
  <c r="M834" i="1" s="1"/>
  <c r="J835" i="1"/>
  <c r="R847" i="1"/>
  <c r="O847" i="1"/>
  <c r="Q847" i="1" s="1"/>
  <c r="S847" i="1"/>
  <c r="I850" i="1"/>
  <c r="A848" i="1"/>
  <c r="D848" i="1" s="1"/>
  <c r="E847" i="1"/>
  <c r="F848" i="1" s="1"/>
  <c r="H834" i="1" l="1"/>
  <c r="N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H835" i="1" l="1"/>
  <c r="N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H836" i="1" l="1"/>
  <c r="N836" i="1" s="1"/>
  <c r="G837" i="1"/>
  <c r="K837" i="1"/>
  <c r="L837" i="1" s="1"/>
  <c r="M837" i="1" s="1"/>
  <c r="J838" i="1"/>
  <c r="O850" i="1"/>
  <c r="Q850" i="1" s="1"/>
  <c r="R850" i="1"/>
  <c r="S850" i="1"/>
  <c r="E850" i="1"/>
  <c r="F851" i="1" s="1"/>
  <c r="A851" i="1"/>
  <c r="D851" i="1" s="1"/>
  <c r="I853" i="1"/>
  <c r="G838" i="1" l="1"/>
  <c r="H837" i="1"/>
  <c r="N837" i="1" s="1"/>
  <c r="J839" i="1"/>
  <c r="K838" i="1"/>
  <c r="L838" i="1" s="1"/>
  <c r="M838" i="1" s="1"/>
  <c r="S851" i="1"/>
  <c r="R851" i="1"/>
  <c r="O851" i="1"/>
  <c r="Q851" i="1" s="1"/>
  <c r="I854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S852" i="1"/>
  <c r="O852" i="1"/>
  <c r="Q852" i="1" s="1"/>
  <c r="R852" i="1"/>
  <c r="A853" i="1"/>
  <c r="D853" i="1" s="1"/>
  <c r="E852" i="1"/>
  <c r="F853" i="1" s="1"/>
  <c r="I855" i="1"/>
  <c r="R853" i="1" l="1"/>
  <c r="G840" i="1"/>
  <c r="H839" i="1"/>
  <c r="N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S854" i="1" l="1"/>
  <c r="J842" i="1"/>
  <c r="K841" i="1"/>
  <c r="L841" i="1" s="1"/>
  <c r="M841" i="1" s="1"/>
  <c r="G841" i="1"/>
  <c r="H840" i="1"/>
  <c r="N840" i="1" s="1"/>
  <c r="O854" i="1"/>
  <c r="Q854" i="1" s="1"/>
  <c r="R854" i="1"/>
  <c r="E854" i="1"/>
  <c r="F855" i="1" s="1"/>
  <c r="A855" i="1"/>
  <c r="D855" i="1" s="1"/>
  <c r="I857" i="1"/>
  <c r="G842" i="1" l="1"/>
  <c r="H841" i="1"/>
  <c r="N841" i="1" s="1"/>
  <c r="K842" i="1"/>
  <c r="L842" i="1" s="1"/>
  <c r="M842" i="1" s="1"/>
  <c r="J843" i="1"/>
  <c r="O855" i="1"/>
  <c r="Q855" i="1" s="1"/>
  <c r="R855" i="1"/>
  <c r="S855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S856" i="1"/>
  <c r="O856" i="1"/>
  <c r="Q856" i="1" s="1"/>
  <c r="I859" i="1"/>
  <c r="E856" i="1"/>
  <c r="F857" i="1" s="1"/>
  <c r="A857" i="1"/>
  <c r="D857" i="1" s="1"/>
  <c r="G844" i="1" l="1"/>
  <c r="H843" i="1"/>
  <c r="N843" i="1" s="1"/>
  <c r="K844" i="1"/>
  <c r="L844" i="1" s="1"/>
  <c r="M844" i="1" s="1"/>
  <c r="J845" i="1"/>
  <c r="O857" i="1"/>
  <c r="Q857" i="1" s="1"/>
  <c r="R857" i="1"/>
  <c r="S857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S858" i="1"/>
  <c r="R858" i="1"/>
  <c r="O858" i="1"/>
  <c r="Q858" i="1" s="1"/>
  <c r="I861" i="1"/>
  <c r="A859" i="1"/>
  <c r="D859" i="1" s="1"/>
  <c r="E858" i="1"/>
  <c r="F859" i="1" s="1"/>
  <c r="H845" i="1" l="1"/>
  <c r="N845" i="1" s="1"/>
  <c r="G846" i="1"/>
  <c r="K846" i="1"/>
  <c r="L846" i="1" s="1"/>
  <c r="M846" i="1" s="1"/>
  <c r="J847" i="1"/>
  <c r="O859" i="1"/>
  <c r="Q859" i="1" s="1"/>
  <c r="R859" i="1"/>
  <c r="S859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G847" i="1"/>
  <c r="O860" i="1"/>
  <c r="Q860" i="1" s="1"/>
  <c r="S860" i="1"/>
  <c r="R860" i="1"/>
  <c r="I863" i="1"/>
  <c r="E860" i="1"/>
  <c r="F861" i="1" s="1"/>
  <c r="A861" i="1"/>
  <c r="D861" i="1" s="1"/>
  <c r="H847" i="1" l="1"/>
  <c r="N847" i="1" s="1"/>
  <c r="G848" i="1"/>
  <c r="K848" i="1"/>
  <c r="L848" i="1" s="1"/>
  <c r="M848" i="1" s="1"/>
  <c r="J849" i="1"/>
  <c r="R861" i="1"/>
  <c r="O861" i="1"/>
  <c r="Q861" i="1" s="1"/>
  <c r="S861" i="1"/>
  <c r="A862" i="1"/>
  <c r="D862" i="1" s="1"/>
  <c r="E861" i="1"/>
  <c r="F862" i="1" s="1"/>
  <c r="I864" i="1"/>
  <c r="H848" i="1" l="1"/>
  <c r="N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G850" i="1" l="1"/>
  <c r="H849" i="1"/>
  <c r="N849" i="1" s="1"/>
  <c r="J851" i="1"/>
  <c r="K850" i="1"/>
  <c r="L850" i="1" s="1"/>
  <c r="M850" i="1" s="1"/>
  <c r="R863" i="1"/>
  <c r="O863" i="1"/>
  <c r="Q863" i="1" s="1"/>
  <c r="S863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G851" i="1"/>
  <c r="S864" i="1"/>
  <c r="O864" i="1"/>
  <c r="Q864" i="1" s="1"/>
  <c r="R864" i="1"/>
  <c r="A865" i="1"/>
  <c r="D865" i="1" s="1"/>
  <c r="E864" i="1"/>
  <c r="F865" i="1" s="1"/>
  <c r="I867" i="1"/>
  <c r="G852" i="1" l="1"/>
  <c r="H851" i="1"/>
  <c r="N851" i="1" s="1"/>
  <c r="J853" i="1"/>
  <c r="K852" i="1"/>
  <c r="L852" i="1" s="1"/>
  <c r="M852" i="1" s="1"/>
  <c r="R865" i="1"/>
  <c r="O865" i="1"/>
  <c r="Q865" i="1" s="1"/>
  <c r="S865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G853" i="1"/>
  <c r="O866" i="1"/>
  <c r="S866" i="1"/>
  <c r="R866" i="1"/>
  <c r="A867" i="1"/>
  <c r="D867" i="1" s="1"/>
  <c r="E866" i="1"/>
  <c r="F867" i="1" s="1"/>
  <c r="I869" i="1"/>
  <c r="K854" i="1" l="1"/>
  <c r="L854" i="1" s="1"/>
  <c r="M854" i="1" s="1"/>
  <c r="J855" i="1"/>
  <c r="H853" i="1"/>
  <c r="N853" i="1" s="1"/>
  <c r="G854" i="1"/>
  <c r="O867" i="1"/>
  <c r="Q867" i="1" s="1"/>
  <c r="S867" i="1"/>
  <c r="R867" i="1"/>
  <c r="Q866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R868" i="1"/>
  <c r="O868" i="1"/>
  <c r="S868" i="1"/>
  <c r="A869" i="1"/>
  <c r="D869" i="1" s="1"/>
  <c r="E868" i="1"/>
  <c r="F869" i="1" s="1"/>
  <c r="I871" i="1"/>
  <c r="G856" i="1" l="1"/>
  <c r="H855" i="1"/>
  <c r="N855" i="1" s="1"/>
  <c r="K856" i="1"/>
  <c r="L856" i="1" s="1"/>
  <c r="M856" i="1" s="1"/>
  <c r="J857" i="1"/>
  <c r="O869" i="1"/>
  <c r="Q869" i="1" s="1"/>
  <c r="S869" i="1"/>
  <c r="Q868" i="1"/>
  <c r="R869" i="1"/>
  <c r="I872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S870" i="1"/>
  <c r="O870" i="1"/>
  <c r="R871" i="1" s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G858" i="1"/>
  <c r="O871" i="1"/>
  <c r="Q871" i="1" s="1"/>
  <c r="Q870" i="1"/>
  <c r="S871" i="1"/>
  <c r="I874" i="1"/>
  <c r="A872" i="1"/>
  <c r="D872" i="1" s="1"/>
  <c r="E871" i="1"/>
  <c r="F872" i="1" s="1"/>
  <c r="G859" i="1" l="1"/>
  <c r="H858" i="1"/>
  <c r="N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I875" i="1"/>
  <c r="H859" i="1" l="1"/>
  <c r="N859" i="1" s="1"/>
  <c r="G860" i="1"/>
  <c r="K860" i="1"/>
  <c r="L860" i="1" s="1"/>
  <c r="M860" i="1" s="1"/>
  <c r="J861" i="1"/>
  <c r="R873" i="1"/>
  <c r="O873" i="1"/>
  <c r="Q873" i="1" s="1"/>
  <c r="S873" i="1"/>
  <c r="I876" i="1"/>
  <c r="E873" i="1"/>
  <c r="F874" i="1" s="1"/>
  <c r="A874" i="1"/>
  <c r="D874" i="1" s="1"/>
  <c r="G861" i="1" l="1"/>
  <c r="H860" i="1"/>
  <c r="N860" i="1" s="1"/>
  <c r="K861" i="1"/>
  <c r="L861" i="1" s="1"/>
  <c r="M861" i="1" s="1"/>
  <c r="J862" i="1"/>
  <c r="O874" i="1"/>
  <c r="Q874" i="1" s="1"/>
  <c r="S874" i="1"/>
  <c r="R874" i="1"/>
  <c r="A875" i="1"/>
  <c r="D875" i="1" s="1"/>
  <c r="E874" i="1"/>
  <c r="F875" i="1" s="1"/>
  <c r="I877" i="1"/>
  <c r="H861" i="1" l="1"/>
  <c r="N861" i="1" s="1"/>
  <c r="G862" i="1"/>
  <c r="K862" i="1"/>
  <c r="L862" i="1" s="1"/>
  <c r="M862" i="1" s="1"/>
  <c r="J863" i="1"/>
  <c r="R875" i="1"/>
  <c r="S875" i="1"/>
  <c r="O875" i="1"/>
  <c r="Q875" i="1" s="1"/>
  <c r="I878" i="1"/>
  <c r="A876" i="1"/>
  <c r="D876" i="1" s="1"/>
  <c r="E875" i="1"/>
  <c r="F876" i="1" s="1"/>
  <c r="G863" i="1" l="1"/>
  <c r="H862" i="1"/>
  <c r="N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I879" i="1"/>
  <c r="J865" i="1" l="1"/>
  <c r="K864" i="1"/>
  <c r="L864" i="1" s="1"/>
  <c r="M864" i="1" s="1"/>
  <c r="H863" i="1"/>
  <c r="N863" i="1" s="1"/>
  <c r="G864" i="1"/>
  <c r="R877" i="1"/>
  <c r="S877" i="1"/>
  <c r="O877" i="1"/>
  <c r="Q877" i="1" s="1"/>
  <c r="E877" i="1"/>
  <c r="F878" i="1" s="1"/>
  <c r="A878" i="1"/>
  <c r="D878" i="1" s="1"/>
  <c r="I880" i="1"/>
  <c r="H864" i="1" l="1"/>
  <c r="N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I881" i="1"/>
  <c r="G866" i="1" l="1"/>
  <c r="H865" i="1"/>
  <c r="N865" i="1" s="1"/>
  <c r="K866" i="1"/>
  <c r="L866" i="1" s="1"/>
  <c r="M866" i="1" s="1"/>
  <c r="J867" i="1"/>
  <c r="R879" i="1"/>
  <c r="S879" i="1"/>
  <c r="O879" i="1"/>
  <c r="Q879" i="1" s="1"/>
  <c r="I882" i="1"/>
  <c r="A880" i="1"/>
  <c r="D880" i="1" s="1"/>
  <c r="E879" i="1"/>
  <c r="F880" i="1" s="1"/>
  <c r="G867" i="1" l="1"/>
  <c r="H866" i="1"/>
  <c r="N866" i="1" s="1"/>
  <c r="J868" i="1"/>
  <c r="K867" i="1"/>
  <c r="L867" i="1" s="1"/>
  <c r="M867" i="1" s="1"/>
  <c r="O880" i="1"/>
  <c r="Q880" i="1" s="1"/>
  <c r="S880" i="1"/>
  <c r="R880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S881" i="1"/>
  <c r="O881" i="1"/>
  <c r="Q881" i="1" s="1"/>
  <c r="I884" i="1"/>
  <c r="A882" i="1"/>
  <c r="D882" i="1" s="1"/>
  <c r="E881" i="1"/>
  <c r="F882" i="1" s="1"/>
  <c r="H868" i="1" l="1"/>
  <c r="N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H869" i="1" l="1"/>
  <c r="N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I886" i="1"/>
  <c r="J872" i="1" l="1"/>
  <c r="K871" i="1"/>
  <c r="L871" i="1" s="1"/>
  <c r="M871" i="1" s="1"/>
  <c r="H870" i="1"/>
  <c r="N870" i="1" s="1"/>
  <c r="G871" i="1"/>
  <c r="O884" i="1"/>
  <c r="Q884" i="1" s="1"/>
  <c r="S884" i="1"/>
  <c r="R884" i="1"/>
  <c r="I887" i="1"/>
  <c r="A885" i="1"/>
  <c r="D885" i="1" s="1"/>
  <c r="E884" i="1"/>
  <c r="F885" i="1" s="1"/>
  <c r="S885" i="1" l="1"/>
  <c r="G872" i="1"/>
  <c r="H871" i="1"/>
  <c r="N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K873" i="1" l="1"/>
  <c r="L873" i="1" s="1"/>
  <c r="M873" i="1" s="1"/>
  <c r="J874" i="1"/>
  <c r="H872" i="1"/>
  <c r="N872" i="1" s="1"/>
  <c r="G873" i="1"/>
  <c r="O886" i="1"/>
  <c r="Q886" i="1" s="1"/>
  <c r="S886" i="1"/>
  <c r="R886" i="1"/>
  <c r="I889" i="1"/>
  <c r="E886" i="1"/>
  <c r="F887" i="1" s="1"/>
  <c r="A887" i="1"/>
  <c r="D887" i="1" s="1"/>
  <c r="G874" i="1" l="1"/>
  <c r="H873" i="1"/>
  <c r="N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K875" i="1" l="1"/>
  <c r="L875" i="1" s="1"/>
  <c r="M875" i="1" s="1"/>
  <c r="J876" i="1"/>
  <c r="G875" i="1"/>
  <c r="H874" i="1"/>
  <c r="N874" i="1" s="1"/>
  <c r="O888" i="1"/>
  <c r="Q888" i="1" s="1"/>
  <c r="R888" i="1"/>
  <c r="S888" i="1"/>
  <c r="A889" i="1"/>
  <c r="D889" i="1" s="1"/>
  <c r="E888" i="1"/>
  <c r="F889" i="1" s="1"/>
  <c r="I891" i="1"/>
  <c r="H875" i="1" l="1"/>
  <c r="N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J878" i="1" l="1"/>
  <c r="K877" i="1"/>
  <c r="L877" i="1" s="1"/>
  <c r="M877" i="1" s="1"/>
  <c r="G877" i="1"/>
  <c r="H876" i="1"/>
  <c r="N876" i="1" s="1"/>
  <c r="O890" i="1"/>
  <c r="Q890" i="1" s="1"/>
  <c r="R890" i="1"/>
  <c r="S890" i="1"/>
  <c r="A891" i="1"/>
  <c r="D891" i="1" s="1"/>
  <c r="E890" i="1"/>
  <c r="F891" i="1" s="1"/>
  <c r="I893" i="1"/>
  <c r="H877" i="1" l="1"/>
  <c r="N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I894" i="1"/>
  <c r="K879" i="1" l="1"/>
  <c r="L879" i="1" s="1"/>
  <c r="M879" i="1" s="1"/>
  <c r="J880" i="1"/>
  <c r="G879" i="1"/>
  <c r="H878" i="1"/>
  <c r="N878" i="1" s="1"/>
  <c r="O892" i="1"/>
  <c r="Q892" i="1" s="1"/>
  <c r="R892" i="1"/>
  <c r="S892" i="1"/>
  <c r="E892" i="1"/>
  <c r="F893" i="1" s="1"/>
  <c r="A893" i="1"/>
  <c r="D893" i="1" s="1"/>
  <c r="I895" i="1"/>
  <c r="G880" i="1" l="1"/>
  <c r="H879" i="1"/>
  <c r="N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K881" i="1" l="1"/>
  <c r="L881" i="1" s="1"/>
  <c r="M881" i="1" s="1"/>
  <c r="J882" i="1"/>
  <c r="H880" i="1"/>
  <c r="N880" i="1" s="1"/>
  <c r="G881" i="1"/>
  <c r="O894" i="1"/>
  <c r="R894" i="1"/>
  <c r="S894" i="1"/>
  <c r="I897" i="1"/>
  <c r="A895" i="1"/>
  <c r="D895" i="1" s="1"/>
  <c r="E894" i="1"/>
  <c r="F895" i="1" s="1"/>
  <c r="G882" i="1" l="1"/>
  <c r="H881" i="1"/>
  <c r="N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J884" i="1" l="1"/>
  <c r="K883" i="1"/>
  <c r="L883" i="1" s="1"/>
  <c r="M883" i="1" s="1"/>
  <c r="R896" i="1"/>
  <c r="H882" i="1"/>
  <c r="N882" i="1" s="1"/>
  <c r="G883" i="1"/>
  <c r="S896" i="1"/>
  <c r="O896" i="1"/>
  <c r="Q896" i="1" s="1"/>
  <c r="I899" i="1"/>
  <c r="A897" i="1"/>
  <c r="D897" i="1" s="1"/>
  <c r="E896" i="1"/>
  <c r="F897" i="1" s="1"/>
  <c r="H883" i="1" l="1"/>
  <c r="N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G885" i="1" l="1"/>
  <c r="H884" i="1"/>
  <c r="N884" i="1" s="1"/>
  <c r="K885" i="1"/>
  <c r="L885" i="1" s="1"/>
  <c r="M885" i="1" s="1"/>
  <c r="J886" i="1"/>
  <c r="R898" i="1"/>
  <c r="S898" i="1"/>
  <c r="O898" i="1"/>
  <c r="Q898" i="1" s="1"/>
  <c r="I901" i="1"/>
  <c r="A899" i="1"/>
  <c r="D899" i="1" s="1"/>
  <c r="E898" i="1"/>
  <c r="F899" i="1" s="1"/>
  <c r="H885" i="1" l="1"/>
  <c r="N885" i="1" s="1"/>
  <c r="G886" i="1"/>
  <c r="K886" i="1"/>
  <c r="L886" i="1" s="1"/>
  <c r="M886" i="1" s="1"/>
  <c r="J887" i="1"/>
  <c r="O899" i="1"/>
  <c r="Q899" i="1" s="1"/>
  <c r="S899" i="1"/>
  <c r="R899" i="1"/>
  <c r="A900" i="1"/>
  <c r="D900" i="1" s="1"/>
  <c r="E899" i="1"/>
  <c r="F900" i="1" s="1"/>
  <c r="I902" i="1"/>
  <c r="H886" i="1" l="1"/>
  <c r="N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G888" i="1" l="1"/>
  <c r="H887" i="1"/>
  <c r="N887" i="1" s="1"/>
  <c r="K888" i="1"/>
  <c r="L888" i="1" s="1"/>
  <c r="M888" i="1" s="1"/>
  <c r="J889" i="1"/>
  <c r="O901" i="1"/>
  <c r="Q901" i="1" s="1"/>
  <c r="S901" i="1"/>
  <c r="R901" i="1"/>
  <c r="I904" i="1"/>
  <c r="A902" i="1"/>
  <c r="D902" i="1" s="1"/>
  <c r="E901" i="1"/>
  <c r="F902" i="1" s="1"/>
  <c r="H888" i="1" l="1"/>
  <c r="N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J891" i="1" l="1"/>
  <c r="K890" i="1"/>
  <c r="L890" i="1" s="1"/>
  <c r="M890" i="1" s="1"/>
  <c r="H889" i="1"/>
  <c r="N889" i="1" s="1"/>
  <c r="G890" i="1"/>
  <c r="O903" i="1"/>
  <c r="Q903" i="1" s="1"/>
  <c r="S903" i="1"/>
  <c r="R903" i="1"/>
  <c r="A904" i="1"/>
  <c r="D904" i="1" s="1"/>
  <c r="E903" i="1"/>
  <c r="F904" i="1" s="1"/>
  <c r="I906" i="1"/>
  <c r="G891" i="1" l="1"/>
  <c r="H890" i="1"/>
  <c r="N890" i="1" s="1"/>
  <c r="J892" i="1"/>
  <c r="K891" i="1"/>
  <c r="L891" i="1" s="1"/>
  <c r="M891" i="1" s="1"/>
  <c r="O904" i="1"/>
  <c r="Q904" i="1" s="1"/>
  <c r="R904" i="1"/>
  <c r="S904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G892" i="1"/>
  <c r="O905" i="1"/>
  <c r="Q905" i="1" s="1"/>
  <c r="S905" i="1"/>
  <c r="R905" i="1"/>
  <c r="E905" i="1"/>
  <c r="F906" i="1" s="1"/>
  <c r="A906" i="1"/>
  <c r="D906" i="1" s="1"/>
  <c r="I908" i="1"/>
  <c r="H892" i="1" l="1"/>
  <c r="N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I909" i="1"/>
  <c r="H893" i="1" l="1"/>
  <c r="N893" i="1" s="1"/>
  <c r="G894" i="1"/>
  <c r="K894" i="1"/>
  <c r="L894" i="1" s="1"/>
  <c r="M894" i="1" s="1"/>
  <c r="J895" i="1"/>
  <c r="O907" i="1"/>
  <c r="Q907" i="1" s="1"/>
  <c r="S907" i="1"/>
  <c r="R907" i="1"/>
  <c r="I910" i="1"/>
  <c r="A908" i="1"/>
  <c r="D908" i="1" s="1"/>
  <c r="E907" i="1"/>
  <c r="F908" i="1" s="1"/>
  <c r="G895" i="1" l="1"/>
  <c r="H894" i="1"/>
  <c r="N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K896" i="1" l="1"/>
  <c r="L896" i="1" s="1"/>
  <c r="M896" i="1" s="1"/>
  <c r="J897" i="1"/>
  <c r="G896" i="1"/>
  <c r="H895" i="1"/>
  <c r="N895" i="1" s="1"/>
  <c r="O909" i="1"/>
  <c r="Q909" i="1" s="1"/>
  <c r="S909" i="1"/>
  <c r="R909" i="1"/>
  <c r="I912" i="1"/>
  <c r="E909" i="1"/>
  <c r="F910" i="1" s="1"/>
  <c r="A910" i="1"/>
  <c r="D910" i="1" s="1"/>
  <c r="R910" i="1" l="1"/>
  <c r="G897" i="1"/>
  <c r="H896" i="1"/>
  <c r="N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J899" i="1" l="1"/>
  <c r="K898" i="1"/>
  <c r="L898" i="1" s="1"/>
  <c r="M898" i="1" s="1"/>
  <c r="G898" i="1"/>
  <c r="H897" i="1"/>
  <c r="N897" i="1" s="1"/>
  <c r="S911" i="1"/>
  <c r="O911" i="1"/>
  <c r="Q911" i="1" s="1"/>
  <c r="R911" i="1"/>
  <c r="A912" i="1"/>
  <c r="D912" i="1" s="1"/>
  <c r="E911" i="1"/>
  <c r="F912" i="1" s="1"/>
  <c r="I914" i="1"/>
  <c r="H898" i="1" l="1"/>
  <c r="N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K900" i="1" l="1"/>
  <c r="L900" i="1" s="1"/>
  <c r="M900" i="1" s="1"/>
  <c r="J901" i="1"/>
  <c r="G900" i="1"/>
  <c r="H899" i="1"/>
  <c r="N899" i="1" s="1"/>
  <c r="S913" i="1"/>
  <c r="O913" i="1"/>
  <c r="Q913" i="1" s="1"/>
  <c r="R913" i="1"/>
  <c r="A914" i="1"/>
  <c r="D914" i="1" s="1"/>
  <c r="E913" i="1"/>
  <c r="F914" i="1" s="1"/>
  <c r="I916" i="1"/>
  <c r="H900" i="1" l="1"/>
  <c r="N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K902" i="1" l="1"/>
  <c r="L902" i="1" s="1"/>
  <c r="M902" i="1" s="1"/>
  <c r="J903" i="1"/>
  <c r="G902" i="1"/>
  <c r="H901" i="1"/>
  <c r="N901" i="1" s="1"/>
  <c r="O915" i="1"/>
  <c r="Q915" i="1" s="1"/>
  <c r="S915" i="1"/>
  <c r="R915" i="1"/>
  <c r="I918" i="1"/>
  <c r="E915" i="1"/>
  <c r="F916" i="1" s="1"/>
  <c r="A916" i="1"/>
  <c r="D916" i="1" s="1"/>
  <c r="H902" i="1" l="1"/>
  <c r="N902" i="1" s="1"/>
  <c r="G903" i="1"/>
  <c r="J904" i="1"/>
  <c r="K903" i="1"/>
  <c r="L903" i="1" s="1"/>
  <c r="M903" i="1" s="1"/>
  <c r="R916" i="1"/>
  <c r="S916" i="1"/>
  <c r="O916" i="1"/>
  <c r="Q916" i="1" s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O917" i="1"/>
  <c r="Q917" i="1" s="1"/>
  <c r="S917" i="1"/>
  <c r="R917" i="1"/>
  <c r="E917" i="1"/>
  <c r="F918" i="1" s="1"/>
  <c r="A918" i="1"/>
  <c r="D918" i="1" s="1"/>
  <c r="I920" i="1"/>
  <c r="H904" i="1" l="1"/>
  <c r="N904" i="1" s="1"/>
  <c r="G905" i="1"/>
  <c r="K905" i="1"/>
  <c r="L905" i="1" s="1"/>
  <c r="M905" i="1" s="1"/>
  <c r="J906" i="1"/>
  <c r="R918" i="1"/>
  <c r="S918" i="1"/>
  <c r="O918" i="1"/>
  <c r="Q918" i="1" s="1"/>
  <c r="I921" i="1"/>
  <c r="A919" i="1"/>
  <c r="D919" i="1" s="1"/>
  <c r="E918" i="1"/>
  <c r="F919" i="1" s="1"/>
  <c r="H905" i="1" l="1"/>
  <c r="N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I922" i="1"/>
  <c r="H906" i="1" l="1"/>
  <c r="N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K908" i="1" l="1"/>
  <c r="L908" i="1" s="1"/>
  <c r="M908" i="1" s="1"/>
  <c r="J909" i="1"/>
  <c r="H907" i="1"/>
  <c r="N907" i="1" s="1"/>
  <c r="G908" i="1"/>
  <c r="R921" i="1"/>
  <c r="S921" i="1"/>
  <c r="O921" i="1"/>
  <c r="Q921" i="1" s="1"/>
  <c r="I924" i="1"/>
  <c r="A922" i="1"/>
  <c r="D922" i="1" s="1"/>
  <c r="E921" i="1"/>
  <c r="F922" i="1" s="1"/>
  <c r="G909" i="1" l="1"/>
  <c r="H908" i="1"/>
  <c r="N908" i="1" s="1"/>
  <c r="K909" i="1"/>
  <c r="L909" i="1" s="1"/>
  <c r="M909" i="1" s="1"/>
  <c r="J910" i="1"/>
  <c r="R922" i="1"/>
  <c r="S922" i="1"/>
  <c r="O922" i="1"/>
  <c r="Q922" i="1" s="1"/>
  <c r="I925" i="1"/>
  <c r="A923" i="1"/>
  <c r="D923" i="1" s="1"/>
  <c r="E922" i="1"/>
  <c r="F923" i="1" s="1"/>
  <c r="K910" i="1" l="1"/>
  <c r="L910" i="1" s="1"/>
  <c r="M910" i="1" s="1"/>
  <c r="J911" i="1"/>
  <c r="H909" i="1"/>
  <c r="N909" i="1" s="1"/>
  <c r="G910" i="1"/>
  <c r="O923" i="1"/>
  <c r="Q923" i="1" s="1"/>
  <c r="R923" i="1"/>
  <c r="S923" i="1"/>
  <c r="A924" i="1"/>
  <c r="D924" i="1" s="1"/>
  <c r="E923" i="1"/>
  <c r="F924" i="1" s="1"/>
  <c r="I926" i="1"/>
  <c r="G911" i="1" l="1"/>
  <c r="H910" i="1"/>
  <c r="N910" i="1" s="1"/>
  <c r="J912" i="1"/>
  <c r="K911" i="1"/>
  <c r="L911" i="1" s="1"/>
  <c r="M911" i="1" s="1"/>
  <c r="S924" i="1"/>
  <c r="R924" i="1"/>
  <c r="O924" i="1"/>
  <c r="Q924" i="1" s="1"/>
  <c r="I927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O925" i="1"/>
  <c r="S925" i="1"/>
  <c r="R925" i="1"/>
  <c r="A926" i="1"/>
  <c r="D926" i="1" s="1"/>
  <c r="E925" i="1"/>
  <c r="F926" i="1" s="1"/>
  <c r="I928" i="1"/>
  <c r="H912" i="1" l="1"/>
  <c r="N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K914" i="1" l="1"/>
  <c r="L914" i="1" s="1"/>
  <c r="M914" i="1" s="1"/>
  <c r="J915" i="1"/>
  <c r="G914" i="1"/>
  <c r="H913" i="1"/>
  <c r="N913" i="1" s="1"/>
  <c r="O927" i="1"/>
  <c r="R927" i="1"/>
  <c r="S927" i="1"/>
  <c r="E927" i="1"/>
  <c r="F928" i="1" s="1"/>
  <c r="A928" i="1"/>
  <c r="D928" i="1" s="1"/>
  <c r="I930" i="1"/>
  <c r="G915" i="1" l="1"/>
  <c r="H914" i="1"/>
  <c r="N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J917" i="1" l="1"/>
  <c r="K916" i="1"/>
  <c r="L916" i="1" s="1"/>
  <c r="M916" i="1" s="1"/>
  <c r="H915" i="1"/>
  <c r="N915" i="1" s="1"/>
  <c r="G916" i="1"/>
  <c r="O929" i="1"/>
  <c r="Q929" i="1" s="1"/>
  <c r="R929" i="1"/>
  <c r="S929" i="1"/>
  <c r="A930" i="1"/>
  <c r="D930" i="1" s="1"/>
  <c r="E929" i="1"/>
  <c r="F930" i="1" s="1"/>
  <c r="I932" i="1"/>
  <c r="G917" i="1" l="1"/>
  <c r="H916" i="1"/>
  <c r="N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H917" i="1" l="1"/>
  <c r="N917" i="1" s="1"/>
  <c r="G918" i="1"/>
  <c r="J919" i="1"/>
  <c r="K918" i="1"/>
  <c r="L918" i="1" s="1"/>
  <c r="M918" i="1" s="1"/>
  <c r="O931" i="1"/>
  <c r="Q931" i="1" s="1"/>
  <c r="S931" i="1"/>
  <c r="R931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R932" i="1"/>
  <c r="O932" i="1"/>
  <c r="Q932" i="1" s="1"/>
  <c r="S932" i="1"/>
  <c r="I935" i="1"/>
  <c r="A933" i="1"/>
  <c r="D933" i="1" s="1"/>
  <c r="E932" i="1"/>
  <c r="F933" i="1" s="1"/>
  <c r="H919" i="1" l="1"/>
  <c r="N919" i="1" s="1"/>
  <c r="G920" i="1"/>
  <c r="K920" i="1"/>
  <c r="L920" i="1" s="1"/>
  <c r="M920" i="1" s="1"/>
  <c r="J921" i="1"/>
  <c r="S933" i="1"/>
  <c r="O933" i="1"/>
  <c r="Q933" i="1" s="1"/>
  <c r="R933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R934" i="1"/>
  <c r="O934" i="1"/>
  <c r="Q934" i="1" s="1"/>
  <c r="S934" i="1"/>
  <c r="A935" i="1"/>
  <c r="D935" i="1" s="1"/>
  <c r="E934" i="1"/>
  <c r="F935" i="1" s="1"/>
  <c r="I937" i="1"/>
  <c r="H921" i="1" l="1"/>
  <c r="N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I938" i="1"/>
  <c r="K923" i="1" l="1"/>
  <c r="L923" i="1" s="1"/>
  <c r="M923" i="1" s="1"/>
  <c r="J924" i="1"/>
  <c r="H922" i="1"/>
  <c r="N922" i="1" s="1"/>
  <c r="G923" i="1"/>
  <c r="R936" i="1"/>
  <c r="O936" i="1"/>
  <c r="Q936" i="1" s="1"/>
  <c r="S936" i="1"/>
  <c r="I939" i="1"/>
  <c r="E936" i="1"/>
  <c r="F937" i="1" s="1"/>
  <c r="A937" i="1"/>
  <c r="D937" i="1" s="1"/>
  <c r="G924" i="1" l="1"/>
  <c r="H923" i="1"/>
  <c r="N923" i="1" s="1"/>
  <c r="K924" i="1"/>
  <c r="L924" i="1" s="1"/>
  <c r="M924" i="1" s="1"/>
  <c r="J925" i="1"/>
  <c r="S937" i="1"/>
  <c r="O937" i="1"/>
  <c r="Q937" i="1" s="1"/>
  <c r="R937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S938" i="1"/>
  <c r="R938" i="1"/>
  <c r="O938" i="1"/>
  <c r="Q938" i="1" s="1"/>
  <c r="I941" i="1"/>
  <c r="A939" i="1"/>
  <c r="D939" i="1" s="1"/>
  <c r="E938" i="1"/>
  <c r="F939" i="1" s="1"/>
  <c r="H925" i="1" l="1"/>
  <c r="N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I942" i="1"/>
  <c r="J928" i="1" l="1"/>
  <c r="K927" i="1"/>
  <c r="L927" i="1" s="1"/>
  <c r="M927" i="1" s="1"/>
  <c r="H926" i="1"/>
  <c r="N926" i="1" s="1"/>
  <c r="G927" i="1"/>
  <c r="S940" i="1"/>
  <c r="R940" i="1"/>
  <c r="O940" i="1"/>
  <c r="Q940" i="1" s="1"/>
  <c r="A941" i="1"/>
  <c r="D941" i="1" s="1"/>
  <c r="E940" i="1"/>
  <c r="F941" i="1" s="1"/>
  <c r="I943" i="1"/>
  <c r="K928" i="1" l="1"/>
  <c r="L928" i="1" s="1"/>
  <c r="M928" i="1" s="1"/>
  <c r="J929" i="1"/>
  <c r="G928" i="1"/>
  <c r="H927" i="1"/>
  <c r="N927" i="1" s="1"/>
  <c r="R941" i="1"/>
  <c r="S941" i="1"/>
  <c r="O941" i="1"/>
  <c r="Q941" i="1" s="1"/>
  <c r="A942" i="1"/>
  <c r="D942" i="1" s="1"/>
  <c r="E941" i="1"/>
  <c r="F942" i="1" s="1"/>
  <c r="I944" i="1"/>
  <c r="H928" i="1" l="1"/>
  <c r="N928" i="1" s="1"/>
  <c r="G929" i="1"/>
  <c r="J930" i="1"/>
  <c r="K929" i="1"/>
  <c r="L929" i="1" s="1"/>
  <c r="M929" i="1" s="1"/>
  <c r="O942" i="1"/>
  <c r="Q942" i="1" s="1"/>
  <c r="S942" i="1"/>
  <c r="R942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G930" i="1"/>
  <c r="R943" i="1"/>
  <c r="O943" i="1"/>
  <c r="Q943" i="1" s="1"/>
  <c r="S943" i="1"/>
  <c r="A944" i="1"/>
  <c r="D944" i="1" s="1"/>
  <c r="E943" i="1"/>
  <c r="F944" i="1" s="1"/>
  <c r="I946" i="1"/>
  <c r="K931" i="1" l="1"/>
  <c r="L931" i="1" s="1"/>
  <c r="M931" i="1" s="1"/>
  <c r="J932" i="1"/>
  <c r="H930" i="1"/>
  <c r="N930" i="1" s="1"/>
  <c r="G931" i="1"/>
  <c r="S944" i="1"/>
  <c r="O944" i="1"/>
  <c r="Q944" i="1" s="1"/>
  <c r="R944" i="1"/>
  <c r="A945" i="1"/>
  <c r="D945" i="1" s="1"/>
  <c r="E944" i="1"/>
  <c r="F945" i="1" s="1"/>
  <c r="I947" i="1"/>
  <c r="K932" i="1" l="1"/>
  <c r="L932" i="1" s="1"/>
  <c r="M932" i="1" s="1"/>
  <c r="J933" i="1"/>
  <c r="H931" i="1"/>
  <c r="N931" i="1" s="1"/>
  <c r="G932" i="1"/>
  <c r="R945" i="1"/>
  <c r="O945" i="1"/>
  <c r="Q945" i="1" s="1"/>
  <c r="S945" i="1"/>
  <c r="I948" i="1"/>
  <c r="A946" i="1"/>
  <c r="D946" i="1" s="1"/>
  <c r="E945" i="1"/>
  <c r="F946" i="1" s="1"/>
  <c r="H932" i="1" l="1"/>
  <c r="N932" i="1" s="1"/>
  <c r="G933" i="1"/>
  <c r="K933" i="1"/>
  <c r="L933" i="1" s="1"/>
  <c r="M933" i="1" s="1"/>
  <c r="J934" i="1"/>
  <c r="O946" i="1"/>
  <c r="Q946" i="1" s="1"/>
  <c r="S946" i="1"/>
  <c r="R946" i="1"/>
  <c r="I949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R947" i="1"/>
  <c r="O947" i="1"/>
  <c r="Q947" i="1" s="1"/>
  <c r="S947" i="1"/>
  <c r="A948" i="1"/>
  <c r="D948" i="1" s="1"/>
  <c r="E947" i="1"/>
  <c r="F948" i="1" s="1"/>
  <c r="I950" i="1"/>
  <c r="G935" i="1" l="1"/>
  <c r="H934" i="1"/>
  <c r="N934" i="1" s="1"/>
  <c r="K935" i="1"/>
  <c r="L935" i="1" s="1"/>
  <c r="M935" i="1" s="1"/>
  <c r="J936" i="1"/>
  <c r="S948" i="1"/>
  <c r="O948" i="1"/>
  <c r="Q948" i="1" s="1"/>
  <c r="R948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O949" i="1"/>
  <c r="Q949" i="1" s="1"/>
  <c r="R949" i="1"/>
  <c r="S949" i="1"/>
  <c r="E949" i="1"/>
  <c r="F950" i="1" s="1"/>
  <c r="A950" i="1"/>
  <c r="D950" i="1" s="1"/>
  <c r="I952" i="1"/>
  <c r="G937" i="1" l="1"/>
  <c r="H936" i="1"/>
  <c r="N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K938" i="1" l="1"/>
  <c r="L938" i="1" s="1"/>
  <c r="M938" i="1" s="1"/>
  <c r="J939" i="1"/>
  <c r="H937" i="1"/>
  <c r="N937" i="1" s="1"/>
  <c r="G938" i="1"/>
  <c r="O951" i="1"/>
  <c r="Q951" i="1" s="1"/>
  <c r="R951" i="1"/>
  <c r="S951" i="1"/>
  <c r="A952" i="1"/>
  <c r="D952" i="1" s="1"/>
  <c r="E951" i="1"/>
  <c r="F952" i="1" s="1"/>
  <c r="I954" i="1"/>
  <c r="R952" i="1" l="1"/>
  <c r="J940" i="1"/>
  <c r="K939" i="1"/>
  <c r="L939" i="1" s="1"/>
  <c r="M939" i="1" s="1"/>
  <c r="G939" i="1"/>
  <c r="H938" i="1"/>
  <c r="N938" i="1" s="1"/>
  <c r="O952" i="1"/>
  <c r="Q952" i="1" s="1"/>
  <c r="S952" i="1"/>
  <c r="I955" i="1"/>
  <c r="A953" i="1"/>
  <c r="D953" i="1" s="1"/>
  <c r="E952" i="1"/>
  <c r="F953" i="1" s="1"/>
  <c r="J941" i="1" l="1"/>
  <c r="K940" i="1"/>
  <c r="L940" i="1" s="1"/>
  <c r="M940" i="1" s="1"/>
  <c r="G940" i="1"/>
  <c r="H939" i="1"/>
  <c r="N939" i="1" s="1"/>
  <c r="R953" i="1"/>
  <c r="S953" i="1"/>
  <c r="O953" i="1"/>
  <c r="Q953" i="1" s="1"/>
  <c r="E953" i="1"/>
  <c r="F954" i="1" s="1"/>
  <c r="A954" i="1"/>
  <c r="D954" i="1" s="1"/>
  <c r="I956" i="1"/>
  <c r="G941" i="1" l="1"/>
  <c r="H940" i="1"/>
  <c r="N940" i="1" s="1"/>
  <c r="K941" i="1"/>
  <c r="L941" i="1" s="1"/>
  <c r="M941" i="1" s="1"/>
  <c r="J942" i="1"/>
  <c r="O954" i="1"/>
  <c r="Q954" i="1" s="1"/>
  <c r="S954" i="1"/>
  <c r="R954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G942" i="1"/>
  <c r="S955" i="1"/>
  <c r="O955" i="1"/>
  <c r="R955" i="1"/>
  <c r="E955" i="1"/>
  <c r="F956" i="1" s="1"/>
  <c r="A956" i="1"/>
  <c r="D956" i="1" s="1"/>
  <c r="I958" i="1"/>
  <c r="J944" i="1" l="1"/>
  <c r="K943" i="1"/>
  <c r="L943" i="1" s="1"/>
  <c r="M943" i="1" s="1"/>
  <c r="G943" i="1"/>
  <c r="H942" i="1"/>
  <c r="N942" i="1" s="1"/>
  <c r="R956" i="1"/>
  <c r="S956" i="1"/>
  <c r="Q955" i="1"/>
  <c r="O956" i="1"/>
  <c r="Q956" i="1" s="1"/>
  <c r="I959" i="1"/>
  <c r="A957" i="1"/>
  <c r="D957" i="1" s="1"/>
  <c r="E956" i="1"/>
  <c r="F957" i="1" s="1"/>
  <c r="G944" i="1" l="1"/>
  <c r="H943" i="1"/>
  <c r="N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I960" i="1"/>
  <c r="J946" i="1" l="1"/>
  <c r="K945" i="1"/>
  <c r="L945" i="1" s="1"/>
  <c r="M945" i="1" s="1"/>
  <c r="H944" i="1"/>
  <c r="N944" i="1" s="1"/>
  <c r="G945" i="1"/>
  <c r="O958" i="1"/>
  <c r="Q958" i="1" s="1"/>
  <c r="R958" i="1"/>
  <c r="S958" i="1"/>
  <c r="I961" i="1"/>
  <c r="A959" i="1"/>
  <c r="D959" i="1" s="1"/>
  <c r="E958" i="1"/>
  <c r="F959" i="1" s="1"/>
  <c r="R959" i="1" l="1"/>
  <c r="G946" i="1"/>
  <c r="H945" i="1"/>
  <c r="N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I962" i="1"/>
  <c r="G947" i="1" l="1"/>
  <c r="H946" i="1"/>
  <c r="N946" i="1" s="1"/>
  <c r="J948" i="1"/>
  <c r="K947" i="1"/>
  <c r="L947" i="1" s="1"/>
  <c r="M947" i="1" s="1"/>
  <c r="R960" i="1"/>
  <c r="S960" i="1"/>
  <c r="O960" i="1"/>
  <c r="Q960" i="1" s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O961" i="1"/>
  <c r="Q961" i="1" s="1"/>
  <c r="S961" i="1"/>
  <c r="R961" i="1"/>
  <c r="E961" i="1"/>
  <c r="F962" i="1" s="1"/>
  <c r="A962" i="1"/>
  <c r="D962" i="1" s="1"/>
  <c r="I964" i="1"/>
  <c r="G949" i="1" l="1"/>
  <c r="H948" i="1"/>
  <c r="N948" i="1" s="1"/>
  <c r="J950" i="1"/>
  <c r="K949" i="1"/>
  <c r="L949" i="1" s="1"/>
  <c r="M949" i="1" s="1"/>
  <c r="R962" i="1"/>
  <c r="O962" i="1"/>
  <c r="Q962" i="1" s="1"/>
  <c r="S962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G950" i="1"/>
  <c r="S963" i="1"/>
  <c r="O963" i="1"/>
  <c r="Q963" i="1" s="1"/>
  <c r="R963" i="1"/>
  <c r="E963" i="1"/>
  <c r="F964" i="1" s="1"/>
  <c r="A964" i="1"/>
  <c r="D964" i="1" s="1"/>
  <c r="I966" i="1"/>
  <c r="H950" i="1" l="1"/>
  <c r="N950" i="1" s="1"/>
  <c r="G951" i="1"/>
  <c r="J952" i="1"/>
  <c r="K951" i="1"/>
  <c r="L951" i="1" s="1"/>
  <c r="M951" i="1" s="1"/>
  <c r="R964" i="1"/>
  <c r="O964" i="1"/>
  <c r="Q964" i="1" s="1"/>
  <c r="S964" i="1"/>
  <c r="I967" i="1"/>
  <c r="A965" i="1"/>
  <c r="D965" i="1" s="1"/>
  <c r="E964" i="1"/>
  <c r="F965" i="1" s="1"/>
  <c r="K952" i="1" l="1"/>
  <c r="L952" i="1" s="1"/>
  <c r="M952" i="1" s="1"/>
  <c r="J953" i="1"/>
  <c r="H951" i="1"/>
  <c r="N951" i="1" s="1"/>
  <c r="G952" i="1"/>
  <c r="S965" i="1"/>
  <c r="O965" i="1"/>
  <c r="Q965" i="1" s="1"/>
  <c r="R965" i="1"/>
  <c r="I968" i="1"/>
  <c r="A966" i="1"/>
  <c r="D966" i="1" s="1"/>
  <c r="E965" i="1"/>
  <c r="F966" i="1" s="1"/>
  <c r="H952" i="1" l="1"/>
  <c r="N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I969" i="1"/>
  <c r="K954" i="1" l="1"/>
  <c r="L954" i="1" s="1"/>
  <c r="M954" i="1" s="1"/>
  <c r="J955" i="1"/>
  <c r="G954" i="1"/>
  <c r="H953" i="1"/>
  <c r="N953" i="1" s="1"/>
  <c r="O967" i="1"/>
  <c r="Q967" i="1" s="1"/>
  <c r="S967" i="1"/>
  <c r="R967" i="1"/>
  <c r="I970" i="1"/>
  <c r="A968" i="1"/>
  <c r="D968" i="1" s="1"/>
  <c r="E967" i="1"/>
  <c r="F968" i="1" s="1"/>
  <c r="H954" i="1" l="1"/>
  <c r="N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R969" i="1" l="1"/>
  <c r="J957" i="1"/>
  <c r="K956" i="1"/>
  <c r="L956" i="1" s="1"/>
  <c r="M956" i="1" s="1"/>
  <c r="G956" i="1"/>
  <c r="H955" i="1"/>
  <c r="N955" i="1" s="1"/>
  <c r="O969" i="1"/>
  <c r="Q969" i="1" s="1"/>
  <c r="S969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R970" i="1"/>
  <c r="S970" i="1"/>
  <c r="I973" i="1"/>
  <c r="A971" i="1"/>
  <c r="D971" i="1" s="1"/>
  <c r="S971" i="1" l="1"/>
  <c r="R971" i="1"/>
  <c r="H957" i="1"/>
  <c r="N957" i="1" s="1"/>
  <c r="G958" i="1"/>
  <c r="K958" i="1"/>
  <c r="L958" i="1" s="1"/>
  <c r="M958" i="1" s="1"/>
  <c r="J959" i="1"/>
  <c r="O971" i="1"/>
  <c r="Q971" i="1" s="1"/>
  <c r="I974" i="1"/>
  <c r="A972" i="1"/>
  <c r="D972" i="1" s="1"/>
  <c r="E971" i="1"/>
  <c r="F972" i="1" s="1"/>
  <c r="J960" i="1" l="1"/>
  <c r="K959" i="1"/>
  <c r="L959" i="1" s="1"/>
  <c r="M959" i="1" s="1"/>
  <c r="H958" i="1"/>
  <c r="N958" i="1" s="1"/>
  <c r="G959" i="1"/>
  <c r="R972" i="1"/>
  <c r="O972" i="1"/>
  <c r="Q972" i="1" s="1"/>
  <c r="S972" i="1"/>
  <c r="E972" i="1"/>
  <c r="F973" i="1" s="1"/>
  <c r="A973" i="1"/>
  <c r="D973" i="1" s="1"/>
  <c r="I975" i="1"/>
  <c r="H959" i="1" l="1"/>
  <c r="N959" i="1" s="1"/>
  <c r="G960" i="1"/>
  <c r="K960" i="1"/>
  <c r="L960" i="1" s="1"/>
  <c r="M960" i="1" s="1"/>
  <c r="J961" i="1"/>
  <c r="O973" i="1"/>
  <c r="Q973" i="1" s="1"/>
  <c r="S973" i="1"/>
  <c r="R973" i="1"/>
  <c r="I976" i="1"/>
  <c r="E973" i="1"/>
  <c r="F974" i="1" s="1"/>
  <c r="A974" i="1"/>
  <c r="D974" i="1" s="1"/>
  <c r="G961" i="1" l="1"/>
  <c r="H960" i="1"/>
  <c r="N960" i="1" s="1"/>
  <c r="K961" i="1"/>
  <c r="L961" i="1" s="1"/>
  <c r="M961" i="1" s="1"/>
  <c r="J962" i="1"/>
  <c r="O974" i="1"/>
  <c r="Q974" i="1" s="1"/>
  <c r="R974" i="1"/>
  <c r="S974" i="1"/>
  <c r="I977" i="1"/>
  <c r="A975" i="1"/>
  <c r="D975" i="1" s="1"/>
  <c r="E974" i="1"/>
  <c r="F975" i="1" s="1"/>
  <c r="R975" i="1" l="1"/>
  <c r="H961" i="1"/>
  <c r="N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S976" i="1" l="1"/>
  <c r="G963" i="1"/>
  <c r="H962" i="1"/>
  <c r="N962" i="1" s="1"/>
  <c r="J964" i="1"/>
  <c r="K963" i="1"/>
  <c r="L963" i="1" s="1"/>
  <c r="M963" i="1" s="1"/>
  <c r="R976" i="1"/>
  <c r="O976" i="1"/>
  <c r="Q976" i="1" s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O977" i="1"/>
  <c r="Q977" i="1" s="1"/>
  <c r="S977" i="1"/>
  <c r="R977" i="1"/>
  <c r="I980" i="1"/>
  <c r="A978" i="1"/>
  <c r="D978" i="1" s="1"/>
  <c r="E977" i="1"/>
  <c r="F978" i="1" s="1"/>
  <c r="R978" i="1" l="1"/>
  <c r="H964" i="1"/>
  <c r="N964" i="1" s="1"/>
  <c r="G965" i="1"/>
  <c r="K965" i="1"/>
  <c r="L965" i="1" s="1"/>
  <c r="M965" i="1" s="1"/>
  <c r="J966" i="1"/>
  <c r="S978" i="1"/>
  <c r="O978" i="1"/>
  <c r="Q978" i="1" s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O979" i="1"/>
  <c r="Q979" i="1" s="1"/>
  <c r="S979" i="1"/>
  <c r="R979" i="1"/>
  <c r="A980" i="1"/>
  <c r="D980" i="1" s="1"/>
  <c r="E979" i="1"/>
  <c r="F980" i="1" s="1"/>
  <c r="I982" i="1"/>
  <c r="G967" i="1" l="1"/>
  <c r="H966" i="1"/>
  <c r="N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I983" i="1"/>
  <c r="J969" i="1" l="1"/>
  <c r="K968" i="1"/>
  <c r="L968" i="1" s="1"/>
  <c r="M968" i="1" s="1"/>
  <c r="G968" i="1"/>
  <c r="H967" i="1"/>
  <c r="N967" i="1" s="1"/>
  <c r="O981" i="1"/>
  <c r="Q981" i="1" s="1"/>
  <c r="S981" i="1"/>
  <c r="R981" i="1"/>
  <c r="I984" i="1"/>
  <c r="E981" i="1"/>
  <c r="F982" i="1" s="1"/>
  <c r="A982" i="1"/>
  <c r="D982" i="1" s="1"/>
  <c r="H968" i="1" l="1"/>
  <c r="N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I985" i="1"/>
  <c r="K970" i="1" l="1"/>
  <c r="L970" i="1" s="1"/>
  <c r="M970" i="1" s="1"/>
  <c r="J971" i="1"/>
  <c r="H969" i="1"/>
  <c r="N969" i="1" s="1"/>
  <c r="G970" i="1"/>
  <c r="O983" i="1"/>
  <c r="S983" i="1"/>
  <c r="R983" i="1"/>
  <c r="I986" i="1"/>
  <c r="A984" i="1"/>
  <c r="D984" i="1" s="1"/>
  <c r="E983" i="1"/>
  <c r="F984" i="1" s="1"/>
  <c r="H970" i="1" l="1"/>
  <c r="N970" i="1" s="1"/>
  <c r="G971" i="1"/>
  <c r="J972" i="1"/>
  <c r="K971" i="1"/>
  <c r="L971" i="1" s="1"/>
  <c r="M971" i="1" s="1"/>
  <c r="O984" i="1"/>
  <c r="Q984" i="1" s="1"/>
  <c r="R984" i="1"/>
  <c r="S984" i="1"/>
  <c r="Q983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S985" i="1"/>
  <c r="O985" i="1"/>
  <c r="Q985" i="1" s="1"/>
  <c r="I988" i="1"/>
  <c r="A986" i="1"/>
  <c r="D986" i="1" s="1"/>
  <c r="E985" i="1"/>
  <c r="F986" i="1" s="1"/>
  <c r="H972" i="1" l="1"/>
  <c r="N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K974" i="1" l="1"/>
  <c r="L974" i="1" s="1"/>
  <c r="M974" i="1" s="1"/>
  <c r="J975" i="1"/>
  <c r="H973" i="1"/>
  <c r="N973" i="1" s="1"/>
  <c r="G974" i="1"/>
  <c r="O987" i="1"/>
  <c r="Q987" i="1" s="1"/>
  <c r="S987" i="1"/>
  <c r="R987" i="1"/>
  <c r="E987" i="1"/>
  <c r="F988" i="1" s="1"/>
  <c r="A988" i="1"/>
  <c r="D988" i="1" s="1"/>
  <c r="I990" i="1"/>
  <c r="G975" i="1" l="1"/>
  <c r="H974" i="1"/>
  <c r="N974" i="1" s="1"/>
  <c r="K975" i="1"/>
  <c r="L975" i="1" s="1"/>
  <c r="M975" i="1" s="1"/>
  <c r="J976" i="1"/>
  <c r="R988" i="1"/>
  <c r="S988" i="1"/>
  <c r="O988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R989" i="1"/>
  <c r="S989" i="1"/>
  <c r="Q988" i="1"/>
  <c r="O989" i="1"/>
  <c r="A990" i="1"/>
  <c r="D990" i="1" s="1"/>
  <c r="E989" i="1"/>
  <c r="F990" i="1" s="1"/>
  <c r="I992" i="1"/>
  <c r="G977" i="1" l="1"/>
  <c r="H976" i="1"/>
  <c r="N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K978" i="1" l="1"/>
  <c r="L978" i="1" s="1"/>
  <c r="M978" i="1" s="1"/>
  <c r="J979" i="1"/>
  <c r="H977" i="1"/>
  <c r="N977" i="1" s="1"/>
  <c r="G978" i="1"/>
  <c r="S991" i="1"/>
  <c r="O991" i="1"/>
  <c r="Q991" i="1" s="1"/>
  <c r="R991" i="1"/>
  <c r="A992" i="1"/>
  <c r="D992" i="1" s="1"/>
  <c r="E991" i="1"/>
  <c r="F992" i="1" s="1"/>
  <c r="I994" i="1"/>
  <c r="G979" i="1" l="1"/>
  <c r="H978" i="1"/>
  <c r="N978" i="1" s="1"/>
  <c r="J980" i="1"/>
  <c r="K979" i="1"/>
  <c r="L979" i="1" s="1"/>
  <c r="M979" i="1" s="1"/>
  <c r="R992" i="1"/>
  <c r="O992" i="1"/>
  <c r="Q992" i="1" s="1"/>
  <c r="S992" i="1"/>
  <c r="I995" i="1"/>
  <c r="A993" i="1"/>
  <c r="D993" i="1" s="1"/>
  <c r="E992" i="1"/>
  <c r="F993" i="1" s="1"/>
  <c r="K980" i="1" l="1"/>
  <c r="L980" i="1" s="1"/>
  <c r="M980" i="1" s="1"/>
  <c r="J981" i="1"/>
  <c r="H979" i="1"/>
  <c r="N979" i="1" s="1"/>
  <c r="G980" i="1"/>
  <c r="O993" i="1"/>
  <c r="Q993" i="1" s="1"/>
  <c r="S993" i="1"/>
  <c r="R993" i="1"/>
  <c r="A994" i="1"/>
  <c r="D994" i="1" s="1"/>
  <c r="E993" i="1"/>
  <c r="F994" i="1" s="1"/>
  <c r="I996" i="1"/>
  <c r="J982" i="1" l="1"/>
  <c r="K981" i="1"/>
  <c r="L981" i="1" s="1"/>
  <c r="M981" i="1" s="1"/>
  <c r="G981" i="1"/>
  <c r="H980" i="1"/>
  <c r="N980" i="1" s="1"/>
  <c r="R994" i="1"/>
  <c r="S994" i="1"/>
  <c r="O994" i="1"/>
  <c r="Q994" i="1" s="1"/>
  <c r="I997" i="1"/>
  <c r="A995" i="1"/>
  <c r="D995" i="1" s="1"/>
  <c r="E994" i="1"/>
  <c r="F995" i="1" s="1"/>
  <c r="H981" i="1" l="1"/>
  <c r="N981" i="1" s="1"/>
  <c r="G982" i="1"/>
  <c r="K982" i="1"/>
  <c r="L982" i="1" s="1"/>
  <c r="M982" i="1" s="1"/>
  <c r="J983" i="1"/>
  <c r="O995" i="1"/>
  <c r="Q995" i="1" s="1"/>
  <c r="S995" i="1"/>
  <c r="R995" i="1"/>
  <c r="I998" i="1"/>
  <c r="A996" i="1"/>
  <c r="D996" i="1" s="1"/>
  <c r="E995" i="1"/>
  <c r="F996" i="1" s="1"/>
  <c r="H982" i="1" l="1"/>
  <c r="N982" i="1" s="1"/>
  <c r="G983" i="1"/>
  <c r="R996" i="1"/>
  <c r="K983" i="1"/>
  <c r="L983" i="1" s="1"/>
  <c r="M983" i="1" s="1"/>
  <c r="J984" i="1"/>
  <c r="O996" i="1"/>
  <c r="Q996" i="1" s="1"/>
  <c r="S996" i="1"/>
  <c r="A997" i="1"/>
  <c r="D997" i="1" s="1"/>
  <c r="E996" i="1"/>
  <c r="F997" i="1" s="1"/>
  <c r="I999" i="1"/>
  <c r="G984" i="1" l="1"/>
  <c r="H983" i="1"/>
  <c r="N983" i="1" s="1"/>
  <c r="K984" i="1"/>
  <c r="L984" i="1" s="1"/>
  <c r="M984" i="1" s="1"/>
  <c r="J985" i="1"/>
  <c r="S997" i="1"/>
  <c r="R997" i="1"/>
  <c r="O997" i="1"/>
  <c r="Q997" i="1" s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G985" i="1"/>
  <c r="O998" i="1"/>
  <c r="Q998" i="1" s="1"/>
  <c r="R998" i="1"/>
  <c r="S998" i="1"/>
  <c r="E998" i="1"/>
  <c r="F999" i="1" s="1"/>
  <c r="A999" i="1"/>
  <c r="D999" i="1" s="1"/>
  <c r="I1001" i="1"/>
  <c r="H985" i="1" l="1"/>
  <c r="N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I1002" i="1"/>
  <c r="K987" i="1" l="1"/>
  <c r="L987" i="1" s="1"/>
  <c r="M987" i="1" s="1"/>
  <c r="J988" i="1"/>
  <c r="G987" i="1"/>
  <c r="H986" i="1"/>
  <c r="N986" i="1" s="1"/>
  <c r="O1000" i="1"/>
  <c r="Q1000" i="1" s="1"/>
  <c r="R1000" i="1"/>
  <c r="S1000" i="1"/>
  <c r="A1001" i="1"/>
  <c r="D1001" i="1" s="1"/>
  <c r="E1000" i="1"/>
  <c r="F1001" i="1" s="1"/>
  <c r="I1003" i="1"/>
  <c r="G988" i="1" l="1"/>
  <c r="H987" i="1"/>
  <c r="N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K989" i="1" l="1"/>
  <c r="L989" i="1" s="1"/>
  <c r="M989" i="1" s="1"/>
  <c r="J990" i="1"/>
  <c r="H988" i="1"/>
  <c r="N988" i="1" s="1"/>
  <c r="G989" i="1"/>
  <c r="O1002" i="1"/>
  <c r="Q1002" i="1" s="1"/>
  <c r="R1002" i="1"/>
  <c r="S1002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G990" i="1"/>
  <c r="O1003" i="1"/>
  <c r="Q1003" i="1" s="1"/>
  <c r="S1003" i="1"/>
  <c r="R1003" i="1"/>
  <c r="I1006" i="1"/>
  <c r="A1004" i="1"/>
  <c r="D1004" i="1" s="1"/>
  <c r="E1003" i="1"/>
  <c r="F1004" i="1" s="1"/>
  <c r="H990" i="1" l="1"/>
  <c r="N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I1007" i="1"/>
  <c r="J993" i="1" l="1"/>
  <c r="K992" i="1"/>
  <c r="L992" i="1" s="1"/>
  <c r="M992" i="1" s="1"/>
  <c r="G992" i="1"/>
  <c r="H991" i="1"/>
  <c r="N991" i="1" s="1"/>
  <c r="O1005" i="1"/>
  <c r="Q1005" i="1" s="1"/>
  <c r="S1005" i="1"/>
  <c r="R1005" i="1"/>
  <c r="A1006" i="1"/>
  <c r="E1005" i="1"/>
  <c r="F1006" i="1" s="1"/>
  <c r="I1008" i="1"/>
  <c r="D1006" i="1" l="1"/>
  <c r="E1006" i="1" s="1"/>
  <c r="F1007" i="1" s="1"/>
  <c r="H992" i="1"/>
  <c r="N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K994" i="1" l="1"/>
  <c r="L994" i="1" s="1"/>
  <c r="M994" i="1" s="1"/>
  <c r="J995" i="1"/>
  <c r="G994" i="1"/>
  <c r="H993" i="1"/>
  <c r="N993" i="1" s="1"/>
  <c r="S1007" i="1"/>
  <c r="O1007" i="1"/>
  <c r="Q1007" i="1" s="1"/>
  <c r="R1007" i="1"/>
  <c r="A1008" i="1"/>
  <c r="D1008" i="1" s="1"/>
  <c r="E1007" i="1"/>
  <c r="F1008" i="1" s="1"/>
  <c r="I1010" i="1"/>
  <c r="G995" i="1" l="1"/>
  <c r="H994" i="1"/>
  <c r="N994" i="1" s="1"/>
  <c r="J996" i="1"/>
  <c r="K995" i="1"/>
  <c r="L995" i="1" s="1"/>
  <c r="M995" i="1" s="1"/>
  <c r="R1008" i="1"/>
  <c r="O1008" i="1"/>
  <c r="Q1008" i="1" s="1"/>
  <c r="S1008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S1009" i="1"/>
  <c r="O1009" i="1"/>
  <c r="Q1009" i="1" s="1"/>
  <c r="R1009" i="1"/>
  <c r="A1010" i="1"/>
  <c r="D1010" i="1" s="1"/>
  <c r="E1009" i="1"/>
  <c r="F1010" i="1" s="1"/>
  <c r="I1012" i="1"/>
  <c r="H996" i="1" l="1"/>
  <c r="N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J999" i="1" l="1"/>
  <c r="K998" i="1"/>
  <c r="L998" i="1" s="1"/>
  <c r="M998" i="1" s="1"/>
  <c r="G998" i="1"/>
  <c r="H997" i="1"/>
  <c r="N997" i="1" s="1"/>
  <c r="S1011" i="1"/>
  <c r="O1011" i="1"/>
  <c r="Q1011" i="1" s="1"/>
  <c r="R1011" i="1"/>
  <c r="I1014" i="1"/>
  <c r="A1012" i="1"/>
  <c r="D1012" i="1" s="1"/>
  <c r="E1011" i="1"/>
  <c r="F1012" i="1" s="1"/>
  <c r="G999" i="1" l="1"/>
  <c r="H998" i="1"/>
  <c r="N998" i="1" s="1"/>
  <c r="K999" i="1"/>
  <c r="L999" i="1" s="1"/>
  <c r="M999" i="1" s="1"/>
  <c r="J1000" i="1"/>
  <c r="O1012" i="1"/>
  <c r="Q1012" i="1" s="1"/>
  <c r="R1012" i="1"/>
  <c r="S1012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S1013" i="1"/>
  <c r="O1013" i="1"/>
  <c r="Q1013" i="1" s="1"/>
  <c r="E1013" i="1"/>
  <c r="F1014" i="1" s="1"/>
  <c r="A1014" i="1"/>
  <c r="D1014" i="1" s="1"/>
  <c r="I1016" i="1"/>
  <c r="H1000" i="1" l="1"/>
  <c r="N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I1017" i="1"/>
  <c r="J1003" i="1" l="1"/>
  <c r="K1002" i="1"/>
  <c r="L1002" i="1" s="1"/>
  <c r="M1002" i="1" s="1"/>
  <c r="H1001" i="1"/>
  <c r="N1001" i="1" s="1"/>
  <c r="G1002" i="1"/>
  <c r="O1015" i="1"/>
  <c r="Q1015" i="1" s="1"/>
  <c r="S1015" i="1"/>
  <c r="R1015" i="1"/>
  <c r="I1018" i="1"/>
  <c r="A1016" i="1"/>
  <c r="D1016" i="1" s="1"/>
  <c r="E1015" i="1"/>
  <c r="F1016" i="1" s="1"/>
  <c r="G1003" i="1" l="1"/>
  <c r="H1002" i="1"/>
  <c r="N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I1019" i="1"/>
  <c r="G1004" i="1" l="1"/>
  <c r="H1003" i="1"/>
  <c r="N1003" i="1" s="1"/>
  <c r="K1004" i="1"/>
  <c r="L1004" i="1" s="1"/>
  <c r="M1004" i="1" s="1"/>
  <c r="J1005" i="1"/>
  <c r="O1017" i="1"/>
  <c r="S1017" i="1"/>
  <c r="R1017" i="1"/>
  <c r="Q1016" i="1"/>
  <c r="I1020" i="1"/>
  <c r="A1018" i="1"/>
  <c r="D1018" i="1" s="1"/>
  <c r="E1017" i="1"/>
  <c r="F1018" i="1" s="1"/>
  <c r="G1005" i="1" l="1"/>
  <c r="H1004" i="1"/>
  <c r="N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I1021" i="1"/>
  <c r="R1019" i="1" l="1"/>
  <c r="S1019" i="1"/>
  <c r="K1006" i="1"/>
  <c r="L1006" i="1" s="1"/>
  <c r="M1006" i="1" s="1"/>
  <c r="J1007" i="1"/>
  <c r="G1006" i="1"/>
  <c r="H1005" i="1"/>
  <c r="N1005" i="1" s="1"/>
  <c r="O1019" i="1"/>
  <c r="A1020" i="1"/>
  <c r="D1020" i="1" s="1"/>
  <c r="E1019" i="1"/>
  <c r="F1020" i="1" s="1"/>
  <c r="I1022" i="1"/>
  <c r="H1006" i="1" l="1"/>
  <c r="N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J1009" i="1" l="1"/>
  <c r="K1008" i="1"/>
  <c r="L1008" i="1" s="1"/>
  <c r="M1008" i="1" s="1"/>
  <c r="H1007" i="1"/>
  <c r="N1007" i="1" s="1"/>
  <c r="G1008" i="1"/>
  <c r="O1021" i="1"/>
  <c r="Q1021" i="1" s="1"/>
  <c r="S1021" i="1"/>
  <c r="R1021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O1022" i="1"/>
  <c r="Q1022" i="1" s="1"/>
  <c r="R1022" i="1"/>
  <c r="S1022" i="1"/>
  <c r="E1022" i="1"/>
  <c r="F1023" i="1" s="1"/>
  <c r="A1023" i="1"/>
  <c r="D1023" i="1" s="1"/>
  <c r="I1025" i="1"/>
  <c r="R1023" i="1" l="1"/>
  <c r="G1010" i="1"/>
  <c r="H1009" i="1"/>
  <c r="N1009" i="1" s="1"/>
  <c r="K1010" i="1"/>
  <c r="L1010" i="1" s="1"/>
  <c r="M1010" i="1" s="1"/>
  <c r="J1011" i="1"/>
  <c r="S1023" i="1"/>
  <c r="O1023" i="1"/>
  <c r="Q1023" i="1" s="1"/>
  <c r="A1024" i="1"/>
  <c r="D1024" i="1" s="1"/>
  <c r="E1023" i="1"/>
  <c r="F1024" i="1" s="1"/>
  <c r="I1026" i="1"/>
  <c r="G1011" i="1" l="1"/>
  <c r="H1010" i="1"/>
  <c r="N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I1027" i="1"/>
  <c r="G1012" i="1" l="1"/>
  <c r="H1011" i="1"/>
  <c r="N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S1026" i="1" l="1"/>
  <c r="G1013" i="1"/>
  <c r="H1012" i="1"/>
  <c r="N1012" i="1" s="1"/>
  <c r="K1013" i="1"/>
  <c r="L1013" i="1" s="1"/>
  <c r="M1013" i="1" s="1"/>
  <c r="J1014" i="1"/>
  <c r="R1026" i="1"/>
  <c r="O1026" i="1"/>
  <c r="Q1026" i="1" s="1"/>
  <c r="I1029" i="1"/>
  <c r="A1027" i="1"/>
  <c r="D1027" i="1" s="1"/>
  <c r="E1026" i="1"/>
  <c r="F1027" i="1" s="1"/>
  <c r="G1014" i="1" l="1"/>
  <c r="H1013" i="1"/>
  <c r="N1013" i="1" s="1"/>
  <c r="K1014" i="1"/>
  <c r="L1014" i="1" s="1"/>
  <c r="M1014" i="1" s="1"/>
  <c r="J1015" i="1"/>
  <c r="O1027" i="1"/>
  <c r="Q1027" i="1" s="1"/>
  <c r="S1027" i="1"/>
  <c r="R1027" i="1"/>
  <c r="I1030" i="1"/>
  <c r="A1028" i="1"/>
  <c r="D1028" i="1" s="1"/>
  <c r="E1027" i="1"/>
  <c r="F1028" i="1" s="1"/>
  <c r="H1014" i="1" l="1"/>
  <c r="N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J1017" i="1" l="1"/>
  <c r="K1016" i="1"/>
  <c r="L1016" i="1" s="1"/>
  <c r="M1016" i="1" s="1"/>
  <c r="G1016" i="1"/>
  <c r="H1015" i="1"/>
  <c r="N1015" i="1" s="1"/>
  <c r="R1029" i="1"/>
  <c r="S1029" i="1"/>
  <c r="O1029" i="1"/>
  <c r="Q1029" i="1" s="1"/>
  <c r="I1032" i="1"/>
  <c r="A1030" i="1"/>
  <c r="D1030" i="1" s="1"/>
  <c r="E1029" i="1"/>
  <c r="F1030" i="1" s="1"/>
  <c r="G1017" i="1" l="1"/>
  <c r="H1016" i="1"/>
  <c r="N1016" i="1" s="1"/>
  <c r="K1017" i="1"/>
  <c r="L1017" i="1" s="1"/>
  <c r="M1017" i="1" s="1"/>
  <c r="J1018" i="1"/>
  <c r="O1030" i="1"/>
  <c r="Q1030" i="1" s="1"/>
  <c r="R1030" i="1"/>
  <c r="S1030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G1018" i="1"/>
  <c r="S1031" i="1"/>
  <c r="R1031" i="1"/>
  <c r="O1031" i="1"/>
  <c r="Q1031" i="1" s="1"/>
  <c r="I1034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O1032" i="1"/>
  <c r="Q1032" i="1" s="1"/>
  <c r="R1032" i="1"/>
  <c r="S1032" i="1"/>
  <c r="A1033" i="1"/>
  <c r="D1033" i="1" s="1"/>
  <c r="E1032" i="1"/>
  <c r="F1033" i="1" s="1"/>
  <c r="I1035" i="1"/>
  <c r="H1019" i="1" l="1"/>
  <c r="N1019" i="1" s="1"/>
  <c r="G1020" i="1"/>
  <c r="K1020" i="1"/>
  <c r="L1020" i="1" s="1"/>
  <c r="M1020" i="1" s="1"/>
  <c r="J1021" i="1"/>
  <c r="S1033" i="1"/>
  <c r="R1033" i="1"/>
  <c r="O1033" i="1"/>
  <c r="Q1033" i="1" s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G1021" i="1"/>
  <c r="O1034" i="1"/>
  <c r="Q1034" i="1" s="1"/>
  <c r="R1034" i="1"/>
  <c r="S1034" i="1"/>
  <c r="A1035" i="1"/>
  <c r="D1035" i="1" s="1"/>
  <c r="E1034" i="1"/>
  <c r="F1035" i="1" s="1"/>
  <c r="I1037" i="1"/>
  <c r="G1022" i="1" l="1"/>
  <c r="H1021" i="1"/>
  <c r="N1021" i="1" s="1"/>
  <c r="K1022" i="1"/>
  <c r="L1022" i="1" s="1"/>
  <c r="M1022" i="1" s="1"/>
  <c r="J1023" i="1"/>
  <c r="R1035" i="1"/>
  <c r="S1035" i="1"/>
  <c r="O1035" i="1"/>
  <c r="Q1035" i="1" s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G1023" i="1"/>
  <c r="O1036" i="1"/>
  <c r="Q1036" i="1" s="1"/>
  <c r="R1036" i="1"/>
  <c r="S1036" i="1"/>
  <c r="I1039" i="1"/>
  <c r="E1036" i="1"/>
  <c r="F1037" i="1" s="1"/>
  <c r="A1037" i="1"/>
  <c r="D1037" i="1" s="1"/>
  <c r="G1024" i="1" l="1"/>
  <c r="H1023" i="1"/>
  <c r="N1023" i="1" s="1"/>
  <c r="J1025" i="1"/>
  <c r="K1024" i="1"/>
  <c r="L1024" i="1" s="1"/>
  <c r="M1024" i="1" s="1"/>
  <c r="S1037" i="1"/>
  <c r="O1037" i="1"/>
  <c r="Q1037" i="1" s="1"/>
  <c r="R1037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R1038" i="1"/>
  <c r="O1038" i="1"/>
  <c r="Q1038" i="1" s="1"/>
  <c r="S1038" i="1"/>
  <c r="I1041" i="1"/>
  <c r="A1039" i="1"/>
  <c r="D1039" i="1" s="1"/>
  <c r="E1038" i="1"/>
  <c r="F1039" i="1" s="1"/>
  <c r="G1026" i="1" l="1"/>
  <c r="H1025" i="1"/>
  <c r="N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K1027" i="1" l="1"/>
  <c r="L1027" i="1" s="1"/>
  <c r="M1027" i="1" s="1"/>
  <c r="J1028" i="1"/>
  <c r="G1027" i="1"/>
  <c r="H1026" i="1"/>
  <c r="N1026" i="1" s="1"/>
  <c r="R1040" i="1"/>
  <c r="S1040" i="1"/>
  <c r="O1040" i="1"/>
  <c r="Q1040" i="1" s="1"/>
  <c r="I1043" i="1"/>
  <c r="A1041" i="1"/>
  <c r="D1041" i="1" s="1"/>
  <c r="E1040" i="1"/>
  <c r="F1041" i="1" s="1"/>
  <c r="G1028" i="1" l="1"/>
  <c r="H1027" i="1"/>
  <c r="N1027" i="1" s="1"/>
  <c r="K1028" i="1"/>
  <c r="L1028" i="1" s="1"/>
  <c r="M1028" i="1" s="1"/>
  <c r="J1029" i="1"/>
  <c r="O1041" i="1"/>
  <c r="Q1041" i="1" s="1"/>
  <c r="S1041" i="1"/>
  <c r="R1041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G1029" i="1"/>
  <c r="R1042" i="1"/>
  <c r="O1042" i="1"/>
  <c r="Q1042" i="1" s="1"/>
  <c r="S1042" i="1"/>
  <c r="I1045" i="1"/>
  <c r="E1042" i="1"/>
  <c r="F1043" i="1" s="1"/>
  <c r="A1043" i="1"/>
  <c r="D1043" i="1" s="1"/>
  <c r="G1030" i="1" l="1"/>
  <c r="H1029" i="1"/>
  <c r="N1029" i="1" s="1"/>
  <c r="K1030" i="1"/>
  <c r="L1030" i="1" s="1"/>
  <c r="M1030" i="1" s="1"/>
  <c r="J1031" i="1"/>
  <c r="S1043" i="1"/>
  <c r="O1043" i="1"/>
  <c r="Q1043" i="1" s="1"/>
  <c r="R1043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R1044" i="1"/>
  <c r="O1044" i="1"/>
  <c r="Q1044" i="1" s="1"/>
  <c r="S1044" i="1"/>
  <c r="I1047" i="1"/>
  <c r="A1045" i="1"/>
  <c r="D1045" i="1" s="1"/>
  <c r="E1044" i="1"/>
  <c r="F1045" i="1" s="1"/>
  <c r="G1032" i="1" l="1"/>
  <c r="H1031" i="1"/>
  <c r="N1031" i="1" s="1"/>
  <c r="J1033" i="1"/>
  <c r="K1032" i="1"/>
  <c r="L1032" i="1" s="1"/>
  <c r="M1032" i="1" s="1"/>
  <c r="O1045" i="1"/>
  <c r="Q1045" i="1" s="1"/>
  <c r="S1045" i="1"/>
  <c r="R1045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G1033" i="1"/>
  <c r="O1046" i="1"/>
  <c r="Q1046" i="1" s="1"/>
  <c r="R1046" i="1"/>
  <c r="S1046" i="1"/>
  <c r="I1049" i="1"/>
  <c r="E1046" i="1"/>
  <c r="F1047" i="1" s="1"/>
  <c r="A1047" i="1"/>
  <c r="D1047" i="1" s="1"/>
  <c r="R1047" i="1" l="1"/>
  <c r="H1033" i="1"/>
  <c r="N1033" i="1" s="1"/>
  <c r="G1034" i="1"/>
  <c r="K1034" i="1"/>
  <c r="L1034" i="1" s="1"/>
  <c r="M1034" i="1" s="1"/>
  <c r="J1035" i="1"/>
  <c r="O1047" i="1"/>
  <c r="S1047" i="1"/>
  <c r="E1047" i="1"/>
  <c r="F1048" i="1" s="1"/>
  <c r="A1048" i="1"/>
  <c r="D1048" i="1" s="1"/>
  <c r="I1050" i="1"/>
  <c r="G1035" i="1" l="1"/>
  <c r="H1034" i="1"/>
  <c r="N1034" i="1" s="1"/>
  <c r="J1036" i="1"/>
  <c r="K1035" i="1"/>
  <c r="L1035" i="1" s="1"/>
  <c r="M1035" i="1" s="1"/>
  <c r="O1048" i="1"/>
  <c r="Q1048" i="1" s="1"/>
  <c r="S1048" i="1"/>
  <c r="R1048" i="1"/>
  <c r="Q1047" i="1"/>
  <c r="I1051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R1049" i="1"/>
  <c r="S1049" i="1"/>
  <c r="O1049" i="1"/>
  <c r="Q1049" i="1" s="1"/>
  <c r="E1049" i="1"/>
  <c r="F1050" i="1" s="1"/>
  <c r="A1050" i="1"/>
  <c r="D1050" i="1" s="1"/>
  <c r="I1052" i="1"/>
  <c r="H1036" i="1" l="1"/>
  <c r="N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K1038" i="1" l="1"/>
  <c r="L1038" i="1" s="1"/>
  <c r="M1038" i="1" s="1"/>
  <c r="J1039" i="1"/>
  <c r="G1038" i="1"/>
  <c r="H1037" i="1"/>
  <c r="N1037" i="1" s="1"/>
  <c r="R1051" i="1"/>
  <c r="S1051" i="1"/>
  <c r="O1051" i="1"/>
  <c r="Q1051" i="1" s="1"/>
  <c r="E1051" i="1"/>
  <c r="F1052" i="1" s="1"/>
  <c r="A1052" i="1"/>
  <c r="D1052" i="1" s="1"/>
  <c r="I1054" i="1"/>
  <c r="H1038" i="1" l="1"/>
  <c r="N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J1041" i="1" l="1"/>
  <c r="K1040" i="1"/>
  <c r="L1040" i="1" s="1"/>
  <c r="M1040" i="1" s="1"/>
  <c r="G1040" i="1"/>
  <c r="H1039" i="1"/>
  <c r="N1039" i="1" s="1"/>
  <c r="R1053" i="1"/>
  <c r="S1053" i="1"/>
  <c r="O1053" i="1"/>
  <c r="Q1053" i="1" s="1"/>
  <c r="I1056" i="1"/>
  <c r="A1054" i="1"/>
  <c r="D1054" i="1" s="1"/>
  <c r="E1053" i="1"/>
  <c r="F1054" i="1" s="1"/>
  <c r="G1041" i="1" l="1"/>
  <c r="H1040" i="1"/>
  <c r="N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K1042" i="1" l="1"/>
  <c r="L1042" i="1" s="1"/>
  <c r="M1042" i="1" s="1"/>
  <c r="J1043" i="1"/>
  <c r="H1041" i="1"/>
  <c r="N1041" i="1" s="1"/>
  <c r="G1042" i="1"/>
  <c r="O1055" i="1"/>
  <c r="Q1055" i="1" s="1"/>
  <c r="R1055" i="1"/>
  <c r="S1055" i="1"/>
  <c r="I1058" i="1"/>
  <c r="A1056" i="1"/>
  <c r="D1056" i="1" s="1"/>
  <c r="E1055" i="1"/>
  <c r="F1056" i="1" s="1"/>
  <c r="R1056" i="1" l="1"/>
  <c r="G1043" i="1"/>
  <c r="H1042" i="1"/>
  <c r="N1042" i="1" s="1"/>
  <c r="K1043" i="1"/>
  <c r="L1043" i="1" s="1"/>
  <c r="M1043" i="1" s="1"/>
  <c r="J1044" i="1"/>
  <c r="O1056" i="1"/>
  <c r="Q1056" i="1" s="1"/>
  <c r="S1056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G1044" i="1"/>
  <c r="R1057" i="1"/>
  <c r="S1057" i="1"/>
  <c r="O1057" i="1"/>
  <c r="Q1057" i="1" s="1"/>
  <c r="I1060" i="1"/>
  <c r="A1058" i="1"/>
  <c r="D1058" i="1" s="1"/>
  <c r="E1057" i="1"/>
  <c r="F1058" i="1" s="1"/>
  <c r="K1045" i="1" l="1"/>
  <c r="L1045" i="1" s="1"/>
  <c r="M1045" i="1" s="1"/>
  <c r="J1046" i="1"/>
  <c r="G1045" i="1"/>
  <c r="H1044" i="1"/>
  <c r="N1044" i="1" s="1"/>
  <c r="O1058" i="1"/>
  <c r="Q1058" i="1" s="1"/>
  <c r="S1058" i="1"/>
  <c r="R1058" i="1"/>
  <c r="I1061" i="1"/>
  <c r="A1059" i="1"/>
  <c r="D1059" i="1" s="1"/>
  <c r="E1058" i="1"/>
  <c r="F1059" i="1" s="1"/>
  <c r="H1045" i="1" l="1"/>
  <c r="N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R1060" i="1" l="1"/>
  <c r="G1047" i="1"/>
  <c r="H1046" i="1"/>
  <c r="N1046" i="1" s="1"/>
  <c r="K1047" i="1"/>
  <c r="L1047" i="1" s="1"/>
  <c r="M1047" i="1" s="1"/>
  <c r="J1048" i="1"/>
  <c r="S1060" i="1"/>
  <c r="O1060" i="1"/>
  <c r="Q1060" i="1" s="1"/>
  <c r="E1060" i="1"/>
  <c r="F1061" i="1" s="1"/>
  <c r="A1061" i="1"/>
  <c r="D1061" i="1" s="1"/>
  <c r="I1063" i="1"/>
  <c r="G1048" i="1" l="1"/>
  <c r="H1047" i="1"/>
  <c r="N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H1048" i="1" l="1"/>
  <c r="N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H1049" i="1" l="1"/>
  <c r="N1049" i="1" s="1"/>
  <c r="G1050" i="1"/>
  <c r="J1051" i="1"/>
  <c r="K1050" i="1"/>
  <c r="L1050" i="1" s="1"/>
  <c r="M1050" i="1" s="1"/>
  <c r="O1063" i="1"/>
  <c r="Q1063" i="1" s="1"/>
  <c r="R1063" i="1"/>
  <c r="S1063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G1051" i="1"/>
  <c r="O1064" i="1"/>
  <c r="Q1064" i="1" s="1"/>
  <c r="S1064" i="1"/>
  <c r="R1064" i="1"/>
  <c r="I1067" i="1"/>
  <c r="A1065" i="1"/>
  <c r="D1065" i="1" s="1"/>
  <c r="E1064" i="1"/>
  <c r="F1065" i="1" s="1"/>
  <c r="G1052" i="1" l="1"/>
  <c r="H1051" i="1"/>
  <c r="N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I1068" i="1"/>
  <c r="K1053" i="1" l="1"/>
  <c r="L1053" i="1" s="1"/>
  <c r="M1053" i="1" s="1"/>
  <c r="J1054" i="1"/>
  <c r="H1052" i="1"/>
  <c r="N1052" i="1" s="1"/>
  <c r="G1053" i="1"/>
  <c r="O1066" i="1"/>
  <c r="Q1066" i="1" s="1"/>
  <c r="S1066" i="1"/>
  <c r="R1066" i="1"/>
  <c r="I1069" i="1"/>
  <c r="E1066" i="1"/>
  <c r="F1067" i="1" s="1"/>
  <c r="A1067" i="1"/>
  <c r="D1067" i="1" s="1"/>
  <c r="G1054" i="1" l="1"/>
  <c r="H1053" i="1"/>
  <c r="N1053" i="1" s="1"/>
  <c r="K1054" i="1"/>
  <c r="L1054" i="1" s="1"/>
  <c r="M1054" i="1" s="1"/>
  <c r="J1055" i="1"/>
  <c r="R1067" i="1"/>
  <c r="O1067" i="1"/>
  <c r="Q1067" i="1" s="1"/>
  <c r="S1067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G1055" i="1"/>
  <c r="S1068" i="1"/>
  <c r="O1068" i="1"/>
  <c r="Q1068" i="1" s="1"/>
  <c r="R1068" i="1"/>
  <c r="I1071" i="1"/>
  <c r="A1069" i="1"/>
  <c r="D1069" i="1" s="1"/>
  <c r="E1068" i="1"/>
  <c r="F1069" i="1" s="1"/>
  <c r="G1056" i="1" l="1"/>
  <c r="H1055" i="1"/>
  <c r="N1055" i="1" s="1"/>
  <c r="J1057" i="1"/>
  <c r="K1056" i="1"/>
  <c r="L1056" i="1" s="1"/>
  <c r="M1056" i="1" s="1"/>
  <c r="R1069" i="1"/>
  <c r="O1069" i="1"/>
  <c r="Q1069" i="1" s="1"/>
  <c r="S1069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S1070" i="1"/>
  <c r="O1070" i="1"/>
  <c r="Q1070" i="1" s="1"/>
  <c r="R1070" i="1"/>
  <c r="I1073" i="1"/>
  <c r="A1071" i="1"/>
  <c r="D1071" i="1" s="1"/>
  <c r="E1070" i="1"/>
  <c r="F1071" i="1" s="1"/>
  <c r="H1057" i="1" l="1"/>
  <c r="N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I1074" i="1"/>
  <c r="H1058" i="1" l="1"/>
  <c r="N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H1059" i="1" l="1"/>
  <c r="N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I1076" i="1"/>
  <c r="H1060" i="1" l="1"/>
  <c r="N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H1061" i="1" l="1"/>
  <c r="N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I1078" i="1"/>
  <c r="G1063" i="1" l="1"/>
  <c r="H1062" i="1"/>
  <c r="N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I1079" i="1"/>
  <c r="K1064" i="1" l="1"/>
  <c r="L1064" i="1" s="1"/>
  <c r="M1064" i="1" s="1"/>
  <c r="J1065" i="1"/>
  <c r="G1064" i="1"/>
  <c r="H1063" i="1"/>
  <c r="N1063" i="1" s="1"/>
  <c r="O1077" i="1"/>
  <c r="Q1077" i="1" s="1"/>
  <c r="S1077" i="1"/>
  <c r="R1077" i="1"/>
  <c r="I1080" i="1"/>
  <c r="A1078" i="1"/>
  <c r="D1078" i="1" s="1"/>
  <c r="E1077" i="1"/>
  <c r="F1078" i="1" s="1"/>
  <c r="H1064" i="1" l="1"/>
  <c r="N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I1081" i="1"/>
  <c r="K1066" i="1" l="1"/>
  <c r="L1066" i="1" s="1"/>
  <c r="M1066" i="1" s="1"/>
  <c r="J1067" i="1"/>
  <c r="G1066" i="1"/>
  <c r="H1065" i="1"/>
  <c r="N1065" i="1" s="1"/>
  <c r="O1079" i="1"/>
  <c r="S1079" i="1"/>
  <c r="R1079" i="1"/>
  <c r="I1082" i="1"/>
  <c r="E1079" i="1"/>
  <c r="F1080" i="1" s="1"/>
  <c r="A1080" i="1"/>
  <c r="D1080" i="1" s="1"/>
  <c r="G1067" i="1" l="1"/>
  <c r="H1066" i="1"/>
  <c r="N1066" i="1" s="1"/>
  <c r="J1068" i="1"/>
  <c r="K1067" i="1"/>
  <c r="L1067" i="1" s="1"/>
  <c r="M1067" i="1" s="1"/>
  <c r="R1080" i="1"/>
  <c r="S1080" i="1"/>
  <c r="Q1079" i="1"/>
  <c r="O1080" i="1"/>
  <c r="Q1080" i="1" s="1"/>
  <c r="I1083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O1081" i="1"/>
  <c r="Q1081" i="1" s="1"/>
  <c r="S1081" i="1"/>
  <c r="R1081" i="1"/>
  <c r="I1084" i="1"/>
  <c r="E1081" i="1"/>
  <c r="F1082" i="1" s="1"/>
  <c r="A1082" i="1"/>
  <c r="D1082" i="1" s="1"/>
  <c r="H1068" i="1" l="1"/>
  <c r="N1068" i="1" s="1"/>
  <c r="G1069" i="1"/>
  <c r="K1069" i="1"/>
  <c r="L1069" i="1" s="1"/>
  <c r="M1069" i="1" s="1"/>
  <c r="J1070" i="1"/>
  <c r="O1082" i="1"/>
  <c r="Q1082" i="1" s="1"/>
  <c r="R1082" i="1"/>
  <c r="S1082" i="1"/>
  <c r="I1085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O1083" i="1"/>
  <c r="Q1083" i="1" s="1"/>
  <c r="S1083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G1071" i="1"/>
  <c r="R1084" i="1"/>
  <c r="S1084" i="1"/>
  <c r="O1084" i="1"/>
  <c r="Q1084" i="1" s="1"/>
  <c r="E1084" i="1"/>
  <c r="F1085" i="1" s="1"/>
  <c r="A1085" i="1"/>
  <c r="D1085" i="1" s="1"/>
  <c r="I1087" i="1"/>
  <c r="H1071" i="1" l="1"/>
  <c r="N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K1073" i="1" l="1"/>
  <c r="L1073" i="1" s="1"/>
  <c r="M1073" i="1" s="1"/>
  <c r="J1074" i="1"/>
  <c r="G1073" i="1"/>
  <c r="H1072" i="1"/>
  <c r="N1072" i="1" s="1"/>
  <c r="R1086" i="1"/>
  <c r="S1086" i="1"/>
  <c r="O1086" i="1"/>
  <c r="Q1086" i="1" s="1"/>
  <c r="I1089" i="1"/>
  <c r="A1087" i="1"/>
  <c r="D1087" i="1" s="1"/>
  <c r="E1086" i="1"/>
  <c r="F1087" i="1" s="1"/>
  <c r="H1073" i="1" l="1"/>
  <c r="N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J1076" i="1" l="1"/>
  <c r="K1075" i="1"/>
  <c r="L1075" i="1" s="1"/>
  <c r="M1075" i="1" s="1"/>
  <c r="H1074" i="1"/>
  <c r="N1074" i="1" s="1"/>
  <c r="G1075" i="1"/>
  <c r="R1088" i="1"/>
  <c r="O1088" i="1"/>
  <c r="Q1088" i="1" s="1"/>
  <c r="Q1087" i="1"/>
  <c r="S1088" i="1"/>
  <c r="A1089" i="1"/>
  <c r="D1089" i="1" s="1"/>
  <c r="E1088" i="1"/>
  <c r="F1089" i="1" s="1"/>
  <c r="I1091" i="1"/>
  <c r="G1076" i="1" l="1"/>
  <c r="H1075" i="1"/>
  <c r="N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R1090" i="1" l="1"/>
  <c r="J1078" i="1"/>
  <c r="K1077" i="1"/>
  <c r="L1077" i="1" s="1"/>
  <c r="M1077" i="1" s="1"/>
  <c r="H1076" i="1"/>
  <c r="N1076" i="1" s="1"/>
  <c r="G1077" i="1"/>
  <c r="S1090" i="1"/>
  <c r="O1090" i="1"/>
  <c r="Q1090" i="1" s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O1091" i="1"/>
  <c r="Q1091" i="1" s="1"/>
  <c r="S1091" i="1"/>
  <c r="R1091" i="1"/>
  <c r="I1094" i="1"/>
  <c r="A1092" i="1"/>
  <c r="D1092" i="1" s="1"/>
  <c r="E1091" i="1"/>
  <c r="F1092" i="1" s="1"/>
  <c r="H1078" i="1" l="1"/>
  <c r="N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I1095" i="1"/>
  <c r="J1081" i="1" l="1"/>
  <c r="K1080" i="1"/>
  <c r="L1080" i="1" s="1"/>
  <c r="M1080" i="1" s="1"/>
  <c r="G1080" i="1"/>
  <c r="H1079" i="1"/>
  <c r="N1079" i="1" s="1"/>
  <c r="R1093" i="1"/>
  <c r="S1093" i="1"/>
  <c r="O1093" i="1"/>
  <c r="Q1093" i="1" s="1"/>
  <c r="I1096" i="1"/>
  <c r="A1094" i="1"/>
  <c r="D1094" i="1" s="1"/>
  <c r="E1093" i="1"/>
  <c r="F1094" i="1" s="1"/>
  <c r="G1081" i="1" l="1"/>
  <c r="H1080" i="1"/>
  <c r="N1080" i="1" s="1"/>
  <c r="K1081" i="1"/>
  <c r="L1081" i="1" s="1"/>
  <c r="M1081" i="1" s="1"/>
  <c r="J1082" i="1"/>
  <c r="O1094" i="1"/>
  <c r="Q1094" i="1" s="1"/>
  <c r="R1094" i="1"/>
  <c r="S1094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G1082" i="1"/>
  <c r="O1095" i="1"/>
  <c r="Q1095" i="1" s="1"/>
  <c r="S1095" i="1"/>
  <c r="R1095" i="1"/>
  <c r="E1095" i="1"/>
  <c r="F1096" i="1" s="1"/>
  <c r="A1096" i="1"/>
  <c r="D1096" i="1" s="1"/>
  <c r="I1098" i="1"/>
  <c r="K1083" i="1" l="1"/>
  <c r="L1083" i="1" s="1"/>
  <c r="M1083" i="1" s="1"/>
  <c r="J1084" i="1"/>
  <c r="H1082" i="1"/>
  <c r="N1082" i="1" s="1"/>
  <c r="G1083" i="1"/>
  <c r="R1096" i="1"/>
  <c r="S1096" i="1"/>
  <c r="O1096" i="1"/>
  <c r="Q1096" i="1" s="1"/>
  <c r="I1099" i="1"/>
  <c r="A1097" i="1"/>
  <c r="D1097" i="1" s="1"/>
  <c r="E1096" i="1"/>
  <c r="F1097" i="1" s="1"/>
  <c r="H1083" i="1" l="1"/>
  <c r="N1083" i="1" s="1"/>
  <c r="G1084" i="1"/>
  <c r="K1084" i="1"/>
  <c r="L1084" i="1" s="1"/>
  <c r="M1084" i="1" s="1"/>
  <c r="J1085" i="1"/>
  <c r="O1097" i="1"/>
  <c r="Q1097" i="1" s="1"/>
  <c r="S1097" i="1"/>
  <c r="R1097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G1085" i="1"/>
  <c r="R1098" i="1"/>
  <c r="O1098" i="1"/>
  <c r="Q1098" i="1" s="1"/>
  <c r="S1098" i="1"/>
  <c r="A1099" i="1"/>
  <c r="D1099" i="1" s="1"/>
  <c r="E1098" i="1"/>
  <c r="F1099" i="1" s="1"/>
  <c r="I1101" i="1"/>
  <c r="G1086" i="1" l="1"/>
  <c r="H1085" i="1"/>
  <c r="N1085" i="1" s="1"/>
  <c r="J1087" i="1"/>
  <c r="K1086" i="1"/>
  <c r="L1086" i="1" s="1"/>
  <c r="M1086" i="1" s="1"/>
  <c r="O1099" i="1"/>
  <c r="Q1099" i="1" s="1"/>
  <c r="S1099" i="1"/>
  <c r="R1099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O1100" i="1"/>
  <c r="Q1100" i="1" s="1"/>
  <c r="R1100" i="1"/>
  <c r="S1100" i="1"/>
  <c r="I1103" i="1"/>
  <c r="A1101" i="1"/>
  <c r="D1101" i="1" s="1"/>
  <c r="E1100" i="1"/>
  <c r="F1101" i="1" s="1"/>
  <c r="R1101" i="1" l="1"/>
  <c r="H1087" i="1"/>
  <c r="N1087" i="1" s="1"/>
  <c r="G1088" i="1"/>
  <c r="J1089" i="1"/>
  <c r="K1088" i="1"/>
  <c r="L1088" i="1" s="1"/>
  <c r="M1088" i="1" s="1"/>
  <c r="S1101" i="1"/>
  <c r="O1101" i="1"/>
  <c r="Q1101" i="1" s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O1102" i="1"/>
  <c r="Q1102" i="1" s="1"/>
  <c r="R1102" i="1"/>
  <c r="S1102" i="1"/>
  <c r="A1103" i="1"/>
  <c r="D1103" i="1" s="1"/>
  <c r="E1102" i="1"/>
  <c r="F1103" i="1" s="1"/>
  <c r="I1105" i="1"/>
  <c r="G1090" i="1" l="1"/>
  <c r="H1089" i="1"/>
  <c r="N1089" i="1" s="1"/>
  <c r="K1090" i="1"/>
  <c r="L1090" i="1" s="1"/>
  <c r="M1090" i="1" s="1"/>
  <c r="J1091" i="1"/>
  <c r="O1103" i="1"/>
  <c r="Q1103" i="1" s="1"/>
  <c r="S1103" i="1"/>
  <c r="R1103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G1091" i="1"/>
  <c r="R1104" i="1"/>
  <c r="O1104" i="1"/>
  <c r="Q1104" i="1" s="1"/>
  <c r="S1104" i="1"/>
  <c r="I1107" i="1"/>
  <c r="A1105" i="1"/>
  <c r="D1105" i="1" s="1"/>
  <c r="E1104" i="1"/>
  <c r="F1105" i="1" s="1"/>
  <c r="G1092" i="1" l="1"/>
  <c r="H1091" i="1"/>
  <c r="N1091" i="1" s="1"/>
  <c r="J1093" i="1"/>
  <c r="K1092" i="1"/>
  <c r="L1092" i="1" s="1"/>
  <c r="M1092" i="1" s="1"/>
  <c r="S1105" i="1"/>
  <c r="O1105" i="1"/>
  <c r="Q1105" i="1" s="1"/>
  <c r="R1105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R1106" i="1"/>
  <c r="O1106" i="1"/>
  <c r="Q1106" i="1" s="1"/>
  <c r="S1106" i="1"/>
  <c r="I1109" i="1"/>
  <c r="E1106" i="1"/>
  <c r="F1107" i="1" s="1"/>
  <c r="A1107" i="1"/>
  <c r="D1107" i="1" s="1"/>
  <c r="H1093" i="1" l="1"/>
  <c r="N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O1108" i="1" l="1"/>
  <c r="Q1108" i="1" s="1"/>
  <c r="D1108" i="1"/>
  <c r="E1108" i="1" s="1"/>
  <c r="F1109" i="1" s="1"/>
  <c r="J1096" i="1"/>
  <c r="K1095" i="1"/>
  <c r="L1095" i="1" s="1"/>
  <c r="M1095" i="1" s="1"/>
  <c r="G1095" i="1"/>
  <c r="H1094" i="1"/>
  <c r="N1094" i="1" s="1"/>
  <c r="R1108" i="1"/>
  <c r="R1109" i="1" s="1"/>
  <c r="S1108" i="1"/>
  <c r="I1111" i="1"/>
  <c r="A1109" i="1"/>
  <c r="D1109" i="1" s="1"/>
  <c r="S1109" i="1" l="1"/>
  <c r="H1095" i="1"/>
  <c r="N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K1097" i="1" l="1"/>
  <c r="L1097" i="1" s="1"/>
  <c r="M1097" i="1" s="1"/>
  <c r="J1098" i="1"/>
  <c r="G1097" i="1"/>
  <c r="H1096" i="1"/>
  <c r="N1096" i="1" s="1"/>
  <c r="O1110" i="1"/>
  <c r="Q1110" i="1" s="1"/>
  <c r="Q1109" i="1"/>
  <c r="R1110" i="1"/>
  <c r="S1110" i="1"/>
  <c r="I1113" i="1"/>
  <c r="A1111" i="1"/>
  <c r="D1111" i="1" s="1"/>
  <c r="E1110" i="1"/>
  <c r="F1111" i="1" s="1"/>
  <c r="H1097" i="1" l="1"/>
  <c r="N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J1100" i="1" l="1"/>
  <c r="K1099" i="1"/>
  <c r="L1099" i="1" s="1"/>
  <c r="M1099" i="1" s="1"/>
  <c r="H1098" i="1"/>
  <c r="N1098" i="1" s="1"/>
  <c r="G1099" i="1"/>
  <c r="S1112" i="1"/>
  <c r="O1112" i="1"/>
  <c r="Q1112" i="1" s="1"/>
  <c r="R1112" i="1"/>
  <c r="E1112" i="1"/>
  <c r="F1113" i="1" s="1"/>
  <c r="A1113" i="1"/>
  <c r="D1113" i="1" s="1"/>
  <c r="I1115" i="1"/>
  <c r="G1100" i="1" l="1"/>
  <c r="H1099" i="1"/>
  <c r="N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K1101" i="1" l="1"/>
  <c r="L1101" i="1" s="1"/>
  <c r="M1101" i="1" s="1"/>
  <c r="J1102" i="1"/>
  <c r="H1100" i="1"/>
  <c r="N1100" i="1" s="1"/>
  <c r="G1101" i="1"/>
  <c r="S1114" i="1"/>
  <c r="O1114" i="1"/>
  <c r="Q1114" i="1" s="1"/>
  <c r="R1114" i="1"/>
  <c r="I1117" i="1"/>
  <c r="E1114" i="1"/>
  <c r="F1115" i="1" s="1"/>
  <c r="A1115" i="1"/>
  <c r="D1115" i="1" s="1"/>
  <c r="G1102" i="1" l="1"/>
  <c r="H1101" i="1"/>
  <c r="N1101" i="1" s="1"/>
  <c r="K1102" i="1"/>
  <c r="L1102" i="1" s="1"/>
  <c r="M1102" i="1" s="1"/>
  <c r="J1103" i="1"/>
  <c r="R1115" i="1"/>
  <c r="O1115" i="1"/>
  <c r="Q1115" i="1" s="1"/>
  <c r="S1115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G1103" i="1"/>
  <c r="S1116" i="1"/>
  <c r="O1116" i="1"/>
  <c r="Q1116" i="1" s="1"/>
  <c r="R1116" i="1"/>
  <c r="E1116" i="1"/>
  <c r="F1117" i="1" s="1"/>
  <c r="A1117" i="1"/>
  <c r="D1117" i="1" s="1"/>
  <c r="I1119" i="1"/>
  <c r="H1103" i="1" l="1"/>
  <c r="N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J1106" i="1" l="1"/>
  <c r="K1105" i="1"/>
  <c r="L1105" i="1" s="1"/>
  <c r="M1105" i="1" s="1"/>
  <c r="G1105" i="1"/>
  <c r="H1104" i="1"/>
  <c r="N1104" i="1" s="1"/>
  <c r="S1118" i="1"/>
  <c r="O1118" i="1"/>
  <c r="Q1118" i="1" s="1"/>
  <c r="R1118" i="1"/>
  <c r="E1118" i="1"/>
  <c r="F1119" i="1" s="1"/>
  <c r="A1119" i="1"/>
  <c r="D1119" i="1" s="1"/>
  <c r="I1121" i="1"/>
  <c r="G1106" i="1" l="1"/>
  <c r="H1105" i="1"/>
  <c r="N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I1122" i="1"/>
  <c r="K1107" i="1" l="1"/>
  <c r="L1107" i="1" s="1"/>
  <c r="M1107" i="1" s="1"/>
  <c r="J1108" i="1"/>
  <c r="H1106" i="1"/>
  <c r="N1106" i="1" s="1"/>
  <c r="G1107" i="1"/>
  <c r="O1120" i="1"/>
  <c r="Q1120" i="1" s="1"/>
  <c r="S1120" i="1"/>
  <c r="R1120" i="1"/>
  <c r="I1123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G1108" i="1"/>
  <c r="R1121" i="1"/>
  <c r="O1121" i="1"/>
  <c r="Q1121" i="1" s="1"/>
  <c r="S1121" i="1"/>
  <c r="E1121" i="1"/>
  <c r="F1122" i="1" s="1"/>
  <c r="A1122" i="1"/>
  <c r="D1122" i="1" s="1"/>
  <c r="I1124" i="1"/>
  <c r="H1108" i="1" l="1"/>
  <c r="N1108" i="1" s="1"/>
  <c r="G1109" i="1"/>
  <c r="K1109" i="1"/>
  <c r="L1109" i="1" s="1"/>
  <c r="M1109" i="1" s="1"/>
  <c r="J1110" i="1"/>
  <c r="S1122" i="1"/>
  <c r="O1122" i="1"/>
  <c r="Q1122" i="1" s="1"/>
  <c r="R1122" i="1"/>
  <c r="I1125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O1123" i="1"/>
  <c r="Q1123" i="1" s="1"/>
  <c r="R1123" i="1"/>
  <c r="S1123" i="1"/>
  <c r="A1124" i="1"/>
  <c r="D1124" i="1" s="1"/>
  <c r="E1123" i="1"/>
  <c r="F1124" i="1" s="1"/>
  <c r="I1126" i="1"/>
  <c r="R1124" i="1" l="1"/>
  <c r="G1111" i="1"/>
  <c r="H1110" i="1"/>
  <c r="N1110" i="1" s="1"/>
  <c r="J1112" i="1"/>
  <c r="K1111" i="1"/>
  <c r="L1111" i="1" s="1"/>
  <c r="M1111" i="1" s="1"/>
  <c r="S1124" i="1"/>
  <c r="O1124" i="1"/>
  <c r="Q1124" i="1" s="1"/>
  <c r="I1127" i="1"/>
  <c r="E1124" i="1"/>
  <c r="F1125" i="1" s="1"/>
  <c r="A1125" i="1"/>
  <c r="D1125" i="1" s="1"/>
  <c r="G1112" i="1" l="1"/>
  <c r="H1111" i="1"/>
  <c r="N1111" i="1" s="1"/>
  <c r="J1113" i="1"/>
  <c r="K1112" i="1"/>
  <c r="L1112" i="1" s="1"/>
  <c r="M1112" i="1" s="1"/>
  <c r="R1125" i="1"/>
  <c r="O1125" i="1"/>
  <c r="Q1125" i="1" s="1"/>
  <c r="S1125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O1126" i="1"/>
  <c r="Q1126" i="1" s="1"/>
  <c r="S1126" i="1"/>
  <c r="R1126" i="1"/>
  <c r="I1129" i="1"/>
  <c r="E1126" i="1"/>
  <c r="F1127" i="1" s="1"/>
  <c r="A1127" i="1"/>
  <c r="D1127" i="1" s="1"/>
  <c r="H1113" i="1" l="1"/>
  <c r="N1113" i="1" s="1"/>
  <c r="G1114" i="1"/>
  <c r="K1114" i="1"/>
  <c r="L1114" i="1" s="1"/>
  <c r="M1114" i="1" s="1"/>
  <c r="J1115" i="1"/>
  <c r="R1127" i="1"/>
  <c r="O1127" i="1"/>
  <c r="Q1127" i="1" s="1"/>
  <c r="S1127" i="1"/>
  <c r="E1127" i="1"/>
  <c r="F1128" i="1" s="1"/>
  <c r="A1128" i="1"/>
  <c r="D1128" i="1" s="1"/>
  <c r="I1130" i="1"/>
  <c r="G1115" i="1" l="1"/>
  <c r="H1114" i="1"/>
  <c r="N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J1117" i="1" l="1"/>
  <c r="K1116" i="1"/>
  <c r="L1116" i="1" s="1"/>
  <c r="M1116" i="1" s="1"/>
  <c r="G1116" i="1"/>
  <c r="H1115" i="1"/>
  <c r="N1115" i="1" s="1"/>
  <c r="R1129" i="1"/>
  <c r="O1129" i="1"/>
  <c r="Q1129" i="1" s="1"/>
  <c r="S1129" i="1"/>
  <c r="I1132" i="1"/>
  <c r="A1130" i="1"/>
  <c r="D1130" i="1" s="1"/>
  <c r="E1129" i="1"/>
  <c r="F1130" i="1" s="1"/>
  <c r="G1117" i="1" l="1"/>
  <c r="H1116" i="1"/>
  <c r="N1116" i="1" s="1"/>
  <c r="J1118" i="1"/>
  <c r="K1117" i="1"/>
  <c r="L1117" i="1" s="1"/>
  <c r="M1117" i="1" s="1"/>
  <c r="S1130" i="1"/>
  <c r="O1130" i="1"/>
  <c r="Q1130" i="1" s="1"/>
  <c r="R1130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O1131" i="1"/>
  <c r="Q1131" i="1" s="1"/>
  <c r="R1131" i="1"/>
  <c r="S1131" i="1"/>
  <c r="A1132" i="1"/>
  <c r="D1132" i="1" s="1"/>
  <c r="E1131" i="1"/>
  <c r="F1132" i="1" s="1"/>
  <c r="I1134" i="1"/>
  <c r="R1132" i="1" l="1"/>
  <c r="G1119" i="1"/>
  <c r="H1118" i="1"/>
  <c r="N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J1121" i="1" l="1"/>
  <c r="K1120" i="1"/>
  <c r="L1120" i="1" s="1"/>
  <c r="M1120" i="1" s="1"/>
  <c r="H1119" i="1"/>
  <c r="N1119" i="1" s="1"/>
  <c r="G1120" i="1"/>
  <c r="O1133" i="1"/>
  <c r="Q1133" i="1" s="1"/>
  <c r="R1133" i="1"/>
  <c r="S1133" i="1"/>
  <c r="A1134" i="1"/>
  <c r="D1134" i="1" s="1"/>
  <c r="E1133" i="1"/>
  <c r="F1134" i="1" s="1"/>
  <c r="I1136" i="1"/>
  <c r="G1121" i="1" l="1"/>
  <c r="H1120" i="1"/>
  <c r="N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K1122" i="1" l="1"/>
  <c r="L1122" i="1" s="1"/>
  <c r="M1122" i="1" s="1"/>
  <c r="J1123" i="1"/>
  <c r="G1122" i="1"/>
  <c r="H1121" i="1"/>
  <c r="N1121" i="1" s="1"/>
  <c r="O1135" i="1"/>
  <c r="Q1135" i="1" s="1"/>
  <c r="R1135" i="1"/>
  <c r="S1135" i="1"/>
  <c r="I1138" i="1"/>
  <c r="E1135" i="1"/>
  <c r="F1136" i="1" s="1"/>
  <c r="A1136" i="1"/>
  <c r="D1136" i="1" s="1"/>
  <c r="H1122" i="1" l="1"/>
  <c r="N1122" i="1" s="1"/>
  <c r="G1123" i="1"/>
  <c r="J1124" i="1"/>
  <c r="K1123" i="1"/>
  <c r="L1123" i="1" s="1"/>
  <c r="M1123" i="1" s="1"/>
  <c r="R1136" i="1"/>
  <c r="O1136" i="1"/>
  <c r="Q1136" i="1" s="1"/>
  <c r="S1136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S1137" i="1"/>
  <c r="O1137" i="1"/>
  <c r="Q1137" i="1" s="1"/>
  <c r="R1137" i="1"/>
  <c r="I1140" i="1"/>
  <c r="A1138" i="1"/>
  <c r="D1138" i="1" s="1"/>
  <c r="E1137" i="1"/>
  <c r="F1138" i="1" s="1"/>
  <c r="H1124" i="1" l="1"/>
  <c r="N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J1127" i="1" l="1"/>
  <c r="K1126" i="1"/>
  <c r="L1126" i="1" s="1"/>
  <c r="M1126" i="1" s="1"/>
  <c r="G1126" i="1"/>
  <c r="H1125" i="1"/>
  <c r="N1125" i="1" s="1"/>
  <c r="O1139" i="1"/>
  <c r="R1139" i="1"/>
  <c r="S1139" i="1"/>
  <c r="I1142" i="1"/>
  <c r="A1140" i="1"/>
  <c r="D1140" i="1" s="1"/>
  <c r="E1139" i="1"/>
  <c r="F1140" i="1" s="1"/>
  <c r="H1126" i="1" l="1"/>
  <c r="N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I1143" i="1"/>
  <c r="H1127" i="1" l="1"/>
  <c r="N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H1128" i="1" l="1"/>
  <c r="N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J1131" i="1" l="1"/>
  <c r="K1130" i="1"/>
  <c r="L1130" i="1" s="1"/>
  <c r="M1130" i="1" s="1"/>
  <c r="G1130" i="1"/>
  <c r="H1129" i="1"/>
  <c r="N1129" i="1" s="1"/>
  <c r="R1143" i="1"/>
  <c r="S1143" i="1"/>
  <c r="O1143" i="1"/>
  <c r="Q1143" i="1" s="1"/>
  <c r="I1146" i="1"/>
  <c r="E1143" i="1"/>
  <c r="F1144" i="1" s="1"/>
  <c r="A1144" i="1"/>
  <c r="D1144" i="1" s="1"/>
  <c r="G1131" i="1" l="1"/>
  <c r="H1130" i="1"/>
  <c r="N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J1133" i="1" l="1"/>
  <c r="K1132" i="1"/>
  <c r="L1132" i="1" s="1"/>
  <c r="M1132" i="1" s="1"/>
  <c r="G1132" i="1"/>
  <c r="H1131" i="1"/>
  <c r="N1131" i="1" s="1"/>
  <c r="R1145" i="1"/>
  <c r="O1145" i="1"/>
  <c r="Q1145" i="1" s="1"/>
  <c r="S1145" i="1"/>
  <c r="I1148" i="1"/>
  <c r="A1146" i="1"/>
  <c r="D1146" i="1" s="1"/>
  <c r="E1145" i="1"/>
  <c r="F1146" i="1" s="1"/>
  <c r="G1133" i="1" l="1"/>
  <c r="H1132" i="1"/>
  <c r="N1132" i="1" s="1"/>
  <c r="K1133" i="1"/>
  <c r="L1133" i="1" s="1"/>
  <c r="M1133" i="1" s="1"/>
  <c r="J1134" i="1"/>
  <c r="S1146" i="1"/>
  <c r="O1146" i="1"/>
  <c r="Q1146" i="1" s="1"/>
  <c r="R1146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R1147" i="1"/>
  <c r="O1147" i="1"/>
  <c r="Q1147" i="1" s="1"/>
  <c r="S1147" i="1"/>
  <c r="E1147" i="1"/>
  <c r="F1148" i="1" s="1"/>
  <c r="A1148" i="1"/>
  <c r="D1148" i="1" s="1"/>
  <c r="I1150" i="1"/>
  <c r="H1134" i="1" l="1"/>
  <c r="N1134" i="1" s="1"/>
  <c r="G1135" i="1"/>
  <c r="K1135" i="1"/>
  <c r="L1135" i="1" s="1"/>
  <c r="M1135" i="1" s="1"/>
  <c r="J1136" i="1"/>
  <c r="O1148" i="1"/>
  <c r="Q1148" i="1" s="1"/>
  <c r="S1148" i="1"/>
  <c r="R1148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R1149" i="1"/>
  <c r="S1149" i="1"/>
  <c r="O1149" i="1"/>
  <c r="Q1149" i="1" s="1"/>
  <c r="E1149" i="1"/>
  <c r="F1150" i="1" s="1"/>
  <c r="A1150" i="1"/>
  <c r="D1150" i="1" s="1"/>
  <c r="I1152" i="1"/>
  <c r="G1137" i="1" l="1"/>
  <c r="H1136" i="1"/>
  <c r="N1136" i="1" s="1"/>
  <c r="K1137" i="1"/>
  <c r="L1137" i="1" s="1"/>
  <c r="M1137" i="1" s="1"/>
  <c r="J1138" i="1"/>
  <c r="O1150" i="1"/>
  <c r="Q1150" i="1" s="1"/>
  <c r="S1150" i="1"/>
  <c r="R1150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G1138" i="1"/>
  <c r="O1151" i="1"/>
  <c r="Q1151" i="1" s="1"/>
  <c r="R1151" i="1"/>
  <c r="S1151" i="1"/>
  <c r="I1154" i="1"/>
  <c r="A1152" i="1"/>
  <c r="D1152" i="1" s="1"/>
  <c r="E1151" i="1"/>
  <c r="F1152" i="1" s="1"/>
  <c r="R1152" i="1" l="1"/>
  <c r="K1139" i="1"/>
  <c r="L1139" i="1" s="1"/>
  <c r="M1139" i="1" s="1"/>
  <c r="J1140" i="1"/>
  <c r="H1138" i="1"/>
  <c r="N1138" i="1" s="1"/>
  <c r="G1139" i="1"/>
  <c r="S1152" i="1"/>
  <c r="O1152" i="1"/>
  <c r="Q1152" i="1" s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O1153" i="1"/>
  <c r="Q1153" i="1" s="1"/>
  <c r="R1153" i="1"/>
  <c r="S1153" i="1"/>
  <c r="A1154" i="1"/>
  <c r="D1154" i="1" s="1"/>
  <c r="E1153" i="1"/>
  <c r="F1154" i="1" s="1"/>
  <c r="I1156" i="1"/>
  <c r="G1141" i="1" l="1"/>
  <c r="H1140" i="1"/>
  <c r="N1140" i="1" s="1"/>
  <c r="K1141" i="1"/>
  <c r="L1141" i="1" s="1"/>
  <c r="M1141" i="1" s="1"/>
  <c r="J1142" i="1"/>
  <c r="O1154" i="1"/>
  <c r="Q1154" i="1" s="1"/>
  <c r="S1154" i="1"/>
  <c r="R1154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G1142" i="1"/>
  <c r="O1155" i="1"/>
  <c r="Q1155" i="1" s="1"/>
  <c r="R1155" i="1"/>
  <c r="S1155" i="1"/>
  <c r="E1155" i="1"/>
  <c r="F1156" i="1" s="1"/>
  <c r="A1156" i="1"/>
  <c r="D1156" i="1" s="1"/>
  <c r="I1158" i="1"/>
  <c r="R1156" i="1" l="1"/>
  <c r="K1143" i="1"/>
  <c r="L1143" i="1" s="1"/>
  <c r="M1143" i="1" s="1"/>
  <c r="J1144" i="1"/>
  <c r="G1143" i="1"/>
  <c r="H1142" i="1"/>
  <c r="N1142" i="1" s="1"/>
  <c r="S1156" i="1"/>
  <c r="O1156" i="1"/>
  <c r="Q1156" i="1" s="1"/>
  <c r="E1156" i="1"/>
  <c r="F1157" i="1" s="1"/>
  <c r="A1157" i="1"/>
  <c r="D1157" i="1" s="1"/>
  <c r="I1159" i="1"/>
  <c r="G1144" i="1" l="1"/>
  <c r="H1143" i="1"/>
  <c r="N1143" i="1" s="1"/>
  <c r="J1145" i="1"/>
  <c r="K1144" i="1"/>
  <c r="L1144" i="1" s="1"/>
  <c r="M1144" i="1" s="1"/>
  <c r="O1157" i="1"/>
  <c r="Q1157" i="1" s="1"/>
  <c r="R1157" i="1"/>
  <c r="S1157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O1158" i="1"/>
  <c r="Q1158" i="1" s="1"/>
  <c r="S1158" i="1"/>
  <c r="R1158" i="1"/>
  <c r="A1159" i="1"/>
  <c r="D1159" i="1" s="1"/>
  <c r="E1158" i="1"/>
  <c r="F1159" i="1" s="1"/>
  <c r="I1161" i="1"/>
  <c r="H1145" i="1" l="1"/>
  <c r="N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I1162" i="1"/>
  <c r="K1147" i="1" l="1"/>
  <c r="L1147" i="1" s="1"/>
  <c r="M1147" i="1" s="1"/>
  <c r="J1148" i="1"/>
  <c r="H1146" i="1"/>
  <c r="N1146" i="1" s="1"/>
  <c r="G1147" i="1"/>
  <c r="O1160" i="1"/>
  <c r="Q1160" i="1" s="1"/>
  <c r="S1160" i="1"/>
  <c r="R1160" i="1"/>
  <c r="I1163" i="1"/>
  <c r="E1160" i="1"/>
  <c r="F1161" i="1" s="1"/>
  <c r="A1161" i="1"/>
  <c r="D1161" i="1" s="1"/>
  <c r="G1148" i="1" l="1"/>
  <c r="H1147" i="1"/>
  <c r="N1147" i="1" s="1"/>
  <c r="J1149" i="1"/>
  <c r="K1148" i="1"/>
  <c r="L1148" i="1" s="1"/>
  <c r="M1148" i="1" s="1"/>
  <c r="R1161" i="1"/>
  <c r="S1161" i="1"/>
  <c r="O1161" i="1"/>
  <c r="Q1161" i="1" s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O1162" i="1"/>
  <c r="Q1162" i="1" s="1"/>
  <c r="S1162" i="1"/>
  <c r="R1162" i="1"/>
  <c r="E1162" i="1"/>
  <c r="F1163" i="1" s="1"/>
  <c r="A1163" i="1"/>
  <c r="D1163" i="1" s="1"/>
  <c r="I1165" i="1"/>
  <c r="H1149" i="1" l="1"/>
  <c r="N1149" i="1" s="1"/>
  <c r="G1150" i="1"/>
  <c r="K1150" i="1"/>
  <c r="L1150" i="1" s="1"/>
  <c r="M1150" i="1" s="1"/>
  <c r="J1151" i="1"/>
  <c r="R1163" i="1"/>
  <c r="S1163" i="1"/>
  <c r="O1163" i="1"/>
  <c r="Q1163" i="1" s="1"/>
  <c r="I1166" i="1"/>
  <c r="A1164" i="1"/>
  <c r="D1164" i="1" s="1"/>
  <c r="E1163" i="1"/>
  <c r="F1164" i="1" s="1"/>
  <c r="H1150" i="1" l="1"/>
  <c r="N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K1152" i="1" l="1"/>
  <c r="L1152" i="1" s="1"/>
  <c r="M1152" i="1" s="1"/>
  <c r="J1153" i="1"/>
  <c r="G1152" i="1"/>
  <c r="H1151" i="1"/>
  <c r="N1151" i="1" s="1"/>
  <c r="O1165" i="1"/>
  <c r="Q1165" i="1" s="1"/>
  <c r="R1165" i="1"/>
  <c r="S1165" i="1"/>
  <c r="E1165" i="1"/>
  <c r="F1166" i="1" s="1"/>
  <c r="A1166" i="1"/>
  <c r="D1166" i="1" s="1"/>
  <c r="I1168" i="1"/>
  <c r="H1152" i="1" l="1"/>
  <c r="N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K1154" i="1" l="1"/>
  <c r="L1154" i="1" s="1"/>
  <c r="M1154" i="1" s="1"/>
  <c r="J1155" i="1"/>
  <c r="H1153" i="1"/>
  <c r="N1153" i="1" s="1"/>
  <c r="G1154" i="1"/>
  <c r="O1167" i="1"/>
  <c r="Q1167" i="1" s="1"/>
  <c r="R1167" i="1"/>
  <c r="S1167" i="1"/>
  <c r="A1168" i="1"/>
  <c r="D1168" i="1" s="1"/>
  <c r="E1167" i="1"/>
  <c r="F1168" i="1" s="1"/>
  <c r="I1170" i="1"/>
  <c r="H1154" i="1" l="1"/>
  <c r="N1154" i="1" s="1"/>
  <c r="G1155" i="1"/>
  <c r="K1155" i="1"/>
  <c r="L1155" i="1" s="1"/>
  <c r="M1155" i="1" s="1"/>
  <c r="J1156" i="1"/>
  <c r="O1168" i="1"/>
  <c r="Q1168" i="1" s="1"/>
  <c r="S1168" i="1"/>
  <c r="R1168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R1169" i="1"/>
  <c r="O1169" i="1"/>
  <c r="Q1169" i="1" s="1"/>
  <c r="S1169" i="1"/>
  <c r="A1170" i="1"/>
  <c r="D1170" i="1" s="1"/>
  <c r="E1169" i="1"/>
  <c r="F1170" i="1" s="1"/>
  <c r="I1172" i="1"/>
  <c r="H1156" i="1" l="1"/>
  <c r="N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I1173" i="1"/>
  <c r="K1158" i="1" l="1"/>
  <c r="L1158" i="1" s="1"/>
  <c r="M1158" i="1" s="1"/>
  <c r="J1159" i="1"/>
  <c r="G1158" i="1"/>
  <c r="H1157" i="1"/>
  <c r="N1157" i="1" s="1"/>
  <c r="O1171" i="1"/>
  <c r="Q1171" i="1" s="1"/>
  <c r="R1171" i="1"/>
  <c r="S1171" i="1"/>
  <c r="Q1170" i="1"/>
  <c r="I1174" i="1"/>
  <c r="A1172" i="1"/>
  <c r="D1172" i="1" s="1"/>
  <c r="E1171" i="1"/>
  <c r="F1172" i="1" s="1"/>
  <c r="H1158" i="1" l="1"/>
  <c r="N1158" i="1" s="1"/>
  <c r="G1159" i="1"/>
  <c r="K1159" i="1"/>
  <c r="L1159" i="1" s="1"/>
  <c r="M1159" i="1" s="1"/>
  <c r="J1160" i="1"/>
  <c r="O1172" i="1"/>
  <c r="Q1172" i="1" s="1"/>
  <c r="S1172" i="1"/>
  <c r="R1172" i="1"/>
  <c r="I1175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G1160" i="1"/>
  <c r="R1173" i="1"/>
  <c r="S1173" i="1"/>
  <c r="O1173" i="1"/>
  <c r="Q1173" i="1" s="1"/>
  <c r="A1174" i="1"/>
  <c r="D1174" i="1" s="1"/>
  <c r="E1173" i="1"/>
  <c r="F1174" i="1" s="1"/>
  <c r="I1176" i="1"/>
  <c r="G1161" i="1" l="1"/>
  <c r="H1160" i="1"/>
  <c r="N1160" i="1" s="1"/>
  <c r="K1161" i="1"/>
  <c r="L1161" i="1" s="1"/>
  <c r="M1161" i="1" s="1"/>
  <c r="J1162" i="1"/>
  <c r="O1174" i="1"/>
  <c r="Q1174" i="1" s="1"/>
  <c r="S1174" i="1"/>
  <c r="R1174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G1162" i="1"/>
  <c r="R1175" i="1"/>
  <c r="O1175" i="1"/>
  <c r="Q1175" i="1" s="1"/>
  <c r="S1175" i="1"/>
  <c r="I1178" i="1"/>
  <c r="A1176" i="1"/>
  <c r="D1176" i="1" s="1"/>
  <c r="E1175" i="1"/>
  <c r="F1176" i="1" s="1"/>
  <c r="G1163" i="1" l="1"/>
  <c r="H1162" i="1"/>
  <c r="N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K1164" i="1" l="1"/>
  <c r="L1164" i="1" s="1"/>
  <c r="M1164" i="1" s="1"/>
  <c r="J1165" i="1"/>
  <c r="H1163" i="1"/>
  <c r="N1163" i="1" s="1"/>
  <c r="G1164" i="1"/>
  <c r="R1177" i="1"/>
  <c r="O1177" i="1"/>
  <c r="Q1177" i="1" s="1"/>
  <c r="S1177" i="1"/>
  <c r="A1178" i="1"/>
  <c r="D1178" i="1" s="1"/>
  <c r="E1177" i="1"/>
  <c r="F1178" i="1" s="1"/>
  <c r="I1180" i="1"/>
  <c r="K1165" i="1" l="1"/>
  <c r="L1165" i="1" s="1"/>
  <c r="M1165" i="1" s="1"/>
  <c r="J1166" i="1"/>
  <c r="G1165" i="1"/>
  <c r="H1164" i="1"/>
  <c r="N1164" i="1" s="1"/>
  <c r="O1178" i="1"/>
  <c r="Q1178" i="1" s="1"/>
  <c r="S1178" i="1"/>
  <c r="R1178" i="1"/>
  <c r="A1179" i="1"/>
  <c r="D1179" i="1" s="1"/>
  <c r="E1178" i="1"/>
  <c r="F1179" i="1" s="1"/>
  <c r="I1181" i="1"/>
  <c r="H1165" i="1" l="1"/>
  <c r="N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J1168" i="1" l="1"/>
  <c r="K1167" i="1"/>
  <c r="L1167" i="1" s="1"/>
  <c r="M1167" i="1" s="1"/>
  <c r="G1167" i="1"/>
  <c r="H1166" i="1"/>
  <c r="N1166" i="1" s="1"/>
  <c r="O1180" i="1"/>
  <c r="Q1180" i="1" s="1"/>
  <c r="S1180" i="1"/>
  <c r="R1180" i="1"/>
  <c r="I1183" i="1"/>
  <c r="E1180" i="1"/>
  <c r="F1181" i="1" s="1"/>
  <c r="A1181" i="1"/>
  <c r="D1181" i="1" s="1"/>
  <c r="H1167" i="1" l="1"/>
  <c r="N1167" i="1" s="1"/>
  <c r="G1168" i="1"/>
  <c r="K1168" i="1"/>
  <c r="L1168" i="1" s="1"/>
  <c r="M1168" i="1" s="1"/>
  <c r="J1169" i="1"/>
  <c r="R1181" i="1"/>
  <c r="O1181" i="1"/>
  <c r="Q1181" i="1" s="1"/>
  <c r="S1181" i="1"/>
  <c r="I1184" i="1"/>
  <c r="E1181" i="1"/>
  <c r="F1182" i="1" s="1"/>
  <c r="A1182" i="1"/>
  <c r="D1182" i="1" s="1"/>
  <c r="G1169" i="1" l="1"/>
  <c r="H1168" i="1"/>
  <c r="N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K1170" i="1" l="1"/>
  <c r="L1170" i="1" s="1"/>
  <c r="M1170" i="1" s="1"/>
  <c r="J1171" i="1"/>
  <c r="H1169" i="1"/>
  <c r="N1169" i="1" s="1"/>
  <c r="G1170" i="1"/>
  <c r="R1183" i="1"/>
  <c r="O1183" i="1"/>
  <c r="Q1183" i="1" s="1"/>
  <c r="S1183" i="1"/>
  <c r="I1186" i="1"/>
  <c r="E1183" i="1"/>
  <c r="F1184" i="1" s="1"/>
  <c r="A1184" i="1"/>
  <c r="D1184" i="1" s="1"/>
  <c r="G1171" i="1" l="1"/>
  <c r="H1170" i="1"/>
  <c r="N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K1172" i="1" l="1"/>
  <c r="L1172" i="1" s="1"/>
  <c r="M1172" i="1" s="1"/>
  <c r="J1173" i="1"/>
  <c r="G1172" i="1"/>
  <c r="H1171" i="1"/>
  <c r="N1171" i="1" s="1"/>
  <c r="R1185" i="1"/>
  <c r="O1185" i="1"/>
  <c r="Q1185" i="1" s="1"/>
  <c r="S1185" i="1"/>
  <c r="E1185" i="1"/>
  <c r="F1186" i="1" s="1"/>
  <c r="A1186" i="1"/>
  <c r="D1186" i="1" s="1"/>
  <c r="I1188" i="1"/>
  <c r="G1173" i="1" l="1"/>
  <c r="H1172" i="1"/>
  <c r="N1172" i="1" s="1"/>
  <c r="J1174" i="1"/>
  <c r="K1173" i="1"/>
  <c r="L1173" i="1" s="1"/>
  <c r="M1173" i="1" s="1"/>
  <c r="S1186" i="1"/>
  <c r="O1186" i="1"/>
  <c r="Q1186" i="1" s="1"/>
  <c r="R1186" i="1"/>
  <c r="I1189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O1187" i="1"/>
  <c r="Q1187" i="1" s="1"/>
  <c r="R1187" i="1"/>
  <c r="S1187" i="1"/>
  <c r="A1188" i="1"/>
  <c r="D1188" i="1" s="1"/>
  <c r="E1187" i="1"/>
  <c r="F1188" i="1" s="1"/>
  <c r="I1190" i="1"/>
  <c r="R1188" i="1" l="1"/>
  <c r="G1175" i="1"/>
  <c r="H1174" i="1"/>
  <c r="N1174" i="1" s="1"/>
  <c r="K1175" i="1"/>
  <c r="L1175" i="1" s="1"/>
  <c r="M1175" i="1" s="1"/>
  <c r="J1176" i="1"/>
  <c r="S1188" i="1"/>
  <c r="O1188" i="1"/>
  <c r="Q1188" i="1" s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G1176" i="1"/>
  <c r="O1189" i="1"/>
  <c r="Q1189" i="1" s="1"/>
  <c r="R1189" i="1"/>
  <c r="S1189" i="1"/>
  <c r="E1189" i="1"/>
  <c r="F1190" i="1" s="1"/>
  <c r="A1190" i="1"/>
  <c r="D1190" i="1" s="1"/>
  <c r="I1192" i="1"/>
  <c r="H1176" i="1" l="1"/>
  <c r="N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J1179" i="1" l="1"/>
  <c r="K1178" i="1"/>
  <c r="L1178" i="1" s="1"/>
  <c r="M1178" i="1" s="1"/>
  <c r="H1177" i="1"/>
  <c r="N1177" i="1" s="1"/>
  <c r="G1178" i="1"/>
  <c r="S1191" i="1"/>
  <c r="R1191" i="1"/>
  <c r="O1191" i="1"/>
  <c r="Q1191" i="1" s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G1179" i="1"/>
  <c r="S1192" i="1"/>
  <c r="O1192" i="1"/>
  <c r="Q1192" i="1" s="1"/>
  <c r="R1192" i="1"/>
  <c r="A1193" i="1"/>
  <c r="D1193" i="1" s="1"/>
  <c r="E1192" i="1"/>
  <c r="F1193" i="1" s="1"/>
  <c r="I1195" i="1"/>
  <c r="J1181" i="1" l="1"/>
  <c r="K1180" i="1"/>
  <c r="L1180" i="1" s="1"/>
  <c r="M1180" i="1" s="1"/>
  <c r="H1179" i="1"/>
  <c r="N1179" i="1" s="1"/>
  <c r="G1180" i="1"/>
  <c r="O1193" i="1"/>
  <c r="Q1193" i="1" s="1"/>
  <c r="R1193" i="1"/>
  <c r="S1193" i="1"/>
  <c r="E1193" i="1"/>
  <c r="F1194" i="1" s="1"/>
  <c r="A1194" i="1"/>
  <c r="D1194" i="1" s="1"/>
  <c r="I1196" i="1"/>
  <c r="K1181" i="1" l="1"/>
  <c r="L1181" i="1" s="1"/>
  <c r="M1181" i="1" s="1"/>
  <c r="J1182" i="1"/>
  <c r="H1180" i="1"/>
  <c r="N1180" i="1" s="1"/>
  <c r="G1181" i="1"/>
  <c r="S1194" i="1"/>
  <c r="R1194" i="1"/>
  <c r="O1194" i="1"/>
  <c r="Q1194" i="1" s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G1182" i="1"/>
  <c r="O1195" i="1"/>
  <c r="Q1195" i="1" s="1"/>
  <c r="R1195" i="1"/>
  <c r="S1195" i="1"/>
  <c r="I1198" i="1"/>
  <c r="E1195" i="1"/>
  <c r="F1196" i="1" s="1"/>
  <c r="A1196" i="1"/>
  <c r="D1196" i="1" s="1"/>
  <c r="H1182" i="1" l="1"/>
  <c r="N1182" i="1" s="1"/>
  <c r="G1183" i="1"/>
  <c r="J1184" i="1"/>
  <c r="K1183" i="1"/>
  <c r="L1183" i="1" s="1"/>
  <c r="M1183" i="1" s="1"/>
  <c r="O1196" i="1"/>
  <c r="Q1196" i="1" s="1"/>
  <c r="S1196" i="1"/>
  <c r="R1196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G1184" i="1"/>
  <c r="S1197" i="1"/>
  <c r="R1197" i="1"/>
  <c r="O1197" i="1"/>
  <c r="Q1197" i="1" s="1"/>
  <c r="E1197" i="1"/>
  <c r="F1198" i="1" s="1"/>
  <c r="A1198" i="1"/>
  <c r="D1198" i="1" s="1"/>
  <c r="I1200" i="1"/>
  <c r="K1185" i="1" l="1"/>
  <c r="L1185" i="1" s="1"/>
  <c r="M1185" i="1" s="1"/>
  <c r="J1186" i="1"/>
  <c r="G1185" i="1"/>
  <c r="H1184" i="1"/>
  <c r="N1184" i="1" s="1"/>
  <c r="O1198" i="1"/>
  <c r="Q1198" i="1" s="1"/>
  <c r="S1198" i="1"/>
  <c r="R1198" i="1"/>
  <c r="A1199" i="1"/>
  <c r="D1199" i="1" s="1"/>
  <c r="E1198" i="1"/>
  <c r="F1199" i="1" s="1"/>
  <c r="I1201" i="1"/>
  <c r="G1186" i="1" l="1"/>
  <c r="H1185" i="1"/>
  <c r="N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J1188" i="1" l="1"/>
  <c r="K1187" i="1"/>
  <c r="L1187" i="1" s="1"/>
  <c r="M1187" i="1" s="1"/>
  <c r="G1187" i="1"/>
  <c r="H1186" i="1"/>
  <c r="N1186" i="1" s="1"/>
  <c r="S1200" i="1"/>
  <c r="O1200" i="1"/>
  <c r="R1200" i="1"/>
  <c r="I1203" i="1"/>
  <c r="E1200" i="1"/>
  <c r="F1201" i="1" s="1"/>
  <c r="A1201" i="1"/>
  <c r="D1201" i="1" s="1"/>
  <c r="G1188" i="1" l="1"/>
  <c r="H1187" i="1"/>
  <c r="N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K1189" i="1" l="1"/>
  <c r="L1189" i="1" s="1"/>
  <c r="M1189" i="1" s="1"/>
  <c r="J1190" i="1"/>
  <c r="H1188" i="1"/>
  <c r="N1188" i="1" s="1"/>
  <c r="G1189" i="1"/>
  <c r="R1202" i="1"/>
  <c r="O1202" i="1"/>
  <c r="Q1202" i="1" s="1"/>
  <c r="S1202" i="1"/>
  <c r="A1203" i="1"/>
  <c r="D1203" i="1" s="1"/>
  <c r="E1202" i="1"/>
  <c r="F1203" i="1" s="1"/>
  <c r="I1205" i="1"/>
  <c r="J1191" i="1" l="1"/>
  <c r="K1190" i="1"/>
  <c r="L1190" i="1" s="1"/>
  <c r="M1190" i="1" s="1"/>
  <c r="G1190" i="1"/>
  <c r="H1189" i="1"/>
  <c r="N1189" i="1" s="1"/>
  <c r="O1203" i="1"/>
  <c r="Q1203" i="1" s="1"/>
  <c r="S1203" i="1"/>
  <c r="R1203" i="1"/>
  <c r="E1203" i="1"/>
  <c r="F1204" i="1" s="1"/>
  <c r="A1204" i="1"/>
  <c r="D1204" i="1" s="1"/>
  <c r="I1206" i="1"/>
  <c r="G1191" i="1" l="1"/>
  <c r="H1190" i="1"/>
  <c r="N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K1192" i="1" l="1"/>
  <c r="L1192" i="1" s="1"/>
  <c r="M1192" i="1" s="1"/>
  <c r="J1193" i="1"/>
  <c r="G1192" i="1"/>
  <c r="H1191" i="1"/>
  <c r="N1191" i="1" s="1"/>
  <c r="S1205" i="1"/>
  <c r="O1205" i="1"/>
  <c r="Q1205" i="1" s="1"/>
  <c r="R1205" i="1"/>
  <c r="I1208" i="1"/>
  <c r="A1206" i="1"/>
  <c r="D1206" i="1" s="1"/>
  <c r="E1205" i="1"/>
  <c r="F1206" i="1" s="1"/>
  <c r="G1193" i="1" l="1"/>
  <c r="H1192" i="1"/>
  <c r="N1192" i="1" s="1"/>
  <c r="J1194" i="1"/>
  <c r="K1193" i="1"/>
  <c r="L1193" i="1" s="1"/>
  <c r="M1193" i="1" s="1"/>
  <c r="R1206" i="1"/>
  <c r="O1206" i="1"/>
  <c r="Q1206" i="1" s="1"/>
  <c r="S1206" i="1"/>
  <c r="I1209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S1207" i="1"/>
  <c r="O1207" i="1"/>
  <c r="Q1207" i="1" s="1"/>
  <c r="R1207" i="1"/>
  <c r="E1207" i="1"/>
  <c r="F1208" i="1" s="1"/>
  <c r="A1208" i="1"/>
  <c r="D1208" i="1" s="1"/>
  <c r="I1210" i="1"/>
  <c r="H1194" i="1" l="1"/>
  <c r="N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J1197" i="1" l="1"/>
  <c r="K1196" i="1"/>
  <c r="L1196" i="1" s="1"/>
  <c r="M1196" i="1" s="1"/>
  <c r="H1195" i="1"/>
  <c r="N1195" i="1" s="1"/>
  <c r="G1196" i="1"/>
  <c r="O1209" i="1"/>
  <c r="Q1209" i="1" s="1"/>
  <c r="S1209" i="1"/>
  <c r="R1209" i="1"/>
  <c r="A1210" i="1"/>
  <c r="D1210" i="1" s="1"/>
  <c r="E1209" i="1"/>
  <c r="F1210" i="1" s="1"/>
  <c r="I1212" i="1"/>
  <c r="G1197" i="1" l="1"/>
  <c r="H1196" i="1"/>
  <c r="N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H1197" i="1" l="1"/>
  <c r="N1197" i="1" s="1"/>
  <c r="G1198" i="1"/>
  <c r="K1198" i="1"/>
  <c r="L1198" i="1" s="1"/>
  <c r="M1198" i="1" s="1"/>
  <c r="J1199" i="1"/>
  <c r="O1211" i="1"/>
  <c r="Q1211" i="1" s="1"/>
  <c r="S1211" i="1"/>
  <c r="R1211" i="1"/>
  <c r="E1211" i="1"/>
  <c r="F1212" i="1" s="1"/>
  <c r="A1212" i="1"/>
  <c r="D1212" i="1" s="1"/>
  <c r="I1214" i="1"/>
  <c r="G1199" i="1" l="1"/>
  <c r="H1198" i="1"/>
  <c r="N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R1213" i="1" l="1"/>
  <c r="K1200" i="1"/>
  <c r="L1200" i="1" s="1"/>
  <c r="M1200" i="1" s="1"/>
  <c r="J1201" i="1"/>
  <c r="H1199" i="1"/>
  <c r="N1199" i="1" s="1"/>
  <c r="G1200" i="1"/>
  <c r="S1213" i="1"/>
  <c r="O1213" i="1"/>
  <c r="Q1213" i="1" s="1"/>
  <c r="I1216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G1201" i="1"/>
  <c r="R1214" i="1"/>
  <c r="O1214" i="1"/>
  <c r="Q1214" i="1" s="1"/>
  <c r="S1214" i="1"/>
  <c r="I1217" i="1"/>
  <c r="A1215" i="1"/>
  <c r="D1215" i="1" s="1"/>
  <c r="E1214" i="1"/>
  <c r="F1215" i="1" s="1"/>
  <c r="G1202" i="1" l="1"/>
  <c r="H1201" i="1"/>
  <c r="N1201" i="1" s="1"/>
  <c r="J1203" i="1"/>
  <c r="K1202" i="1"/>
  <c r="L1202" i="1" s="1"/>
  <c r="M1202" i="1" s="1"/>
  <c r="S1215" i="1"/>
  <c r="O1215" i="1"/>
  <c r="Q1215" i="1" s="1"/>
  <c r="R1215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R1216" i="1"/>
  <c r="O1216" i="1"/>
  <c r="Q1216" i="1" s="1"/>
  <c r="S1216" i="1"/>
  <c r="A1217" i="1"/>
  <c r="D1217" i="1" s="1"/>
  <c r="E1216" i="1"/>
  <c r="F1217" i="1" s="1"/>
  <c r="I1219" i="1"/>
  <c r="H1203" i="1" l="1"/>
  <c r="N1203" i="1" s="1"/>
  <c r="G1204" i="1"/>
  <c r="K1204" i="1"/>
  <c r="L1204" i="1" s="1"/>
  <c r="M1204" i="1" s="1"/>
  <c r="J1205" i="1"/>
  <c r="O1217" i="1"/>
  <c r="Q1217" i="1" s="1"/>
  <c r="S1217" i="1"/>
  <c r="R1217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O1218" i="1"/>
  <c r="Q1218" i="1" s="1"/>
  <c r="R1218" i="1"/>
  <c r="S1218" i="1"/>
  <c r="I1221" i="1"/>
  <c r="E1218" i="1"/>
  <c r="F1219" i="1" s="1"/>
  <c r="A1219" i="1"/>
  <c r="D1219" i="1" s="1"/>
  <c r="R1219" i="1" l="1"/>
  <c r="G1206" i="1"/>
  <c r="H1205" i="1"/>
  <c r="N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K1207" i="1" l="1"/>
  <c r="L1207" i="1" s="1"/>
  <c r="M1207" i="1" s="1"/>
  <c r="J1208" i="1"/>
  <c r="H1206" i="1"/>
  <c r="N1206" i="1" s="1"/>
  <c r="G1207" i="1"/>
  <c r="O1220" i="1"/>
  <c r="Q1220" i="1" s="1"/>
  <c r="R1220" i="1"/>
  <c r="S1220" i="1"/>
  <c r="I1223" i="1"/>
  <c r="E1220" i="1"/>
  <c r="F1221" i="1" s="1"/>
  <c r="A1221" i="1"/>
  <c r="D1221" i="1" s="1"/>
  <c r="R1221" i="1" l="1"/>
  <c r="G1208" i="1"/>
  <c r="H1207" i="1"/>
  <c r="N1207" i="1" s="1"/>
  <c r="K1208" i="1"/>
  <c r="L1208" i="1" s="1"/>
  <c r="M1208" i="1" s="1"/>
  <c r="J1209" i="1"/>
  <c r="S1221" i="1"/>
  <c r="O1221" i="1"/>
  <c r="Q1221" i="1" s="1"/>
  <c r="A1222" i="1"/>
  <c r="D1222" i="1" s="1"/>
  <c r="E1221" i="1"/>
  <c r="F1222" i="1" s="1"/>
  <c r="I1224" i="1"/>
  <c r="H1208" i="1" l="1"/>
  <c r="N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K1210" i="1" l="1"/>
  <c r="L1210" i="1" s="1"/>
  <c r="M1210" i="1" s="1"/>
  <c r="J1211" i="1"/>
  <c r="G1210" i="1"/>
  <c r="H1209" i="1"/>
  <c r="N1209" i="1" s="1"/>
  <c r="S1223" i="1"/>
  <c r="R1223" i="1"/>
  <c r="O1223" i="1"/>
  <c r="Q1223" i="1" s="1"/>
  <c r="E1223" i="1"/>
  <c r="F1224" i="1" s="1"/>
  <c r="A1224" i="1"/>
  <c r="D1224" i="1" s="1"/>
  <c r="I1226" i="1"/>
  <c r="H1210" i="1" l="1"/>
  <c r="N1210" i="1" s="1"/>
  <c r="G1211" i="1"/>
  <c r="K1211" i="1"/>
  <c r="L1211" i="1" s="1"/>
  <c r="M1211" i="1" s="1"/>
  <c r="J1212" i="1"/>
  <c r="O1224" i="1"/>
  <c r="Q1224" i="1" s="1"/>
  <c r="R1224" i="1"/>
  <c r="S1224" i="1"/>
  <c r="I1227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O1225" i="1"/>
  <c r="Q1225" i="1" s="1"/>
  <c r="S1225" i="1"/>
  <c r="R1225" i="1"/>
  <c r="E1225" i="1"/>
  <c r="F1226" i="1" s="1"/>
  <c r="A1226" i="1"/>
  <c r="D1226" i="1" s="1"/>
  <c r="I1228" i="1"/>
  <c r="R1226" i="1" l="1"/>
  <c r="G1213" i="1"/>
  <c r="H1212" i="1"/>
  <c r="N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J1215" i="1" l="1"/>
  <c r="K1214" i="1"/>
  <c r="L1214" i="1" s="1"/>
  <c r="M1214" i="1" s="1"/>
  <c r="H1213" i="1"/>
  <c r="N1213" i="1" s="1"/>
  <c r="G1214" i="1"/>
  <c r="O1227" i="1"/>
  <c r="Q1227" i="1" s="1"/>
  <c r="S1227" i="1"/>
  <c r="R1227" i="1"/>
  <c r="A1228" i="1"/>
  <c r="D1228" i="1" s="1"/>
  <c r="E1227" i="1"/>
  <c r="F1228" i="1" s="1"/>
  <c r="I1230" i="1"/>
  <c r="G1215" i="1" l="1"/>
  <c r="H1214" i="1"/>
  <c r="N1214" i="1" s="1"/>
  <c r="K1215" i="1"/>
  <c r="L1215" i="1" s="1"/>
  <c r="M1215" i="1" s="1"/>
  <c r="J1216" i="1"/>
  <c r="O1228" i="1"/>
  <c r="Q1228" i="1" s="1"/>
  <c r="R1228" i="1"/>
  <c r="S1228" i="1"/>
  <c r="I1231" i="1"/>
  <c r="E1228" i="1"/>
  <c r="F1229" i="1" s="1"/>
  <c r="A1229" i="1"/>
  <c r="D1229" i="1" s="1"/>
  <c r="H1215" i="1" l="1"/>
  <c r="N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H1216" i="1" l="1"/>
  <c r="N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H1217" i="1" l="1"/>
  <c r="N1217" i="1" s="1"/>
  <c r="G1218" i="1"/>
  <c r="J1219" i="1"/>
  <c r="K1218" i="1"/>
  <c r="L1218" i="1" s="1"/>
  <c r="M1218" i="1" s="1"/>
  <c r="O1231" i="1"/>
  <c r="Q1231" i="1" s="1"/>
  <c r="S1231" i="1"/>
  <c r="R1231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G1219" i="1"/>
  <c r="O1232" i="1"/>
  <c r="Q1232" i="1" s="1"/>
  <c r="S1232" i="1"/>
  <c r="E1232" i="1"/>
  <c r="F1233" i="1" s="1"/>
  <c r="A1233" i="1"/>
  <c r="D1233" i="1" s="1"/>
  <c r="I1235" i="1"/>
  <c r="K1220" i="1" l="1"/>
  <c r="L1220" i="1" s="1"/>
  <c r="M1220" i="1" s="1"/>
  <c r="J1221" i="1"/>
  <c r="H1219" i="1"/>
  <c r="N1219" i="1" s="1"/>
  <c r="G1220" i="1"/>
  <c r="S1233" i="1"/>
  <c r="R1233" i="1"/>
  <c r="O1233" i="1"/>
  <c r="I1236" i="1"/>
  <c r="A1234" i="1"/>
  <c r="D1234" i="1" s="1"/>
  <c r="E1233" i="1"/>
  <c r="F1234" i="1" s="1"/>
  <c r="H1220" i="1" l="1"/>
  <c r="N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K1222" i="1" l="1"/>
  <c r="L1222" i="1" s="1"/>
  <c r="M1222" i="1" s="1"/>
  <c r="J1223" i="1"/>
  <c r="G1222" i="1"/>
  <c r="H1221" i="1"/>
  <c r="N1221" i="1" s="1"/>
  <c r="R1235" i="1"/>
  <c r="O1235" i="1"/>
  <c r="Q1235" i="1" s="1"/>
  <c r="S1235" i="1"/>
  <c r="I1238" i="1"/>
  <c r="A1236" i="1"/>
  <c r="D1236" i="1" s="1"/>
  <c r="E1235" i="1"/>
  <c r="F1236" i="1" s="1"/>
  <c r="G1223" i="1" l="1"/>
  <c r="H1222" i="1"/>
  <c r="N1222" i="1" s="1"/>
  <c r="J1224" i="1"/>
  <c r="K1223" i="1"/>
  <c r="L1223" i="1" s="1"/>
  <c r="M1223" i="1" s="1"/>
  <c r="O1236" i="1"/>
  <c r="Q1236" i="1" s="1"/>
  <c r="S1236" i="1"/>
  <c r="R1236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O1237" i="1"/>
  <c r="Q1237" i="1" s="1"/>
  <c r="R1237" i="1"/>
  <c r="S1237" i="1"/>
  <c r="A1238" i="1"/>
  <c r="D1238" i="1" s="1"/>
  <c r="E1237" i="1"/>
  <c r="F1238" i="1" s="1"/>
  <c r="I1240" i="1"/>
  <c r="G1225" i="1" l="1"/>
  <c r="H1224" i="1"/>
  <c r="N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K1226" i="1" l="1"/>
  <c r="L1226" i="1" s="1"/>
  <c r="M1226" i="1" s="1"/>
  <c r="J1227" i="1"/>
  <c r="H1225" i="1"/>
  <c r="N1225" i="1" s="1"/>
  <c r="G1226" i="1"/>
  <c r="R1239" i="1"/>
  <c r="S1239" i="1"/>
  <c r="O1239" i="1"/>
  <c r="Q1239" i="1" s="1"/>
  <c r="I1242" i="1"/>
  <c r="A1240" i="1"/>
  <c r="D1240" i="1" s="1"/>
  <c r="E1239" i="1"/>
  <c r="F1240" i="1" s="1"/>
  <c r="G1227" i="1" l="1"/>
  <c r="H1226" i="1"/>
  <c r="N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I1243" i="1"/>
  <c r="K1228" i="1" l="1"/>
  <c r="L1228" i="1" s="1"/>
  <c r="M1228" i="1" s="1"/>
  <c r="J1229" i="1"/>
  <c r="R1241" i="1"/>
  <c r="H1227" i="1"/>
  <c r="N1227" i="1" s="1"/>
  <c r="G1228" i="1"/>
  <c r="S1241" i="1"/>
  <c r="O1241" i="1"/>
  <c r="Q1241" i="1" s="1"/>
  <c r="I1244" i="1"/>
  <c r="A1242" i="1"/>
  <c r="D1242" i="1" s="1"/>
  <c r="E1241" i="1"/>
  <c r="F1242" i="1" s="1"/>
  <c r="H1228" i="1" l="1"/>
  <c r="N1228" i="1" s="1"/>
  <c r="G1229" i="1"/>
  <c r="J1230" i="1"/>
  <c r="K1229" i="1"/>
  <c r="L1229" i="1" s="1"/>
  <c r="M1229" i="1" s="1"/>
  <c r="O1242" i="1"/>
  <c r="Q1242" i="1" s="1"/>
  <c r="S1242" i="1"/>
  <c r="R1242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G1230" i="1"/>
  <c r="O1243" i="1"/>
  <c r="Q1243" i="1" s="1"/>
  <c r="R1243" i="1"/>
  <c r="S1243" i="1"/>
  <c r="E1243" i="1"/>
  <c r="F1244" i="1" s="1"/>
  <c r="A1244" i="1"/>
  <c r="D1244" i="1" s="1"/>
  <c r="I1246" i="1"/>
  <c r="K1231" i="1" l="1"/>
  <c r="L1231" i="1" s="1"/>
  <c r="M1231" i="1" s="1"/>
  <c r="J1232" i="1"/>
  <c r="H1230" i="1"/>
  <c r="N1230" i="1" s="1"/>
  <c r="G1231" i="1"/>
  <c r="R1244" i="1"/>
  <c r="S1244" i="1"/>
  <c r="O1244" i="1"/>
  <c r="Q1244" i="1" s="1"/>
  <c r="I1247" i="1"/>
  <c r="E1244" i="1"/>
  <c r="F1245" i="1" s="1"/>
  <c r="A1245" i="1"/>
  <c r="D1245" i="1" s="1"/>
  <c r="K1232" i="1" l="1"/>
  <c r="L1232" i="1" s="1"/>
  <c r="M1232" i="1" s="1"/>
  <c r="J1233" i="1"/>
  <c r="G1232" i="1"/>
  <c r="H1231" i="1"/>
  <c r="N1231" i="1" s="1"/>
  <c r="O1245" i="1"/>
  <c r="Q1245" i="1" s="1"/>
  <c r="R1245" i="1"/>
  <c r="S1245" i="1"/>
  <c r="A1246" i="1"/>
  <c r="D1246" i="1" s="1"/>
  <c r="E1245" i="1"/>
  <c r="F1246" i="1" s="1"/>
  <c r="I1248" i="1"/>
  <c r="R1246" i="1" l="1"/>
  <c r="G1233" i="1"/>
  <c r="H1232" i="1"/>
  <c r="N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K1234" i="1" l="1"/>
  <c r="L1234" i="1" s="1"/>
  <c r="M1234" i="1" s="1"/>
  <c r="J1235" i="1"/>
  <c r="H1233" i="1"/>
  <c r="N1233" i="1" s="1"/>
  <c r="G1234" i="1"/>
  <c r="R1247" i="1"/>
  <c r="O1247" i="1"/>
  <c r="Q1247" i="1" s="1"/>
  <c r="S1247" i="1"/>
  <c r="I1250" i="1"/>
  <c r="E1247" i="1"/>
  <c r="F1248" i="1" s="1"/>
  <c r="A1248" i="1"/>
  <c r="D1248" i="1" s="1"/>
  <c r="H1234" i="1" l="1"/>
  <c r="N1234" i="1" s="1"/>
  <c r="G1235" i="1"/>
  <c r="K1235" i="1"/>
  <c r="L1235" i="1" s="1"/>
  <c r="M1235" i="1" s="1"/>
  <c r="J1236" i="1"/>
  <c r="S1248" i="1"/>
  <c r="O1248" i="1"/>
  <c r="Q1248" i="1" s="1"/>
  <c r="R1248" i="1"/>
  <c r="I1251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G1236" i="1"/>
  <c r="R1249" i="1"/>
  <c r="O1249" i="1"/>
  <c r="Q1249" i="1" s="1"/>
  <c r="S1249" i="1"/>
  <c r="A1250" i="1"/>
  <c r="D1250" i="1" s="1"/>
  <c r="E1249" i="1"/>
  <c r="F1250" i="1" s="1"/>
  <c r="I1252" i="1"/>
  <c r="G1237" i="1" l="1"/>
  <c r="H1236" i="1"/>
  <c r="N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K1238" i="1" l="1"/>
  <c r="L1238" i="1" s="1"/>
  <c r="M1238" i="1" s="1"/>
  <c r="J1239" i="1"/>
  <c r="G1238" i="1"/>
  <c r="H1237" i="1"/>
  <c r="N1237" i="1" s="1"/>
  <c r="R1251" i="1"/>
  <c r="O1251" i="1"/>
  <c r="Q1251" i="1" s="1"/>
  <c r="S1251" i="1"/>
  <c r="A1252" i="1"/>
  <c r="D1252" i="1" s="1"/>
  <c r="E1251" i="1"/>
  <c r="F1252" i="1" s="1"/>
  <c r="I1254" i="1"/>
  <c r="H1238" i="1" l="1"/>
  <c r="N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K1240" i="1" l="1"/>
  <c r="L1240" i="1" s="1"/>
  <c r="M1240" i="1" s="1"/>
  <c r="J1241" i="1"/>
  <c r="H1239" i="1"/>
  <c r="N1239" i="1" s="1"/>
  <c r="G1240" i="1"/>
  <c r="O1253" i="1"/>
  <c r="Q1253" i="1" s="1"/>
  <c r="R1253" i="1"/>
  <c r="S1253" i="1"/>
  <c r="I1256" i="1"/>
  <c r="E1253" i="1"/>
  <c r="F1254" i="1" s="1"/>
  <c r="A1254" i="1"/>
  <c r="D1254" i="1" s="1"/>
  <c r="H1240" i="1" l="1"/>
  <c r="N1240" i="1" s="1"/>
  <c r="G1241" i="1"/>
  <c r="K1241" i="1"/>
  <c r="L1241" i="1" s="1"/>
  <c r="M1241" i="1" s="1"/>
  <c r="J1242" i="1"/>
  <c r="O1254" i="1"/>
  <c r="Q1254" i="1" s="1"/>
  <c r="S1254" i="1"/>
  <c r="R1254" i="1"/>
  <c r="I1257" i="1"/>
  <c r="E1254" i="1"/>
  <c r="F1255" i="1" s="1"/>
  <c r="A1255" i="1"/>
  <c r="D1255" i="1" s="1"/>
  <c r="J1243" i="1" l="1"/>
  <c r="K1242" i="1"/>
  <c r="L1242" i="1" s="1"/>
  <c r="M1242" i="1" s="1"/>
  <c r="H1241" i="1"/>
  <c r="N1241" i="1" s="1"/>
  <c r="G1242" i="1"/>
  <c r="R1255" i="1"/>
  <c r="O1255" i="1"/>
  <c r="Q1255" i="1" s="1"/>
  <c r="S1255" i="1"/>
  <c r="A1256" i="1"/>
  <c r="D1256" i="1" s="1"/>
  <c r="E1255" i="1"/>
  <c r="F1256" i="1" s="1"/>
  <c r="I1258" i="1"/>
  <c r="G1243" i="1" l="1"/>
  <c r="H1242" i="1"/>
  <c r="N1242" i="1" s="1"/>
  <c r="J1244" i="1"/>
  <c r="K1243" i="1"/>
  <c r="L1243" i="1" s="1"/>
  <c r="M1243" i="1" s="1"/>
  <c r="S1256" i="1"/>
  <c r="O1256" i="1"/>
  <c r="Q1256" i="1" s="1"/>
  <c r="R1256" i="1"/>
  <c r="I1259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G1244" i="1"/>
  <c r="R1257" i="1"/>
  <c r="O1257" i="1"/>
  <c r="Q1257" i="1" s="1"/>
  <c r="S1257" i="1"/>
  <c r="I1260" i="1"/>
  <c r="A1258" i="1"/>
  <c r="D1258" i="1" s="1"/>
  <c r="E1257" i="1"/>
  <c r="F1258" i="1" s="1"/>
  <c r="G1245" i="1" l="1"/>
  <c r="H1244" i="1"/>
  <c r="N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I1261" i="1"/>
  <c r="J1247" i="1" l="1"/>
  <c r="K1246" i="1"/>
  <c r="L1246" i="1" s="1"/>
  <c r="M1246" i="1" s="1"/>
  <c r="G1246" i="1"/>
  <c r="H1245" i="1"/>
  <c r="N1245" i="1" s="1"/>
  <c r="O1259" i="1"/>
  <c r="Q1259" i="1" s="1"/>
  <c r="R1259" i="1"/>
  <c r="S1259" i="1"/>
  <c r="I1262" i="1"/>
  <c r="A1260" i="1"/>
  <c r="D1260" i="1" s="1"/>
  <c r="E1259" i="1"/>
  <c r="F1260" i="1" s="1"/>
  <c r="G1247" i="1" l="1"/>
  <c r="H1246" i="1"/>
  <c r="N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J1249" i="1" l="1"/>
  <c r="K1248" i="1"/>
  <c r="L1248" i="1" s="1"/>
  <c r="M1248" i="1" s="1"/>
  <c r="H1247" i="1"/>
  <c r="N1247" i="1" s="1"/>
  <c r="G1248" i="1"/>
  <c r="R1261" i="1"/>
  <c r="S1261" i="1"/>
  <c r="O1261" i="1"/>
  <c r="I1264" i="1"/>
  <c r="E1261" i="1"/>
  <c r="F1262" i="1" s="1"/>
  <c r="A1262" i="1"/>
  <c r="D1262" i="1" s="1"/>
  <c r="G1249" i="1" l="1"/>
  <c r="H1248" i="1"/>
  <c r="N1248" i="1" s="1"/>
  <c r="K1249" i="1"/>
  <c r="L1249" i="1" s="1"/>
  <c r="M1249" i="1" s="1"/>
  <c r="J1250" i="1"/>
  <c r="S1262" i="1"/>
  <c r="R1262" i="1"/>
  <c r="Q1261" i="1"/>
  <c r="O1262" i="1"/>
  <c r="Q1262" i="1" s="1"/>
  <c r="A1263" i="1"/>
  <c r="D1263" i="1" s="1"/>
  <c r="E1262" i="1"/>
  <c r="F1263" i="1" s="1"/>
  <c r="I1265" i="1"/>
  <c r="G1250" i="1" l="1"/>
  <c r="H1249" i="1"/>
  <c r="N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K1251" i="1" l="1"/>
  <c r="L1251" i="1" s="1"/>
  <c r="M1251" i="1" s="1"/>
  <c r="J1252" i="1"/>
  <c r="H1250" i="1"/>
  <c r="N1250" i="1" s="1"/>
  <c r="G1251" i="1"/>
  <c r="O1264" i="1"/>
  <c r="Q1264" i="1" s="1"/>
  <c r="S1264" i="1"/>
  <c r="R1264" i="1"/>
  <c r="E1264" i="1"/>
  <c r="F1265" i="1" s="1"/>
  <c r="A1265" i="1"/>
  <c r="D1265" i="1" s="1"/>
  <c r="I1267" i="1"/>
  <c r="G1252" i="1" l="1"/>
  <c r="H1251" i="1"/>
  <c r="N1251" i="1" s="1"/>
  <c r="J1253" i="1"/>
  <c r="K1252" i="1"/>
  <c r="L1252" i="1" s="1"/>
  <c r="M1252" i="1" s="1"/>
  <c r="O1265" i="1"/>
  <c r="Q1265" i="1" s="1"/>
  <c r="R1265" i="1"/>
  <c r="S1265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G1253" i="1"/>
  <c r="O1266" i="1"/>
  <c r="Q1266" i="1" s="1"/>
  <c r="S1266" i="1"/>
  <c r="R1266" i="1"/>
  <c r="E1266" i="1"/>
  <c r="F1267" i="1" s="1"/>
  <c r="A1267" i="1"/>
  <c r="D1267" i="1" s="1"/>
  <c r="I1269" i="1"/>
  <c r="K1254" i="1" l="1"/>
  <c r="L1254" i="1" s="1"/>
  <c r="M1254" i="1" s="1"/>
  <c r="J1255" i="1"/>
  <c r="G1254" i="1"/>
  <c r="H1253" i="1"/>
  <c r="N1253" i="1" s="1"/>
  <c r="O1267" i="1"/>
  <c r="Q1267" i="1" s="1"/>
  <c r="R1267" i="1"/>
  <c r="S1267" i="1"/>
  <c r="I1270" i="1"/>
  <c r="A1268" i="1"/>
  <c r="D1268" i="1" s="1"/>
  <c r="E1267" i="1"/>
  <c r="F1268" i="1" s="1"/>
  <c r="H1254" i="1" l="1"/>
  <c r="N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K1256" i="1" l="1"/>
  <c r="L1256" i="1" s="1"/>
  <c r="M1256" i="1" s="1"/>
  <c r="J1257" i="1"/>
  <c r="G1256" i="1"/>
  <c r="H1255" i="1"/>
  <c r="N1255" i="1" s="1"/>
  <c r="S1269" i="1"/>
  <c r="R1269" i="1"/>
  <c r="O1269" i="1"/>
  <c r="Q1269" i="1" s="1"/>
  <c r="I1272" i="1"/>
  <c r="A1270" i="1"/>
  <c r="D1270" i="1" s="1"/>
  <c r="E1269" i="1"/>
  <c r="F1270" i="1" s="1"/>
  <c r="G1257" i="1" l="1"/>
  <c r="H1256" i="1"/>
  <c r="N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I1273" i="1"/>
  <c r="J1259" i="1" l="1"/>
  <c r="K1258" i="1"/>
  <c r="L1258" i="1" s="1"/>
  <c r="M1258" i="1" s="1"/>
  <c r="H1257" i="1"/>
  <c r="N1257" i="1" s="1"/>
  <c r="G1258" i="1"/>
  <c r="R1271" i="1"/>
  <c r="S1271" i="1"/>
  <c r="O1271" i="1"/>
  <c r="Q1271" i="1" s="1"/>
  <c r="I1274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G1259" i="1"/>
  <c r="O1272" i="1"/>
  <c r="Q1272" i="1" s="1"/>
  <c r="S1272" i="1"/>
  <c r="R1272" i="1"/>
  <c r="E1272" i="1"/>
  <c r="F1273" i="1" s="1"/>
  <c r="A1273" i="1"/>
  <c r="D1273" i="1" s="1"/>
  <c r="I1275" i="1"/>
  <c r="K1260" i="1" l="1"/>
  <c r="L1260" i="1" s="1"/>
  <c r="M1260" i="1" s="1"/>
  <c r="J1261" i="1"/>
  <c r="H1259" i="1"/>
  <c r="N1259" i="1" s="1"/>
  <c r="G1260" i="1"/>
  <c r="S1273" i="1"/>
  <c r="R1273" i="1"/>
  <c r="O1273" i="1"/>
  <c r="Q1273" i="1" s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S1274" i="1"/>
  <c r="O1274" i="1"/>
  <c r="Q1274" i="1" s="1"/>
  <c r="R1274" i="1"/>
  <c r="I1277" i="1"/>
  <c r="E1274" i="1"/>
  <c r="F1275" i="1" s="1"/>
  <c r="A1275" i="1"/>
  <c r="D1275" i="1" s="1"/>
  <c r="H1261" i="1" l="1"/>
  <c r="N1261" i="1" s="1"/>
  <c r="G1262" i="1"/>
  <c r="K1262" i="1"/>
  <c r="L1262" i="1" s="1"/>
  <c r="M1262" i="1" s="1"/>
  <c r="J1263" i="1"/>
  <c r="O1275" i="1"/>
  <c r="Q1275" i="1" s="1"/>
  <c r="R1275" i="1"/>
  <c r="S1275" i="1"/>
  <c r="I1278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G1263" i="1"/>
  <c r="O1276" i="1"/>
  <c r="Q1276" i="1" s="1"/>
  <c r="S1276" i="1"/>
  <c r="R1276" i="1"/>
  <c r="I1279" i="1"/>
  <c r="E1276" i="1"/>
  <c r="F1277" i="1" s="1"/>
  <c r="A1277" i="1"/>
  <c r="D1277" i="1" s="1"/>
  <c r="H1263" i="1" l="1"/>
  <c r="N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K1265" i="1" l="1"/>
  <c r="L1265" i="1" s="1"/>
  <c r="M1265" i="1" s="1"/>
  <c r="J1266" i="1"/>
  <c r="H1264" i="1"/>
  <c r="N1264" i="1" s="1"/>
  <c r="G1265" i="1"/>
  <c r="O1278" i="1"/>
  <c r="Q1278" i="1" s="1"/>
  <c r="S1278" i="1"/>
  <c r="R1278" i="1"/>
  <c r="I1281" i="1"/>
  <c r="A1279" i="1"/>
  <c r="D1279" i="1" s="1"/>
  <c r="E1278" i="1"/>
  <c r="F1279" i="1" s="1"/>
  <c r="H1265" i="1" l="1"/>
  <c r="N1265" i="1" s="1"/>
  <c r="G1266" i="1"/>
  <c r="J1267" i="1"/>
  <c r="K1266" i="1"/>
  <c r="L1266" i="1" s="1"/>
  <c r="M1266" i="1" s="1"/>
  <c r="O1279" i="1"/>
  <c r="Q1279" i="1" s="1"/>
  <c r="R1279" i="1"/>
  <c r="S1279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S1280" i="1"/>
  <c r="O1280" i="1"/>
  <c r="Q1280" i="1" s="1"/>
  <c r="I1283" i="1"/>
  <c r="E1280" i="1"/>
  <c r="F1281" i="1" s="1"/>
  <c r="A1281" i="1"/>
  <c r="D1281" i="1" s="1"/>
  <c r="G1268" i="1" l="1"/>
  <c r="H1267" i="1"/>
  <c r="N1267" i="1" s="1"/>
  <c r="J1269" i="1"/>
  <c r="K1268" i="1"/>
  <c r="L1268" i="1" s="1"/>
  <c r="M1268" i="1" s="1"/>
  <c r="R1281" i="1"/>
  <c r="O1281" i="1"/>
  <c r="Q1281" i="1" s="1"/>
  <c r="S1281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G1269" i="1"/>
  <c r="O1282" i="1"/>
  <c r="Q1282" i="1" s="1"/>
  <c r="S1282" i="1"/>
  <c r="R1282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G1270" i="1"/>
  <c r="R1283" i="1"/>
  <c r="O1283" i="1"/>
  <c r="Q1283" i="1" s="1"/>
  <c r="S1283" i="1"/>
  <c r="A1284" i="1"/>
  <c r="D1284" i="1" s="1"/>
  <c r="E1283" i="1"/>
  <c r="F1284" i="1" s="1"/>
  <c r="I1286" i="1"/>
  <c r="K1271" i="1" l="1"/>
  <c r="L1271" i="1" s="1"/>
  <c r="M1271" i="1" s="1"/>
  <c r="J1272" i="1"/>
  <c r="G1271" i="1"/>
  <c r="H1270" i="1"/>
  <c r="N1270" i="1" s="1"/>
  <c r="S1284" i="1"/>
  <c r="O1284" i="1"/>
  <c r="Q1284" i="1" s="1"/>
  <c r="R1284" i="1"/>
  <c r="E1284" i="1"/>
  <c r="F1285" i="1" s="1"/>
  <c r="A1285" i="1"/>
  <c r="D1285" i="1" s="1"/>
  <c r="I1287" i="1"/>
  <c r="G1272" i="1" l="1"/>
  <c r="H1271" i="1"/>
  <c r="N1271" i="1" s="1"/>
  <c r="K1272" i="1"/>
  <c r="L1272" i="1" s="1"/>
  <c r="M1272" i="1" s="1"/>
  <c r="J1273" i="1"/>
  <c r="R1285" i="1"/>
  <c r="O1285" i="1"/>
  <c r="Q1285" i="1" s="1"/>
  <c r="S1285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S1286" i="1"/>
  <c r="O1286" i="1"/>
  <c r="Q1286" i="1" s="1"/>
  <c r="R1286" i="1"/>
  <c r="A1287" i="1"/>
  <c r="D1287" i="1" s="1"/>
  <c r="E1286" i="1"/>
  <c r="F1287" i="1" s="1"/>
  <c r="I1289" i="1"/>
  <c r="G1274" i="1" l="1"/>
  <c r="H1273" i="1"/>
  <c r="N1273" i="1" s="1"/>
  <c r="K1274" i="1"/>
  <c r="L1274" i="1" s="1"/>
  <c r="M1274" i="1" s="1"/>
  <c r="J1275" i="1"/>
  <c r="R1287" i="1"/>
  <c r="O1287" i="1"/>
  <c r="Q1287" i="1" s="1"/>
  <c r="S1287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G1275" i="1"/>
  <c r="S1288" i="1"/>
  <c r="O1288" i="1"/>
  <c r="Q1288" i="1" s="1"/>
  <c r="R1288" i="1"/>
  <c r="E1288" i="1"/>
  <c r="F1289" i="1" s="1"/>
  <c r="A1289" i="1"/>
  <c r="D1289" i="1" s="1"/>
  <c r="I1291" i="1"/>
  <c r="G1276" i="1" l="1"/>
  <c r="H1275" i="1"/>
  <c r="N1275" i="1" s="1"/>
  <c r="J1277" i="1"/>
  <c r="K1276" i="1"/>
  <c r="L1276" i="1" s="1"/>
  <c r="M1276" i="1" s="1"/>
  <c r="R1289" i="1"/>
  <c r="O1289" i="1"/>
  <c r="Q1289" i="1" s="1"/>
  <c r="S1289" i="1"/>
  <c r="I1292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S1290" i="1"/>
  <c r="O1290" i="1"/>
  <c r="R1290" i="1"/>
  <c r="I1293" i="1"/>
  <c r="E1290" i="1"/>
  <c r="F1291" i="1" s="1"/>
  <c r="A1291" i="1"/>
  <c r="D1291" i="1" l="1"/>
  <c r="E1291" i="1" s="1"/>
  <c r="F1292" i="1" s="1"/>
  <c r="H1277" i="1"/>
  <c r="N1277" i="1" s="1"/>
  <c r="G1278" i="1"/>
  <c r="J1279" i="1"/>
  <c r="K1278" i="1"/>
  <c r="L1278" i="1" s="1"/>
  <c r="M1278" i="1" s="1"/>
  <c r="O1291" i="1"/>
  <c r="Q1291" i="1" s="1"/>
  <c r="R1291" i="1"/>
  <c r="S1291" i="1"/>
  <c r="Q1290" i="1"/>
  <c r="A1292" i="1"/>
  <c r="D1292" i="1" s="1"/>
  <c r="I1294" i="1"/>
  <c r="K1279" i="1" l="1"/>
  <c r="L1279" i="1" s="1"/>
  <c r="M1279" i="1" s="1"/>
  <c r="J1280" i="1"/>
  <c r="H1278" i="1"/>
  <c r="N1278" i="1" s="1"/>
  <c r="G1279" i="1"/>
  <c r="S1292" i="1"/>
  <c r="R1292" i="1"/>
  <c r="O1292" i="1"/>
  <c r="Q1292" i="1" s="1"/>
  <c r="I1295" i="1"/>
  <c r="E1292" i="1"/>
  <c r="F1293" i="1" s="1"/>
  <c r="A1293" i="1"/>
  <c r="D1293" i="1" s="1"/>
  <c r="J1281" i="1" l="1"/>
  <c r="K1280" i="1"/>
  <c r="L1280" i="1" s="1"/>
  <c r="M1280" i="1" s="1"/>
  <c r="H1279" i="1"/>
  <c r="N1279" i="1" s="1"/>
  <c r="G1280" i="1"/>
  <c r="S1293" i="1"/>
  <c r="O1293" i="1"/>
  <c r="Q1293" i="1" s="1"/>
  <c r="R1293" i="1"/>
  <c r="I1296" i="1"/>
  <c r="A1294" i="1"/>
  <c r="D1294" i="1" s="1"/>
  <c r="E1293" i="1"/>
  <c r="F1294" i="1" s="1"/>
  <c r="H1280" i="1" l="1"/>
  <c r="N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G1282" i="1" l="1"/>
  <c r="H1281" i="1"/>
  <c r="N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G1283" i="1" l="1"/>
  <c r="H1282" i="1"/>
  <c r="N1282" i="1" s="1"/>
  <c r="K1283" i="1"/>
  <c r="L1283" i="1" s="1"/>
  <c r="M1283" i="1" s="1"/>
  <c r="J1284" i="1"/>
  <c r="O1296" i="1"/>
  <c r="Q1296" i="1" s="1"/>
  <c r="S1296" i="1"/>
  <c r="R1296" i="1"/>
  <c r="I1299" i="1"/>
  <c r="E1296" i="1"/>
  <c r="F1297" i="1" s="1"/>
  <c r="A1297" i="1"/>
  <c r="D1297" i="1" s="1"/>
  <c r="G1284" i="1" l="1"/>
  <c r="H1283" i="1"/>
  <c r="N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G1285" i="1" l="1"/>
  <c r="H1284" i="1"/>
  <c r="N1284" i="1" s="1"/>
  <c r="K1285" i="1"/>
  <c r="L1285" i="1" s="1"/>
  <c r="M1285" i="1" s="1"/>
  <c r="J1286" i="1"/>
  <c r="R1298" i="1"/>
  <c r="O1298" i="1"/>
  <c r="Q1298" i="1" s="1"/>
  <c r="S1298" i="1"/>
  <c r="A1299" i="1"/>
  <c r="D1299" i="1" s="1"/>
  <c r="E1298" i="1"/>
  <c r="F1299" i="1" s="1"/>
  <c r="I1301" i="1"/>
  <c r="H1285" i="1" l="1"/>
  <c r="N1285" i="1" s="1"/>
  <c r="G1286" i="1"/>
  <c r="K1286" i="1"/>
  <c r="L1286" i="1" s="1"/>
  <c r="M1286" i="1" s="1"/>
  <c r="J1287" i="1"/>
  <c r="S1299" i="1"/>
  <c r="O1299" i="1"/>
  <c r="Q1299" i="1" s="1"/>
  <c r="R1299" i="1"/>
  <c r="I1302" i="1"/>
  <c r="E1299" i="1"/>
  <c r="F1300" i="1" s="1"/>
  <c r="A1300" i="1"/>
  <c r="D1300" i="1" s="1"/>
  <c r="G1287" i="1" l="1"/>
  <c r="H1286" i="1"/>
  <c r="N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I1303" i="1"/>
  <c r="J1289" i="1" l="1"/>
  <c r="K1288" i="1"/>
  <c r="L1288" i="1" s="1"/>
  <c r="M1288" i="1" s="1"/>
  <c r="G1288" i="1"/>
  <c r="H1287" i="1"/>
  <c r="N1287" i="1" s="1"/>
  <c r="S1301" i="1"/>
  <c r="R1301" i="1"/>
  <c r="O1301" i="1"/>
  <c r="Q1301" i="1" s="1"/>
  <c r="I1304" i="1"/>
  <c r="A1302" i="1"/>
  <c r="D1302" i="1" s="1"/>
  <c r="E1301" i="1"/>
  <c r="F1302" i="1" s="1"/>
  <c r="H1288" i="1" l="1"/>
  <c r="N1288" i="1" s="1"/>
  <c r="G1289" i="1"/>
  <c r="J1290" i="1"/>
  <c r="K1289" i="1"/>
  <c r="L1289" i="1" s="1"/>
  <c r="M1289" i="1" s="1"/>
  <c r="O1302" i="1"/>
  <c r="Q1302" i="1" s="1"/>
  <c r="R1302" i="1"/>
  <c r="S1302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G1290" i="1"/>
  <c r="S1303" i="1"/>
  <c r="R1303" i="1"/>
  <c r="O1303" i="1"/>
  <c r="Q1303" i="1" s="1"/>
  <c r="I1306" i="1"/>
  <c r="A1304" i="1"/>
  <c r="D1304" i="1" s="1"/>
  <c r="E1303" i="1"/>
  <c r="F1304" i="1" s="1"/>
  <c r="H1290" i="1" l="1"/>
  <c r="N1290" i="1" s="1"/>
  <c r="G1291" i="1"/>
  <c r="J1292" i="1"/>
  <c r="K1291" i="1"/>
  <c r="L1291" i="1" s="1"/>
  <c r="M1291" i="1" s="1"/>
  <c r="O1304" i="1"/>
  <c r="Q1304" i="1" s="1"/>
  <c r="R1304" i="1"/>
  <c r="S1304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G1292" i="1"/>
  <c r="S1305" i="1"/>
  <c r="O1305" i="1"/>
  <c r="Q1305" i="1" s="1"/>
  <c r="R1305" i="1"/>
  <c r="A1306" i="1"/>
  <c r="D1306" i="1" s="1"/>
  <c r="E1305" i="1"/>
  <c r="F1306" i="1" s="1"/>
  <c r="I1308" i="1"/>
  <c r="H1292" i="1" l="1"/>
  <c r="N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J1295" i="1" l="1"/>
  <c r="K1294" i="1"/>
  <c r="L1294" i="1" s="1"/>
  <c r="M1294" i="1" s="1"/>
  <c r="G1294" i="1"/>
  <c r="H1293" i="1"/>
  <c r="N1293" i="1" s="1"/>
  <c r="O1307" i="1"/>
  <c r="Q1307" i="1" s="1"/>
  <c r="S1307" i="1"/>
  <c r="R1307" i="1"/>
  <c r="I1310" i="1"/>
  <c r="E1307" i="1"/>
  <c r="F1308" i="1" s="1"/>
  <c r="A1308" i="1"/>
  <c r="D1308" i="1" s="1"/>
  <c r="G1295" i="1" l="1"/>
  <c r="H1294" i="1"/>
  <c r="N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K1296" i="1" l="1"/>
  <c r="L1296" i="1" s="1"/>
  <c r="M1296" i="1" s="1"/>
  <c r="J1297" i="1"/>
  <c r="H1295" i="1"/>
  <c r="N1295" i="1" s="1"/>
  <c r="G1296" i="1"/>
  <c r="S1309" i="1"/>
  <c r="O1309" i="1"/>
  <c r="Q1309" i="1" s="1"/>
  <c r="R1309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G1297" i="1"/>
  <c r="O1310" i="1"/>
  <c r="Q1310" i="1" s="1"/>
  <c r="R1310" i="1"/>
  <c r="S1310" i="1"/>
  <c r="I1313" i="1"/>
  <c r="E1310" i="1"/>
  <c r="F1311" i="1" s="1"/>
  <c r="A1311" i="1"/>
  <c r="D1311" i="1" s="1"/>
  <c r="G1298" i="1" l="1"/>
  <c r="H1297" i="1"/>
  <c r="N1297" i="1" s="1"/>
  <c r="J1299" i="1"/>
  <c r="K1298" i="1"/>
  <c r="L1298" i="1" s="1"/>
  <c r="M1298" i="1" s="1"/>
  <c r="S1311" i="1"/>
  <c r="R1311" i="1"/>
  <c r="O1311" i="1"/>
  <c r="Q1311" i="1" s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G1299" i="1"/>
  <c r="O1312" i="1"/>
  <c r="Q1312" i="1" s="1"/>
  <c r="R1312" i="1"/>
  <c r="S1312" i="1"/>
  <c r="E1312" i="1"/>
  <c r="F1313" i="1" s="1"/>
  <c r="A1313" i="1"/>
  <c r="D1313" i="1" s="1"/>
  <c r="I1315" i="1"/>
  <c r="J1301" i="1" l="1"/>
  <c r="K1300" i="1"/>
  <c r="L1300" i="1" s="1"/>
  <c r="M1300" i="1" s="1"/>
  <c r="H1299" i="1"/>
  <c r="N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J1302" i="1" l="1"/>
  <c r="K1301" i="1"/>
  <c r="L1301" i="1" s="1"/>
  <c r="M1301" i="1" s="1"/>
  <c r="G1301" i="1"/>
  <c r="H1300" i="1"/>
  <c r="N1300" i="1" s="1"/>
  <c r="O1314" i="1"/>
  <c r="Q1314" i="1" s="1"/>
  <c r="R1314" i="1"/>
  <c r="S1314" i="1"/>
  <c r="E1314" i="1"/>
  <c r="F1315" i="1" s="1"/>
  <c r="A1315" i="1"/>
  <c r="D1315" i="1" s="1"/>
  <c r="G1302" i="1" l="1"/>
  <c r="H1301" i="1"/>
  <c r="N1301" i="1" s="1"/>
  <c r="J1303" i="1"/>
  <c r="K1302" i="1"/>
  <c r="L1302" i="1" s="1"/>
  <c r="M1302" i="1" s="1"/>
  <c r="S1315" i="1"/>
  <c r="R1315" i="1"/>
  <c r="O1315" i="1"/>
  <c r="Q1315" i="1" s="1"/>
  <c r="A1316" i="1"/>
  <c r="E1315" i="1"/>
  <c r="F1316" i="1" s="1"/>
  <c r="A1317" i="1" l="1"/>
  <c r="D1316" i="1"/>
  <c r="E1316" i="1" s="1"/>
  <c r="K1303" i="1"/>
  <c r="L1303" i="1" s="1"/>
  <c r="M1303" i="1" s="1"/>
  <c r="J1304" i="1"/>
  <c r="H1302" i="1"/>
  <c r="N1302" i="1" s="1"/>
  <c r="G1303" i="1"/>
  <c r="O1316" i="1"/>
  <c r="Q1316" i="1" s="1"/>
  <c r="R1316" i="1"/>
  <c r="S1316" i="1"/>
  <c r="A1318" i="1" l="1"/>
  <c r="D1317" i="1"/>
  <c r="E1317" i="1" s="1"/>
  <c r="O1317" i="1"/>
  <c r="Q1317" i="1" s="1"/>
  <c r="R1317" i="1"/>
  <c r="S1317" i="1"/>
  <c r="F1318" i="1"/>
  <c r="F1317" i="1"/>
  <c r="H1303" i="1"/>
  <c r="N1303" i="1" s="1"/>
  <c r="G1304" i="1"/>
  <c r="K1304" i="1"/>
  <c r="L1304" i="1" s="1"/>
  <c r="M1304" i="1" s="1"/>
  <c r="J1305" i="1"/>
  <c r="R1318" i="1" l="1"/>
  <c r="S1318" i="1"/>
  <c r="A1319" i="1"/>
  <c r="D1318" i="1"/>
  <c r="E1318" i="1" s="1"/>
  <c r="O1318" i="1"/>
  <c r="Q1318" i="1" s="1"/>
  <c r="K1305" i="1"/>
  <c r="L1305" i="1" s="1"/>
  <c r="M1305" i="1" s="1"/>
  <c r="J1306" i="1"/>
  <c r="H1304" i="1"/>
  <c r="N1304" i="1" s="1"/>
  <c r="G1305" i="1"/>
  <c r="A1320" i="1" l="1"/>
  <c r="D1319" i="1"/>
  <c r="E1319" i="1" s="1"/>
  <c r="F1320" i="1" s="1"/>
  <c r="O1319" i="1"/>
  <c r="Q1319" i="1" s="1"/>
  <c r="F1319" i="1"/>
  <c r="R1319" i="1"/>
  <c r="S1319" i="1"/>
  <c r="G1306" i="1"/>
  <c r="H1305" i="1"/>
  <c r="N1305" i="1" s="1"/>
  <c r="J1307" i="1"/>
  <c r="K1306" i="1"/>
  <c r="L1306" i="1" s="1"/>
  <c r="M1306" i="1" s="1"/>
  <c r="S1320" i="1" l="1"/>
  <c r="R1320" i="1"/>
  <c r="D1320" i="1"/>
  <c r="E1320" i="1" s="1"/>
  <c r="A1321" i="1"/>
  <c r="O1320" i="1"/>
  <c r="Q1320" i="1" s="1"/>
  <c r="K1307" i="1"/>
  <c r="L1307" i="1" s="1"/>
  <c r="M1307" i="1" s="1"/>
  <c r="J1308" i="1"/>
  <c r="G1307" i="1"/>
  <c r="H1306" i="1"/>
  <c r="N1306" i="1" s="1"/>
  <c r="F1321" i="1" l="1"/>
  <c r="S1321" i="1"/>
  <c r="D1321" i="1"/>
  <c r="E1321" i="1" s="1"/>
  <c r="A1322" i="1"/>
  <c r="O1321" i="1"/>
  <c r="Q1321" i="1" s="1"/>
  <c r="R1321" i="1"/>
  <c r="K1308" i="1"/>
  <c r="L1308" i="1" s="1"/>
  <c r="M1308" i="1" s="1"/>
  <c r="J1309" i="1"/>
  <c r="G1308" i="1"/>
  <c r="H1307" i="1"/>
  <c r="N1307" i="1" s="1"/>
  <c r="R1322" i="1" l="1"/>
  <c r="D1322" i="1"/>
  <c r="E1322" i="1" s="1"/>
  <c r="F1323" i="1" s="1"/>
  <c r="O1322" i="1"/>
  <c r="Q1322" i="1" s="1"/>
  <c r="A1323" i="1"/>
  <c r="S1322" i="1"/>
  <c r="S1323" i="1" s="1"/>
  <c r="F1322" i="1"/>
  <c r="G1309" i="1"/>
  <c r="H1308" i="1"/>
  <c r="N1308" i="1" s="1"/>
  <c r="K1309" i="1"/>
  <c r="L1309" i="1" s="1"/>
  <c r="M1309" i="1" s="1"/>
  <c r="J1310" i="1"/>
  <c r="R1323" i="1" l="1"/>
  <c r="D1323" i="1"/>
  <c r="E1323" i="1" s="1"/>
  <c r="O1323" i="1"/>
  <c r="Q1323" i="1" s="1"/>
  <c r="A1324" i="1"/>
  <c r="K1310" i="1"/>
  <c r="L1310" i="1" s="1"/>
  <c r="M1310" i="1" s="1"/>
  <c r="J1311" i="1"/>
  <c r="H1309" i="1"/>
  <c r="N1309" i="1" s="1"/>
  <c r="G1310" i="1"/>
  <c r="F1324" i="1" l="1"/>
  <c r="S1324" i="1"/>
  <c r="D1324" i="1"/>
  <c r="E1324" i="1" s="1"/>
  <c r="A1325" i="1"/>
  <c r="O1324" i="1"/>
  <c r="Q1324" i="1" s="1"/>
  <c r="R1324" i="1"/>
  <c r="K1311" i="1"/>
  <c r="L1311" i="1" s="1"/>
  <c r="M1311" i="1" s="1"/>
  <c r="J1312" i="1"/>
  <c r="H1310" i="1"/>
  <c r="N1310" i="1" s="1"/>
  <c r="G1311" i="1"/>
  <c r="S1325" i="1" l="1"/>
  <c r="F1325" i="1"/>
  <c r="D1325" i="1"/>
  <c r="E1325" i="1" s="1"/>
  <c r="O1325" i="1"/>
  <c r="Q1325" i="1" s="1"/>
  <c r="A1326" i="1"/>
  <c r="R1325" i="1"/>
  <c r="H1311" i="1"/>
  <c r="N1311" i="1" s="1"/>
  <c r="G1312" i="1"/>
  <c r="K1312" i="1"/>
  <c r="L1312" i="1" s="1"/>
  <c r="M1312" i="1" s="1"/>
  <c r="J1313" i="1"/>
  <c r="R1326" i="1" l="1"/>
  <c r="F1326" i="1"/>
  <c r="D1326" i="1"/>
  <c r="E1326" i="1" s="1"/>
  <c r="F1327" i="1" s="1"/>
  <c r="O1326" i="1"/>
  <c r="Q1326" i="1" s="1"/>
  <c r="A1327" i="1"/>
  <c r="S1326" i="1"/>
  <c r="K1313" i="1"/>
  <c r="L1313" i="1" s="1"/>
  <c r="M1313" i="1" s="1"/>
  <c r="J1314" i="1"/>
  <c r="H1312" i="1"/>
  <c r="N1312" i="1" s="1"/>
  <c r="G1313" i="1"/>
  <c r="R1327" i="1" l="1"/>
  <c r="S1327" i="1"/>
  <c r="D1327" i="1"/>
  <c r="E1327" i="1" s="1"/>
  <c r="F1328" i="1" s="1"/>
  <c r="O1327" i="1"/>
  <c r="Q1327" i="1" s="1"/>
  <c r="A1328" i="1"/>
  <c r="G1314" i="1"/>
  <c r="H1313" i="1"/>
  <c r="N1313" i="1" s="1"/>
  <c r="K1314" i="1"/>
  <c r="L1314" i="1" s="1"/>
  <c r="M1314" i="1" s="1"/>
  <c r="J1315" i="1"/>
  <c r="R1328" i="1" l="1"/>
  <c r="D1328" i="1"/>
  <c r="E1328" i="1" s="1"/>
  <c r="F1329" i="1" s="1"/>
  <c r="O1328" i="1"/>
  <c r="Q1328" i="1" s="1"/>
  <c r="A1329" i="1"/>
  <c r="S1328" i="1"/>
  <c r="K1315" i="1"/>
  <c r="L1315" i="1" s="1"/>
  <c r="M1315" i="1" s="1"/>
  <c r="J1316" i="1"/>
  <c r="J1317" i="1" s="1"/>
  <c r="H1314" i="1"/>
  <c r="N1314" i="1" s="1"/>
  <c r="G1315" i="1"/>
  <c r="S1329" i="1" l="1"/>
  <c r="D1329" i="1"/>
  <c r="E1329" i="1" s="1"/>
  <c r="F1330" i="1" s="1"/>
  <c r="A1330" i="1"/>
  <c r="O1329" i="1"/>
  <c r="Q1329" i="1" s="1"/>
  <c r="R1329" i="1"/>
  <c r="K1317" i="1"/>
  <c r="J1318" i="1"/>
  <c r="G1316" i="1"/>
  <c r="G1317" i="1" s="1"/>
  <c r="H1315" i="1"/>
  <c r="N1315" i="1" s="1"/>
  <c r="K1316" i="1"/>
  <c r="L1316" i="1" s="1"/>
  <c r="M1316" i="1" s="1"/>
  <c r="R1330" i="1" l="1"/>
  <c r="D1330" i="1"/>
  <c r="E1330" i="1" s="1"/>
  <c r="F1331" i="1" s="1"/>
  <c r="O1330" i="1"/>
  <c r="Q1330" i="1" s="1"/>
  <c r="A1331" i="1"/>
  <c r="S1330" i="1"/>
  <c r="K1318" i="1"/>
  <c r="L1318" i="1" s="1"/>
  <c r="M1318" i="1" s="1"/>
  <c r="J1319" i="1"/>
  <c r="L1317" i="1"/>
  <c r="M1317" i="1" s="1"/>
  <c r="G1318" i="1"/>
  <c r="H1317" i="1"/>
  <c r="H1316" i="1"/>
  <c r="N1316" i="1" s="1"/>
  <c r="S1331" i="1" l="1"/>
  <c r="D1331" i="1"/>
  <c r="E1331" i="1" s="1"/>
  <c r="F1332" i="1" s="1"/>
  <c r="O1331" i="1"/>
  <c r="Q1331" i="1" s="1"/>
  <c r="A1332" i="1"/>
  <c r="R1331" i="1"/>
  <c r="N1317" i="1"/>
  <c r="K1319" i="1"/>
  <c r="L1319" i="1" s="1"/>
  <c r="M1319" i="1" s="1"/>
  <c r="J1320" i="1"/>
  <c r="G1319" i="1"/>
  <c r="H1318" i="1"/>
  <c r="N1318" i="1" s="1"/>
  <c r="R1332" i="1" l="1"/>
  <c r="D1332" i="1"/>
  <c r="E1332" i="1" s="1"/>
  <c r="F1333" i="1" s="1"/>
  <c r="O1332" i="1"/>
  <c r="Q1332" i="1" s="1"/>
  <c r="A1333" i="1"/>
  <c r="S1332" i="1"/>
  <c r="K1320" i="1"/>
  <c r="L1320" i="1" s="1"/>
  <c r="M1320" i="1" s="1"/>
  <c r="J1321" i="1"/>
  <c r="G1320" i="1"/>
  <c r="H1319" i="1"/>
  <c r="N1319" i="1" s="1"/>
  <c r="S1333" i="1" l="1"/>
  <c r="D1333" i="1"/>
  <c r="E1333" i="1" s="1"/>
  <c r="F1334" i="1" s="1"/>
  <c r="O1333" i="1"/>
  <c r="Q1333" i="1" s="1"/>
  <c r="A1334" i="1"/>
  <c r="R1333" i="1"/>
  <c r="K1321" i="1"/>
  <c r="L1321" i="1" s="1"/>
  <c r="M1321" i="1" s="1"/>
  <c r="J1322" i="1"/>
  <c r="G1321" i="1"/>
  <c r="H1320" i="1"/>
  <c r="N1320" i="1" s="1"/>
  <c r="R1334" i="1" l="1"/>
  <c r="D1334" i="1"/>
  <c r="E1334" i="1" s="1"/>
  <c r="F1335" i="1" s="1"/>
  <c r="O1334" i="1"/>
  <c r="Q1334" i="1" s="1"/>
  <c r="A1335" i="1"/>
  <c r="S1334" i="1"/>
  <c r="K1322" i="1"/>
  <c r="L1322" i="1" s="1"/>
  <c r="M1322" i="1" s="1"/>
  <c r="J1323" i="1"/>
  <c r="G1322" i="1"/>
  <c r="H1321" i="1"/>
  <c r="N1321" i="1" s="1"/>
  <c r="S1335" i="1" l="1"/>
  <c r="D1335" i="1"/>
  <c r="E1335" i="1" s="1"/>
  <c r="F1336" i="1" s="1"/>
  <c r="O1335" i="1"/>
  <c r="Q1335" i="1" s="1"/>
  <c r="A1336" i="1"/>
  <c r="R1335" i="1"/>
  <c r="K1323" i="1"/>
  <c r="L1323" i="1" s="1"/>
  <c r="M1323" i="1" s="1"/>
  <c r="J1324" i="1"/>
  <c r="G1323" i="1"/>
  <c r="H1322" i="1"/>
  <c r="N1322" i="1" s="1"/>
  <c r="R1336" i="1" l="1"/>
  <c r="D1336" i="1"/>
  <c r="E1336" i="1" s="1"/>
  <c r="F1337" i="1" s="1"/>
  <c r="O1336" i="1"/>
  <c r="Q1336" i="1" s="1"/>
  <c r="A1337" i="1"/>
  <c r="S1336" i="1"/>
  <c r="K1324" i="1"/>
  <c r="L1324" i="1" s="1"/>
  <c r="M1324" i="1" s="1"/>
  <c r="J1325" i="1"/>
  <c r="G1324" i="1"/>
  <c r="H1323" i="1"/>
  <c r="N1323" i="1" s="1"/>
  <c r="S1337" i="1" l="1"/>
  <c r="R1337" i="1"/>
  <c r="D1337" i="1"/>
  <c r="E1337" i="1" s="1"/>
  <c r="F1338" i="1" s="1"/>
  <c r="A1338" i="1"/>
  <c r="O1337" i="1"/>
  <c r="Q1337" i="1" s="1"/>
  <c r="K1325" i="1"/>
  <c r="L1325" i="1" s="1"/>
  <c r="M1325" i="1" s="1"/>
  <c r="J1326" i="1"/>
  <c r="G1325" i="1"/>
  <c r="H1324" i="1"/>
  <c r="N1324" i="1" s="1"/>
  <c r="D1338" i="1" l="1"/>
  <c r="E1338" i="1" s="1"/>
  <c r="F1339" i="1" s="1"/>
  <c r="A1339" i="1"/>
  <c r="O1338" i="1"/>
  <c r="Q1338" i="1" s="1"/>
  <c r="R1338" i="1"/>
  <c r="S1338" i="1"/>
  <c r="K1326" i="1"/>
  <c r="L1326" i="1" s="1"/>
  <c r="M1326" i="1" s="1"/>
  <c r="J1327" i="1"/>
  <c r="G1326" i="1"/>
  <c r="H1325" i="1"/>
  <c r="N1325" i="1" s="1"/>
  <c r="R1339" i="1" l="1"/>
  <c r="S1339" i="1"/>
  <c r="D1339" i="1"/>
  <c r="E1339" i="1" s="1"/>
  <c r="F1340" i="1" s="1"/>
  <c r="O1339" i="1"/>
  <c r="Q1339" i="1" s="1"/>
  <c r="A1340" i="1"/>
  <c r="K1327" i="1"/>
  <c r="L1327" i="1" s="1"/>
  <c r="M1327" i="1" s="1"/>
  <c r="J1328" i="1"/>
  <c r="G1327" i="1"/>
  <c r="H1326" i="1"/>
  <c r="N1326" i="1" s="1"/>
  <c r="D1340" i="1" l="1"/>
  <c r="E1340" i="1" s="1"/>
  <c r="F1341" i="1" s="1"/>
  <c r="A1341" i="1"/>
  <c r="O1340" i="1"/>
  <c r="Q1340" i="1" s="1"/>
  <c r="R1340" i="1"/>
  <c r="S1340" i="1"/>
  <c r="K1328" i="1"/>
  <c r="L1328" i="1" s="1"/>
  <c r="M1328" i="1" s="1"/>
  <c r="J1329" i="1"/>
  <c r="G1328" i="1"/>
  <c r="H1327" i="1"/>
  <c r="N1327" i="1" s="1"/>
  <c r="R1341" i="1" l="1"/>
  <c r="S1341" i="1"/>
  <c r="D1341" i="1"/>
  <c r="E1341" i="1" s="1"/>
  <c r="F1342" i="1" s="1"/>
  <c r="O1341" i="1"/>
  <c r="Q1341" i="1" s="1"/>
  <c r="A1342" i="1"/>
  <c r="K1329" i="1"/>
  <c r="L1329" i="1" s="1"/>
  <c r="M1329" i="1" s="1"/>
  <c r="J1330" i="1"/>
  <c r="G1329" i="1"/>
  <c r="H1328" i="1"/>
  <c r="N1328" i="1" s="1"/>
  <c r="D1342" i="1" l="1"/>
  <c r="E1342" i="1" s="1"/>
  <c r="F1343" i="1" s="1"/>
  <c r="O1342" i="1"/>
  <c r="Q1342" i="1" s="1"/>
  <c r="A1343" i="1"/>
  <c r="S1342" i="1"/>
  <c r="R1342" i="1"/>
  <c r="K1330" i="1"/>
  <c r="L1330" i="1" s="1"/>
  <c r="M1330" i="1" s="1"/>
  <c r="J1331" i="1"/>
  <c r="G1330" i="1"/>
  <c r="H1329" i="1"/>
  <c r="N1329" i="1" s="1"/>
  <c r="S1343" i="1" l="1"/>
  <c r="R1343" i="1"/>
  <c r="D1343" i="1"/>
  <c r="E1343" i="1" s="1"/>
  <c r="F1344" i="1" s="1"/>
  <c r="O1343" i="1"/>
  <c r="Q1343" i="1" s="1"/>
  <c r="A1344" i="1"/>
  <c r="K1331" i="1"/>
  <c r="L1331" i="1" s="1"/>
  <c r="M1331" i="1" s="1"/>
  <c r="J1332" i="1"/>
  <c r="G1331" i="1"/>
  <c r="H1330" i="1"/>
  <c r="N1330" i="1" s="1"/>
  <c r="R1344" i="1" l="1"/>
  <c r="D1344" i="1"/>
  <c r="E1344" i="1" s="1"/>
  <c r="F1345" i="1" s="1"/>
  <c r="A1345" i="1"/>
  <c r="O1344" i="1"/>
  <c r="Q1344" i="1" s="1"/>
  <c r="S1344" i="1"/>
  <c r="K1332" i="1"/>
  <c r="L1332" i="1" s="1"/>
  <c r="M1332" i="1" s="1"/>
  <c r="J1333" i="1"/>
  <c r="G1332" i="1"/>
  <c r="H1331" i="1"/>
  <c r="N1331" i="1" s="1"/>
  <c r="S1345" i="1" l="1"/>
  <c r="D1345" i="1"/>
  <c r="E1345" i="1" s="1"/>
  <c r="F1346" i="1" s="1"/>
  <c r="A1346" i="1"/>
  <c r="O1345" i="1"/>
  <c r="Q1345" i="1" s="1"/>
  <c r="R1345" i="1"/>
  <c r="K1333" i="1"/>
  <c r="L1333" i="1" s="1"/>
  <c r="M1333" i="1" s="1"/>
  <c r="J1334" i="1"/>
  <c r="G1333" i="1"/>
  <c r="H1332" i="1"/>
  <c r="N1332" i="1" s="1"/>
  <c r="R1346" i="1" l="1"/>
  <c r="D1346" i="1"/>
  <c r="E1346" i="1" s="1"/>
  <c r="F1347" i="1" s="1"/>
  <c r="O1346" i="1"/>
  <c r="Q1346" i="1" s="1"/>
  <c r="A1347" i="1"/>
  <c r="S1346" i="1"/>
  <c r="K1334" i="1"/>
  <c r="L1334" i="1" s="1"/>
  <c r="M1334" i="1" s="1"/>
  <c r="J1335" i="1"/>
  <c r="G1334" i="1"/>
  <c r="H1333" i="1"/>
  <c r="N1333" i="1" s="1"/>
  <c r="S1347" i="1" l="1"/>
  <c r="D1347" i="1"/>
  <c r="E1347" i="1" s="1"/>
  <c r="F1348" i="1" s="1"/>
  <c r="A1348" i="1"/>
  <c r="O1347" i="1"/>
  <c r="Q1347" i="1" s="1"/>
  <c r="R1347" i="1"/>
  <c r="K1335" i="1"/>
  <c r="L1335" i="1" s="1"/>
  <c r="M1335" i="1" s="1"/>
  <c r="J1336" i="1"/>
  <c r="G1335" i="1"/>
  <c r="H1334" i="1"/>
  <c r="N1334" i="1" s="1"/>
  <c r="R1348" i="1" l="1"/>
  <c r="D1348" i="1"/>
  <c r="E1348" i="1" s="1"/>
  <c r="F1349" i="1" s="1"/>
  <c r="A1349" i="1"/>
  <c r="O1348" i="1"/>
  <c r="Q1348" i="1" s="1"/>
  <c r="S1348" i="1"/>
  <c r="K1336" i="1"/>
  <c r="L1336" i="1" s="1"/>
  <c r="M1336" i="1" s="1"/>
  <c r="J1337" i="1"/>
  <c r="G1336" i="1"/>
  <c r="H1335" i="1"/>
  <c r="N1335" i="1" s="1"/>
  <c r="S1349" i="1" l="1"/>
  <c r="D1349" i="1"/>
  <c r="E1349" i="1" s="1"/>
  <c r="F1350" i="1" s="1"/>
  <c r="A1350" i="1"/>
  <c r="O1349" i="1"/>
  <c r="Q1349" i="1" s="1"/>
  <c r="R1349" i="1"/>
  <c r="K1337" i="1"/>
  <c r="L1337" i="1" s="1"/>
  <c r="M1337" i="1" s="1"/>
  <c r="J1338" i="1"/>
  <c r="G1337" i="1"/>
  <c r="H1336" i="1"/>
  <c r="N1336" i="1" s="1"/>
  <c r="R1350" i="1" l="1"/>
  <c r="D1350" i="1"/>
  <c r="E1350" i="1" s="1"/>
  <c r="F1351" i="1" s="1"/>
  <c r="O1350" i="1"/>
  <c r="Q1350" i="1" s="1"/>
  <c r="A1351" i="1"/>
  <c r="S1350" i="1"/>
  <c r="K1338" i="1"/>
  <c r="L1338" i="1" s="1"/>
  <c r="M1338" i="1" s="1"/>
  <c r="J1339" i="1"/>
  <c r="G1338" i="1"/>
  <c r="H1337" i="1"/>
  <c r="N1337" i="1" s="1"/>
  <c r="S1351" i="1" l="1"/>
  <c r="D1351" i="1"/>
  <c r="E1351" i="1" s="1"/>
  <c r="F1352" i="1" s="1"/>
  <c r="O1351" i="1"/>
  <c r="Q1351" i="1" s="1"/>
  <c r="A1352" i="1"/>
  <c r="R1351" i="1"/>
  <c r="K1339" i="1"/>
  <c r="L1339" i="1" s="1"/>
  <c r="M1339" i="1" s="1"/>
  <c r="J1340" i="1"/>
  <c r="G1339" i="1"/>
  <c r="H1338" i="1"/>
  <c r="N1338" i="1" s="1"/>
  <c r="R1352" i="1" l="1"/>
  <c r="D1352" i="1"/>
  <c r="E1352" i="1" s="1"/>
  <c r="F1353" i="1" s="1"/>
  <c r="O1352" i="1"/>
  <c r="Q1352" i="1" s="1"/>
  <c r="A1353" i="1"/>
  <c r="S1352" i="1"/>
  <c r="K1340" i="1"/>
  <c r="L1340" i="1" s="1"/>
  <c r="M1340" i="1" s="1"/>
  <c r="J1341" i="1"/>
  <c r="G1340" i="1"/>
  <c r="H1339" i="1"/>
  <c r="N1339" i="1" s="1"/>
  <c r="S1353" i="1" l="1"/>
  <c r="D1353" i="1"/>
  <c r="E1353" i="1" s="1"/>
  <c r="F1354" i="1" s="1"/>
  <c r="A1354" i="1"/>
  <c r="O1353" i="1"/>
  <c r="Q1353" i="1" s="1"/>
  <c r="R1353" i="1"/>
  <c r="K1341" i="1"/>
  <c r="L1341" i="1" s="1"/>
  <c r="M1341" i="1" s="1"/>
  <c r="J1342" i="1"/>
  <c r="G1341" i="1"/>
  <c r="H1340" i="1"/>
  <c r="N1340" i="1" s="1"/>
  <c r="R1354" i="1" l="1"/>
  <c r="D1354" i="1"/>
  <c r="E1354" i="1" s="1"/>
  <c r="F1355" i="1" s="1"/>
  <c r="O1354" i="1"/>
  <c r="Q1354" i="1" s="1"/>
  <c r="A1355" i="1"/>
  <c r="S1354" i="1"/>
  <c r="K1342" i="1"/>
  <c r="L1342" i="1" s="1"/>
  <c r="M1342" i="1" s="1"/>
  <c r="J1343" i="1"/>
  <c r="G1342" i="1"/>
  <c r="H1341" i="1"/>
  <c r="N1341" i="1" s="1"/>
  <c r="S1355" i="1" l="1"/>
  <c r="D1355" i="1"/>
  <c r="E1355" i="1" s="1"/>
  <c r="F1356" i="1" s="1"/>
  <c r="O1355" i="1"/>
  <c r="Q1355" i="1" s="1"/>
  <c r="A1356" i="1"/>
  <c r="R1355" i="1"/>
  <c r="K1343" i="1"/>
  <c r="L1343" i="1" s="1"/>
  <c r="M1343" i="1" s="1"/>
  <c r="J1344" i="1"/>
  <c r="G1343" i="1"/>
  <c r="H1342" i="1"/>
  <c r="N1342" i="1" s="1"/>
  <c r="R1356" i="1" l="1"/>
  <c r="D1356" i="1"/>
  <c r="E1356" i="1" s="1"/>
  <c r="F1357" i="1" s="1"/>
  <c r="A1357" i="1"/>
  <c r="O1356" i="1"/>
  <c r="Q1356" i="1" s="1"/>
  <c r="S1356" i="1"/>
  <c r="K1344" i="1"/>
  <c r="L1344" i="1" s="1"/>
  <c r="M1344" i="1" s="1"/>
  <c r="J1345" i="1"/>
  <c r="G1344" i="1"/>
  <c r="H1343" i="1"/>
  <c r="N1343" i="1" s="1"/>
  <c r="S1357" i="1" l="1"/>
  <c r="D1357" i="1"/>
  <c r="E1357" i="1" s="1"/>
  <c r="F1358" i="1" s="1"/>
  <c r="A1358" i="1"/>
  <c r="O1357" i="1"/>
  <c r="Q1357" i="1" s="1"/>
  <c r="R1357" i="1"/>
  <c r="K1345" i="1"/>
  <c r="L1345" i="1" s="1"/>
  <c r="M1345" i="1" s="1"/>
  <c r="J1346" i="1"/>
  <c r="G1345" i="1"/>
  <c r="H1344" i="1"/>
  <c r="N1344" i="1" s="1"/>
  <c r="R1358" i="1" l="1"/>
  <c r="D1358" i="1"/>
  <c r="E1358" i="1" s="1"/>
  <c r="F1359" i="1" s="1"/>
  <c r="A1359" i="1"/>
  <c r="O1358" i="1"/>
  <c r="Q1358" i="1" s="1"/>
  <c r="S1358" i="1"/>
  <c r="K1346" i="1"/>
  <c r="L1346" i="1" s="1"/>
  <c r="M1346" i="1" s="1"/>
  <c r="J1347" i="1"/>
  <c r="G1346" i="1"/>
  <c r="H1345" i="1"/>
  <c r="N1345" i="1" s="1"/>
  <c r="S1359" i="1" l="1"/>
  <c r="D1359" i="1"/>
  <c r="E1359" i="1" s="1"/>
  <c r="F1360" i="1" s="1"/>
  <c r="O1359" i="1"/>
  <c r="Q1359" i="1" s="1"/>
  <c r="A1360" i="1"/>
  <c r="R1359" i="1"/>
  <c r="K1347" i="1"/>
  <c r="L1347" i="1" s="1"/>
  <c r="M1347" i="1" s="1"/>
  <c r="J1348" i="1"/>
  <c r="G1347" i="1"/>
  <c r="H1346" i="1"/>
  <c r="N1346" i="1" s="1"/>
  <c r="R1360" i="1" l="1"/>
  <c r="D1360" i="1"/>
  <c r="E1360" i="1" s="1"/>
  <c r="F1361" i="1" s="1"/>
  <c r="O1360" i="1"/>
  <c r="Q1360" i="1" s="1"/>
  <c r="A1361" i="1"/>
  <c r="S1360" i="1"/>
  <c r="K1348" i="1"/>
  <c r="L1348" i="1" s="1"/>
  <c r="M1348" i="1" s="1"/>
  <c r="J1349" i="1"/>
  <c r="G1348" i="1"/>
  <c r="H1347" i="1"/>
  <c r="N1347" i="1" s="1"/>
  <c r="S1361" i="1" l="1"/>
  <c r="D1361" i="1"/>
  <c r="E1361" i="1" s="1"/>
  <c r="F1362" i="1" s="1"/>
  <c r="O1361" i="1"/>
  <c r="Q1361" i="1" s="1"/>
  <c r="A1362" i="1"/>
  <c r="R1361" i="1"/>
  <c r="K1349" i="1"/>
  <c r="L1349" i="1" s="1"/>
  <c r="M1349" i="1" s="1"/>
  <c r="J1350" i="1"/>
  <c r="G1349" i="1"/>
  <c r="H1348" i="1"/>
  <c r="N1348" i="1" s="1"/>
  <c r="R1362" i="1" l="1"/>
  <c r="D1362" i="1"/>
  <c r="E1362" i="1" s="1"/>
  <c r="F1363" i="1" s="1"/>
  <c r="A1363" i="1"/>
  <c r="O1362" i="1"/>
  <c r="Q1362" i="1" s="1"/>
  <c r="S1362" i="1"/>
  <c r="K1350" i="1"/>
  <c r="L1350" i="1" s="1"/>
  <c r="M1350" i="1" s="1"/>
  <c r="J1351" i="1"/>
  <c r="G1350" i="1"/>
  <c r="H1349" i="1"/>
  <c r="N1349" i="1" s="1"/>
  <c r="S1363" i="1" l="1"/>
  <c r="D1363" i="1"/>
  <c r="E1363" i="1" s="1"/>
  <c r="F1364" i="1" s="1"/>
  <c r="A1364" i="1"/>
  <c r="O1363" i="1"/>
  <c r="Q1363" i="1" s="1"/>
  <c r="R1363" i="1"/>
  <c r="K1351" i="1"/>
  <c r="L1351" i="1" s="1"/>
  <c r="M1351" i="1" s="1"/>
  <c r="J1352" i="1"/>
  <c r="G1351" i="1"/>
  <c r="H1350" i="1"/>
  <c r="N1350" i="1" s="1"/>
  <c r="R1364" i="1" l="1"/>
  <c r="D1364" i="1"/>
  <c r="E1364" i="1" s="1"/>
  <c r="F1365" i="1" s="1"/>
  <c r="O1364" i="1"/>
  <c r="Q1364" i="1" s="1"/>
  <c r="A1365" i="1"/>
  <c r="S1364" i="1"/>
  <c r="K1352" i="1"/>
  <c r="L1352" i="1" s="1"/>
  <c r="M1352" i="1" s="1"/>
  <c r="J1353" i="1"/>
  <c r="G1352" i="1"/>
  <c r="H1351" i="1"/>
  <c r="N1351" i="1" s="1"/>
  <c r="S1365" i="1" l="1"/>
  <c r="D1365" i="1"/>
  <c r="E1365" i="1" s="1"/>
  <c r="F1366" i="1" s="1"/>
  <c r="A1366" i="1"/>
  <c r="O1365" i="1"/>
  <c r="Q1365" i="1" s="1"/>
  <c r="R1365" i="1"/>
  <c r="K1353" i="1"/>
  <c r="L1353" i="1" s="1"/>
  <c r="M1353" i="1" s="1"/>
  <c r="J1354" i="1"/>
  <c r="G1353" i="1"/>
  <c r="H1352" i="1"/>
  <c r="N1352" i="1" s="1"/>
  <c r="R1366" i="1" l="1"/>
  <c r="D1366" i="1"/>
  <c r="E1366" i="1" s="1"/>
  <c r="F1367" i="1" s="1"/>
  <c r="O1366" i="1"/>
  <c r="Q1366" i="1" s="1"/>
  <c r="A1367" i="1"/>
  <c r="S1366" i="1"/>
  <c r="K1354" i="1"/>
  <c r="L1354" i="1" s="1"/>
  <c r="M1354" i="1" s="1"/>
  <c r="J1355" i="1"/>
  <c r="G1354" i="1"/>
  <c r="H1353" i="1"/>
  <c r="N1353" i="1" s="1"/>
  <c r="S1367" i="1" l="1"/>
  <c r="D1367" i="1"/>
  <c r="E1367" i="1" s="1"/>
  <c r="F1368" i="1" s="1"/>
  <c r="A1368" i="1"/>
  <c r="O1367" i="1"/>
  <c r="Q1367" i="1" s="1"/>
  <c r="R1367" i="1"/>
  <c r="K1355" i="1"/>
  <c r="L1355" i="1" s="1"/>
  <c r="M1355" i="1" s="1"/>
  <c r="J1356" i="1"/>
  <c r="G1355" i="1"/>
  <c r="H1354" i="1"/>
  <c r="N1354" i="1" s="1"/>
  <c r="R1368" i="1" l="1"/>
  <c r="D1368" i="1"/>
  <c r="E1368" i="1" s="1"/>
  <c r="F1369" i="1" s="1"/>
  <c r="O1368" i="1"/>
  <c r="Q1368" i="1" s="1"/>
  <c r="A1369" i="1"/>
  <c r="S1368" i="1"/>
  <c r="K1356" i="1"/>
  <c r="L1356" i="1" s="1"/>
  <c r="M1356" i="1" s="1"/>
  <c r="J1357" i="1"/>
  <c r="G1356" i="1"/>
  <c r="H1355" i="1"/>
  <c r="N1355" i="1" s="1"/>
  <c r="S1369" i="1" l="1"/>
  <c r="D1369" i="1"/>
  <c r="E1369" i="1" s="1"/>
  <c r="F1370" i="1" s="1"/>
  <c r="O1369" i="1"/>
  <c r="Q1369" i="1" s="1"/>
  <c r="A1370" i="1"/>
  <c r="R1369" i="1"/>
  <c r="K1357" i="1"/>
  <c r="L1357" i="1" s="1"/>
  <c r="M1357" i="1" s="1"/>
  <c r="J1358" i="1"/>
  <c r="G1357" i="1"/>
  <c r="H1356" i="1"/>
  <c r="N1356" i="1" s="1"/>
  <c r="R1370" i="1" l="1"/>
  <c r="D1370" i="1"/>
  <c r="E1370" i="1" s="1"/>
  <c r="F1371" i="1" s="1"/>
  <c r="O1370" i="1"/>
  <c r="Q1370" i="1" s="1"/>
  <c r="A1371" i="1"/>
  <c r="S1370" i="1"/>
  <c r="K1358" i="1"/>
  <c r="L1358" i="1" s="1"/>
  <c r="M1358" i="1" s="1"/>
  <c r="J1359" i="1"/>
  <c r="G1358" i="1"/>
  <c r="H1357" i="1"/>
  <c r="N1357" i="1" s="1"/>
  <c r="S1371" i="1" l="1"/>
  <c r="D1371" i="1"/>
  <c r="E1371" i="1" s="1"/>
  <c r="F1372" i="1" s="1"/>
  <c r="O1371" i="1"/>
  <c r="Q1371" i="1" s="1"/>
  <c r="A1372" i="1"/>
  <c r="R1371" i="1"/>
  <c r="K1359" i="1"/>
  <c r="L1359" i="1" s="1"/>
  <c r="M1359" i="1" s="1"/>
  <c r="J1360" i="1"/>
  <c r="G1359" i="1"/>
  <c r="H1358" i="1"/>
  <c r="N1358" i="1" s="1"/>
  <c r="R1372" i="1" l="1"/>
  <c r="D1372" i="1"/>
  <c r="E1372" i="1" s="1"/>
  <c r="F1373" i="1" s="1"/>
  <c r="A1373" i="1"/>
  <c r="O1372" i="1"/>
  <c r="Q1372" i="1" s="1"/>
  <c r="S1372" i="1"/>
  <c r="K1360" i="1"/>
  <c r="L1360" i="1" s="1"/>
  <c r="M1360" i="1" s="1"/>
  <c r="J1361" i="1"/>
  <c r="G1360" i="1"/>
  <c r="H1359" i="1"/>
  <c r="N1359" i="1" s="1"/>
  <c r="S1373" i="1" l="1"/>
  <c r="D1373" i="1"/>
  <c r="E1373" i="1" s="1"/>
  <c r="F1374" i="1" s="1"/>
  <c r="A1374" i="1"/>
  <c r="O1373" i="1"/>
  <c r="Q1373" i="1" s="1"/>
  <c r="R1373" i="1"/>
  <c r="K1361" i="1"/>
  <c r="L1361" i="1" s="1"/>
  <c r="M1361" i="1" s="1"/>
  <c r="J1362" i="1"/>
  <c r="G1361" i="1"/>
  <c r="H1360" i="1"/>
  <c r="N1360" i="1" s="1"/>
  <c r="R1374" i="1" l="1"/>
  <c r="D1374" i="1"/>
  <c r="E1374" i="1" s="1"/>
  <c r="F1375" i="1" s="1"/>
  <c r="O1374" i="1"/>
  <c r="Q1374" i="1" s="1"/>
  <c r="A1375" i="1"/>
  <c r="S1374" i="1"/>
  <c r="K1362" i="1"/>
  <c r="L1362" i="1" s="1"/>
  <c r="M1362" i="1" s="1"/>
  <c r="J1363" i="1"/>
  <c r="G1362" i="1"/>
  <c r="H1361" i="1"/>
  <c r="N1361" i="1" s="1"/>
  <c r="S1375" i="1" l="1"/>
  <c r="D1375" i="1"/>
  <c r="E1375" i="1" s="1"/>
  <c r="F1376" i="1" s="1"/>
  <c r="O1375" i="1"/>
  <c r="Q1375" i="1" s="1"/>
  <c r="A1376" i="1"/>
  <c r="R1375" i="1"/>
  <c r="K1363" i="1"/>
  <c r="L1363" i="1" s="1"/>
  <c r="M1363" i="1" s="1"/>
  <c r="J1364" i="1"/>
  <c r="G1363" i="1"/>
  <c r="H1362" i="1"/>
  <c r="N1362" i="1" s="1"/>
  <c r="R1376" i="1" l="1"/>
  <c r="D1376" i="1"/>
  <c r="E1376" i="1" s="1"/>
  <c r="F1377" i="1" s="1"/>
  <c r="O1376" i="1"/>
  <c r="Q1376" i="1" s="1"/>
  <c r="A1377" i="1"/>
  <c r="S1376" i="1"/>
  <c r="K1364" i="1"/>
  <c r="L1364" i="1" s="1"/>
  <c r="M1364" i="1" s="1"/>
  <c r="J1365" i="1"/>
  <c r="G1364" i="1"/>
  <c r="H1363" i="1"/>
  <c r="N1363" i="1" s="1"/>
  <c r="S1377" i="1" l="1"/>
  <c r="D1377" i="1"/>
  <c r="E1377" i="1" s="1"/>
  <c r="F1378" i="1" s="1"/>
  <c r="O1377" i="1"/>
  <c r="Q1377" i="1" s="1"/>
  <c r="A1378" i="1"/>
  <c r="R1377" i="1"/>
  <c r="K1365" i="1"/>
  <c r="L1365" i="1" s="1"/>
  <c r="M1365" i="1" s="1"/>
  <c r="J1366" i="1"/>
  <c r="G1365" i="1"/>
  <c r="H1364" i="1"/>
  <c r="N1364" i="1" s="1"/>
  <c r="R1378" i="1" l="1"/>
  <c r="D1378" i="1"/>
  <c r="E1378" i="1" s="1"/>
  <c r="F1379" i="1" s="1"/>
  <c r="A1379" i="1"/>
  <c r="O1378" i="1"/>
  <c r="Q1378" i="1" s="1"/>
  <c r="S1378" i="1"/>
  <c r="K1366" i="1"/>
  <c r="L1366" i="1" s="1"/>
  <c r="M1366" i="1" s="1"/>
  <c r="J1367" i="1"/>
  <c r="G1366" i="1"/>
  <c r="H1365" i="1"/>
  <c r="N1365" i="1" s="1"/>
  <c r="D1379" i="1" l="1"/>
  <c r="E1379" i="1" s="1"/>
  <c r="F1380" i="1" s="1"/>
  <c r="O1379" i="1"/>
  <c r="Q1379" i="1" s="1"/>
  <c r="A1380" i="1"/>
  <c r="S1379" i="1"/>
  <c r="R1379" i="1"/>
  <c r="K1367" i="1"/>
  <c r="L1367" i="1" s="1"/>
  <c r="M1367" i="1" s="1"/>
  <c r="J1368" i="1"/>
  <c r="G1367" i="1"/>
  <c r="H1366" i="1"/>
  <c r="N1366" i="1" s="1"/>
  <c r="S1380" i="1" l="1"/>
  <c r="R1380" i="1"/>
  <c r="D1380" i="1"/>
  <c r="E1380" i="1" s="1"/>
  <c r="F1381" i="1" s="1"/>
  <c r="A1381" i="1"/>
  <c r="O1380" i="1"/>
  <c r="Q1380" i="1" s="1"/>
  <c r="K1368" i="1"/>
  <c r="L1368" i="1" s="1"/>
  <c r="M1368" i="1" s="1"/>
  <c r="J1369" i="1"/>
  <c r="G1368" i="1"/>
  <c r="H1367" i="1"/>
  <c r="N1367" i="1" s="1"/>
  <c r="D1381" i="1" l="1"/>
  <c r="E1381" i="1" s="1"/>
  <c r="F1382" i="1" s="1"/>
  <c r="O1381" i="1"/>
  <c r="Q1381" i="1" s="1"/>
  <c r="A1382" i="1"/>
  <c r="S1381" i="1"/>
  <c r="R1381" i="1"/>
  <c r="K1369" i="1"/>
  <c r="L1369" i="1" s="1"/>
  <c r="M1369" i="1" s="1"/>
  <c r="J1370" i="1"/>
  <c r="G1369" i="1"/>
  <c r="H1368" i="1"/>
  <c r="N1368" i="1" s="1"/>
  <c r="R1382" i="1" l="1"/>
  <c r="S1382" i="1"/>
  <c r="D1382" i="1"/>
  <c r="E1382" i="1" s="1"/>
  <c r="F1383" i="1" s="1"/>
  <c r="O1382" i="1"/>
  <c r="Q1382" i="1" s="1"/>
  <c r="A1383" i="1"/>
  <c r="K1370" i="1"/>
  <c r="L1370" i="1" s="1"/>
  <c r="M1370" i="1" s="1"/>
  <c r="J1371" i="1"/>
  <c r="G1370" i="1"/>
  <c r="H1369" i="1"/>
  <c r="N1369" i="1" s="1"/>
  <c r="S1383" i="1" l="1"/>
  <c r="D1383" i="1"/>
  <c r="E1383" i="1" s="1"/>
  <c r="F1384" i="1" s="1"/>
  <c r="A1384" i="1"/>
  <c r="O1383" i="1"/>
  <c r="Q1383" i="1" s="1"/>
  <c r="R1383" i="1"/>
  <c r="K1371" i="1"/>
  <c r="L1371" i="1" s="1"/>
  <c r="M1371" i="1" s="1"/>
  <c r="J1372" i="1"/>
  <c r="G1371" i="1"/>
  <c r="H1370" i="1"/>
  <c r="N1370" i="1" s="1"/>
  <c r="R1384" i="1" l="1"/>
  <c r="D1384" i="1"/>
  <c r="E1384" i="1" s="1"/>
  <c r="F1385" i="1" s="1"/>
  <c r="A1385" i="1"/>
  <c r="O1384" i="1"/>
  <c r="Q1384" i="1" s="1"/>
  <c r="S1384" i="1"/>
  <c r="K1372" i="1"/>
  <c r="L1372" i="1" s="1"/>
  <c r="M1372" i="1" s="1"/>
  <c r="J1373" i="1"/>
  <c r="G1372" i="1"/>
  <c r="H1371" i="1"/>
  <c r="N1371" i="1" s="1"/>
  <c r="S1385" i="1" l="1"/>
  <c r="D1385" i="1"/>
  <c r="E1385" i="1" s="1"/>
  <c r="F1386" i="1" s="1"/>
  <c r="O1385" i="1"/>
  <c r="Q1385" i="1" s="1"/>
  <c r="A1386" i="1"/>
  <c r="R1385" i="1"/>
  <c r="K1373" i="1"/>
  <c r="L1373" i="1" s="1"/>
  <c r="M1373" i="1" s="1"/>
  <c r="J1374" i="1"/>
  <c r="G1373" i="1"/>
  <c r="H1372" i="1"/>
  <c r="N1372" i="1" s="1"/>
  <c r="R1386" i="1" l="1"/>
  <c r="D1386" i="1"/>
  <c r="E1386" i="1" s="1"/>
  <c r="F1387" i="1" s="1"/>
  <c r="A1387" i="1"/>
  <c r="O1386" i="1"/>
  <c r="Q1386" i="1" s="1"/>
  <c r="S1386" i="1"/>
  <c r="K1374" i="1"/>
  <c r="L1374" i="1" s="1"/>
  <c r="M1374" i="1" s="1"/>
  <c r="J1375" i="1"/>
  <c r="G1374" i="1"/>
  <c r="H1373" i="1"/>
  <c r="N1373" i="1" s="1"/>
  <c r="R1387" i="1" l="1"/>
  <c r="S1387" i="1"/>
  <c r="D1387" i="1"/>
  <c r="E1387" i="1" s="1"/>
  <c r="F1388" i="1" s="1"/>
  <c r="O1387" i="1"/>
  <c r="Q1387" i="1" s="1"/>
  <c r="A1388" i="1"/>
  <c r="K1375" i="1"/>
  <c r="L1375" i="1" s="1"/>
  <c r="M1375" i="1" s="1"/>
  <c r="J1376" i="1"/>
  <c r="G1375" i="1"/>
  <c r="H1374" i="1"/>
  <c r="N1374" i="1" s="1"/>
  <c r="D1388" i="1" l="1"/>
  <c r="E1388" i="1" s="1"/>
  <c r="F1389" i="1" s="1"/>
  <c r="O1388" i="1"/>
  <c r="Q1388" i="1" s="1"/>
  <c r="A1389" i="1"/>
  <c r="S1388" i="1"/>
  <c r="R1388" i="1"/>
  <c r="K1376" i="1"/>
  <c r="L1376" i="1" s="1"/>
  <c r="M1376" i="1" s="1"/>
  <c r="J1377" i="1"/>
  <c r="G1376" i="1"/>
  <c r="H1375" i="1"/>
  <c r="N1375" i="1" s="1"/>
  <c r="R1389" i="1" l="1"/>
  <c r="S1389" i="1"/>
  <c r="D1389" i="1"/>
  <c r="E1389" i="1" s="1"/>
  <c r="F1390" i="1" s="1"/>
  <c r="O1389" i="1"/>
  <c r="Q1389" i="1" s="1"/>
  <c r="A1390" i="1"/>
  <c r="K1377" i="1"/>
  <c r="L1377" i="1" s="1"/>
  <c r="M1377" i="1" s="1"/>
  <c r="J1378" i="1"/>
  <c r="G1377" i="1"/>
  <c r="H1376" i="1"/>
  <c r="N1376" i="1" s="1"/>
  <c r="S1390" i="1" l="1"/>
  <c r="D1390" i="1"/>
  <c r="E1390" i="1" s="1"/>
  <c r="F1391" i="1" s="1"/>
  <c r="O1390" i="1"/>
  <c r="Q1390" i="1" s="1"/>
  <c r="A1391" i="1"/>
  <c r="R1390" i="1"/>
  <c r="R1391" i="1" s="1"/>
  <c r="K1378" i="1"/>
  <c r="L1378" i="1" s="1"/>
  <c r="M1378" i="1" s="1"/>
  <c r="J1379" i="1"/>
  <c r="G1378" i="1"/>
  <c r="H1377" i="1"/>
  <c r="N1377" i="1" s="1"/>
  <c r="D1391" i="1" l="1"/>
  <c r="E1391" i="1" s="1"/>
  <c r="F1392" i="1" s="1"/>
  <c r="O1391" i="1"/>
  <c r="Q1391" i="1" s="1"/>
  <c r="A1392" i="1"/>
  <c r="S1391" i="1"/>
  <c r="K1379" i="1"/>
  <c r="L1379" i="1" s="1"/>
  <c r="M1379" i="1" s="1"/>
  <c r="J1380" i="1"/>
  <c r="G1379" i="1"/>
  <c r="H1378" i="1"/>
  <c r="N1378" i="1" s="1"/>
  <c r="S1392" i="1" l="1"/>
  <c r="R1392" i="1"/>
  <c r="D1392" i="1"/>
  <c r="E1392" i="1" s="1"/>
  <c r="F1393" i="1" s="1"/>
  <c r="O1392" i="1"/>
  <c r="Q1392" i="1" s="1"/>
  <c r="A1393" i="1"/>
  <c r="K1380" i="1"/>
  <c r="L1380" i="1" s="1"/>
  <c r="M1380" i="1" s="1"/>
  <c r="J1381" i="1"/>
  <c r="G1380" i="1"/>
  <c r="H1379" i="1"/>
  <c r="N1379" i="1" s="1"/>
  <c r="D1393" i="1" l="1"/>
  <c r="E1393" i="1" s="1"/>
  <c r="F1394" i="1" s="1"/>
  <c r="O1393" i="1"/>
  <c r="Q1393" i="1" s="1"/>
  <c r="A1394" i="1"/>
  <c r="R1393" i="1"/>
  <c r="S1393" i="1"/>
  <c r="K1381" i="1"/>
  <c r="L1381" i="1" s="1"/>
  <c r="M1381" i="1" s="1"/>
  <c r="J1382" i="1"/>
  <c r="G1381" i="1"/>
  <c r="H1380" i="1"/>
  <c r="N1380" i="1" s="1"/>
  <c r="S1394" i="1" l="1"/>
  <c r="R1394" i="1"/>
  <c r="D1394" i="1"/>
  <c r="E1394" i="1" s="1"/>
  <c r="F1395" i="1" s="1"/>
  <c r="O1394" i="1"/>
  <c r="Q1394" i="1" s="1"/>
  <c r="A1395" i="1"/>
  <c r="K1382" i="1"/>
  <c r="L1382" i="1" s="1"/>
  <c r="M1382" i="1" s="1"/>
  <c r="J1383" i="1"/>
  <c r="G1382" i="1"/>
  <c r="H1381" i="1"/>
  <c r="N1381" i="1" s="1"/>
  <c r="D1395" i="1" l="1"/>
  <c r="E1395" i="1" s="1"/>
  <c r="F1396" i="1" s="1"/>
  <c r="O1395" i="1"/>
  <c r="Q1395" i="1" s="1"/>
  <c r="A1396" i="1"/>
  <c r="R1395" i="1"/>
  <c r="S1395" i="1"/>
  <c r="K1383" i="1"/>
  <c r="L1383" i="1" s="1"/>
  <c r="M1383" i="1" s="1"/>
  <c r="J1384" i="1"/>
  <c r="G1383" i="1"/>
  <c r="H1382" i="1"/>
  <c r="N1382" i="1" s="1"/>
  <c r="R1396" i="1" l="1"/>
  <c r="S1396" i="1"/>
  <c r="D1396" i="1"/>
  <c r="E1396" i="1" s="1"/>
  <c r="F1397" i="1" s="1"/>
  <c r="O1396" i="1"/>
  <c r="Q1396" i="1" s="1"/>
  <c r="A1397" i="1"/>
  <c r="K1384" i="1"/>
  <c r="L1384" i="1" s="1"/>
  <c r="M1384" i="1" s="1"/>
  <c r="J1385" i="1"/>
  <c r="G1384" i="1"/>
  <c r="H1383" i="1"/>
  <c r="N1383" i="1" s="1"/>
  <c r="S1397" i="1" l="1"/>
  <c r="D1397" i="1"/>
  <c r="E1397" i="1" s="1"/>
  <c r="F1398" i="1" s="1"/>
  <c r="A1398" i="1"/>
  <c r="O1397" i="1"/>
  <c r="Q1397" i="1" s="1"/>
  <c r="R1397" i="1"/>
  <c r="K1385" i="1"/>
  <c r="L1385" i="1" s="1"/>
  <c r="M1385" i="1" s="1"/>
  <c r="J1386" i="1"/>
  <c r="G1385" i="1"/>
  <c r="H1384" i="1"/>
  <c r="N1384" i="1" s="1"/>
  <c r="R1398" i="1" l="1"/>
  <c r="D1398" i="1"/>
  <c r="E1398" i="1" s="1"/>
  <c r="F1399" i="1" s="1"/>
  <c r="A1399" i="1"/>
  <c r="O1398" i="1"/>
  <c r="Q1398" i="1" s="1"/>
  <c r="S1398" i="1"/>
  <c r="K1386" i="1"/>
  <c r="L1386" i="1" s="1"/>
  <c r="M1386" i="1" s="1"/>
  <c r="J1387" i="1"/>
  <c r="G1386" i="1"/>
  <c r="H1385" i="1"/>
  <c r="N1385" i="1" s="1"/>
  <c r="D1399" i="1" l="1"/>
  <c r="E1399" i="1" s="1"/>
  <c r="F1400" i="1" s="1"/>
  <c r="A1400" i="1"/>
  <c r="O1399" i="1"/>
  <c r="Q1399" i="1" s="1"/>
  <c r="S1399" i="1"/>
  <c r="R1399" i="1"/>
  <c r="K1387" i="1"/>
  <c r="L1387" i="1" s="1"/>
  <c r="M1387" i="1" s="1"/>
  <c r="J1388" i="1"/>
  <c r="G1387" i="1"/>
  <c r="H1386" i="1"/>
  <c r="N1386" i="1" s="1"/>
  <c r="S1400" i="1" l="1"/>
  <c r="R1400" i="1"/>
  <c r="D1400" i="1"/>
  <c r="E1400" i="1" s="1"/>
  <c r="F1401" i="1" s="1"/>
  <c r="O1400" i="1"/>
  <c r="Q1400" i="1" s="1"/>
  <c r="A1401" i="1"/>
  <c r="K1388" i="1"/>
  <c r="L1388" i="1" s="1"/>
  <c r="M1388" i="1" s="1"/>
  <c r="J1389" i="1"/>
  <c r="G1388" i="1"/>
  <c r="H1387" i="1"/>
  <c r="N1387" i="1" s="1"/>
  <c r="D1401" i="1" l="1"/>
  <c r="E1401" i="1" s="1"/>
  <c r="F1402" i="1" s="1"/>
  <c r="O1401" i="1"/>
  <c r="Q1401" i="1" s="1"/>
  <c r="A1402" i="1"/>
  <c r="S1401" i="1"/>
  <c r="R1401" i="1"/>
  <c r="K1389" i="1"/>
  <c r="L1389" i="1" s="1"/>
  <c r="M1389" i="1" s="1"/>
  <c r="J1390" i="1"/>
  <c r="G1389" i="1"/>
  <c r="H1388" i="1"/>
  <c r="N1388" i="1" s="1"/>
  <c r="S1402" i="1" l="1"/>
  <c r="R1402" i="1"/>
  <c r="D1402" i="1"/>
  <c r="E1402" i="1" s="1"/>
  <c r="F1403" i="1" s="1"/>
  <c r="O1402" i="1"/>
  <c r="Q1402" i="1" s="1"/>
  <c r="A1403" i="1"/>
  <c r="K1390" i="1"/>
  <c r="L1390" i="1" s="1"/>
  <c r="M1390" i="1" s="1"/>
  <c r="J1391" i="1"/>
  <c r="G1390" i="1"/>
  <c r="H1389" i="1"/>
  <c r="N1389" i="1" s="1"/>
  <c r="D1403" i="1" l="1"/>
  <c r="E1403" i="1" s="1"/>
  <c r="F1404" i="1" s="1"/>
  <c r="A1404" i="1"/>
  <c r="O1403" i="1"/>
  <c r="Q1403" i="1" s="1"/>
  <c r="S1403" i="1"/>
  <c r="R1403" i="1"/>
  <c r="K1391" i="1"/>
  <c r="L1391" i="1" s="1"/>
  <c r="M1391" i="1" s="1"/>
  <c r="J1392" i="1"/>
  <c r="G1391" i="1"/>
  <c r="H1390" i="1"/>
  <c r="N1390" i="1" s="1"/>
  <c r="D1404" i="1" l="1"/>
  <c r="E1404" i="1" s="1"/>
  <c r="F1405" i="1" s="1"/>
  <c r="O1404" i="1"/>
  <c r="Q1404" i="1" s="1"/>
  <c r="A1405" i="1"/>
  <c r="R1404" i="1"/>
  <c r="S1404" i="1"/>
  <c r="K1392" i="1"/>
  <c r="L1392" i="1" s="1"/>
  <c r="M1392" i="1" s="1"/>
  <c r="J1393" i="1"/>
  <c r="G1392" i="1"/>
  <c r="H1391" i="1"/>
  <c r="N1391" i="1" s="1"/>
  <c r="S1405" i="1" l="1"/>
  <c r="R1405" i="1"/>
  <c r="D1405" i="1"/>
  <c r="E1405" i="1" s="1"/>
  <c r="F1406" i="1" s="1"/>
  <c r="A1406" i="1"/>
  <c r="O1405" i="1"/>
  <c r="Q1405" i="1" s="1"/>
  <c r="K1393" i="1"/>
  <c r="L1393" i="1" s="1"/>
  <c r="M1393" i="1" s="1"/>
  <c r="J1394" i="1"/>
  <c r="G1393" i="1"/>
  <c r="H1392" i="1"/>
  <c r="N1392" i="1" s="1"/>
  <c r="R1406" i="1" l="1"/>
  <c r="D1406" i="1"/>
  <c r="E1406" i="1" s="1"/>
  <c r="F1407" i="1" s="1"/>
  <c r="O1406" i="1"/>
  <c r="Q1406" i="1" s="1"/>
  <c r="A1407" i="1"/>
  <c r="S1406" i="1"/>
  <c r="K1394" i="1"/>
  <c r="L1394" i="1" s="1"/>
  <c r="M1394" i="1" s="1"/>
  <c r="J1395" i="1"/>
  <c r="G1394" i="1"/>
  <c r="H1393" i="1"/>
  <c r="N1393" i="1" s="1"/>
  <c r="S1407" i="1" l="1"/>
  <c r="D1407" i="1"/>
  <c r="E1407" i="1" s="1"/>
  <c r="F1408" i="1" s="1"/>
  <c r="A1408" i="1"/>
  <c r="O1407" i="1"/>
  <c r="Q1407" i="1" s="1"/>
  <c r="R1407" i="1"/>
  <c r="K1395" i="1"/>
  <c r="L1395" i="1" s="1"/>
  <c r="M1395" i="1" s="1"/>
  <c r="J1396" i="1"/>
  <c r="G1395" i="1"/>
  <c r="H1394" i="1"/>
  <c r="N1394" i="1" s="1"/>
  <c r="R1408" i="1" l="1"/>
  <c r="D1408" i="1"/>
  <c r="E1408" i="1" s="1"/>
  <c r="F1409" i="1" s="1"/>
  <c r="O1408" i="1"/>
  <c r="Q1408" i="1" s="1"/>
  <c r="A1409" i="1"/>
  <c r="S1408" i="1"/>
  <c r="K1396" i="1"/>
  <c r="L1396" i="1" s="1"/>
  <c r="M1396" i="1" s="1"/>
  <c r="J1397" i="1"/>
  <c r="G1396" i="1"/>
  <c r="H1395" i="1"/>
  <c r="N1395" i="1" s="1"/>
  <c r="S1409" i="1" l="1"/>
  <c r="D1409" i="1"/>
  <c r="E1409" i="1" s="1"/>
  <c r="F1410" i="1" s="1"/>
  <c r="O1409" i="1"/>
  <c r="Q1409" i="1" s="1"/>
  <c r="A1410" i="1"/>
  <c r="R1409" i="1"/>
  <c r="K1397" i="1"/>
  <c r="L1397" i="1" s="1"/>
  <c r="M1397" i="1" s="1"/>
  <c r="J1398" i="1"/>
  <c r="G1397" i="1"/>
  <c r="H1396" i="1"/>
  <c r="N1396" i="1" s="1"/>
  <c r="R1410" i="1" l="1"/>
  <c r="D1410" i="1"/>
  <c r="E1410" i="1" s="1"/>
  <c r="F1411" i="1" s="1"/>
  <c r="A1411" i="1"/>
  <c r="O1410" i="1"/>
  <c r="Q1410" i="1" s="1"/>
  <c r="S1410" i="1"/>
  <c r="K1398" i="1"/>
  <c r="L1398" i="1" s="1"/>
  <c r="M1398" i="1" s="1"/>
  <c r="J1399" i="1"/>
  <c r="G1398" i="1"/>
  <c r="H1397" i="1"/>
  <c r="N1397" i="1" s="1"/>
  <c r="S1411" i="1" l="1"/>
  <c r="D1411" i="1"/>
  <c r="E1411" i="1" s="1"/>
  <c r="F1412" i="1" s="1"/>
  <c r="A1412" i="1"/>
  <c r="O1411" i="1"/>
  <c r="Q1411" i="1" s="1"/>
  <c r="R1411" i="1"/>
  <c r="K1399" i="1"/>
  <c r="L1399" i="1" s="1"/>
  <c r="M1399" i="1" s="1"/>
  <c r="J1400" i="1"/>
  <c r="G1399" i="1"/>
  <c r="H1398" i="1"/>
  <c r="N1398" i="1" s="1"/>
  <c r="R1412" i="1" l="1"/>
  <c r="D1412" i="1"/>
  <c r="E1412" i="1" s="1"/>
  <c r="F1413" i="1" s="1"/>
  <c r="O1412" i="1"/>
  <c r="Q1412" i="1" s="1"/>
  <c r="A1413" i="1"/>
  <c r="S1412" i="1"/>
  <c r="K1400" i="1"/>
  <c r="L1400" i="1" s="1"/>
  <c r="M1400" i="1" s="1"/>
  <c r="J1401" i="1"/>
  <c r="G1400" i="1"/>
  <c r="H1399" i="1"/>
  <c r="N1399" i="1" s="1"/>
  <c r="S1413" i="1" l="1"/>
  <c r="D1413" i="1"/>
  <c r="E1413" i="1" s="1"/>
  <c r="F1414" i="1" s="1"/>
  <c r="A1414" i="1"/>
  <c r="O1413" i="1"/>
  <c r="Q1413" i="1" s="1"/>
  <c r="R1413" i="1"/>
  <c r="K1401" i="1"/>
  <c r="L1401" i="1" s="1"/>
  <c r="M1401" i="1" s="1"/>
  <c r="J1402" i="1"/>
  <c r="G1401" i="1"/>
  <c r="H1400" i="1"/>
  <c r="N1400" i="1" s="1"/>
  <c r="R1414" i="1" l="1"/>
  <c r="D1414" i="1"/>
  <c r="E1414" i="1" s="1"/>
  <c r="F1415" i="1" s="1"/>
  <c r="O1414" i="1"/>
  <c r="Q1414" i="1" s="1"/>
  <c r="A1415" i="1"/>
  <c r="S1414" i="1"/>
  <c r="K1402" i="1"/>
  <c r="L1402" i="1" s="1"/>
  <c r="M1402" i="1" s="1"/>
  <c r="J1403" i="1"/>
  <c r="G1402" i="1"/>
  <c r="H1401" i="1"/>
  <c r="N1401" i="1" s="1"/>
  <c r="S1415" i="1" l="1"/>
  <c r="D1415" i="1"/>
  <c r="E1415" i="1" s="1"/>
  <c r="F1416" i="1" s="1"/>
  <c r="O1415" i="1"/>
  <c r="Q1415" i="1" s="1"/>
  <c r="A1416" i="1"/>
  <c r="R1415" i="1"/>
  <c r="K1403" i="1"/>
  <c r="L1403" i="1" s="1"/>
  <c r="M1403" i="1" s="1"/>
  <c r="J1404" i="1"/>
  <c r="G1403" i="1"/>
  <c r="H1402" i="1"/>
  <c r="N1402" i="1" s="1"/>
  <c r="R1416" i="1" l="1"/>
  <c r="D1416" i="1"/>
  <c r="E1416" i="1" s="1"/>
  <c r="F1417" i="1" s="1"/>
  <c r="A1417" i="1"/>
  <c r="O1416" i="1"/>
  <c r="Q1416" i="1" s="1"/>
  <c r="S1416" i="1"/>
  <c r="K1404" i="1"/>
  <c r="L1404" i="1" s="1"/>
  <c r="M1404" i="1" s="1"/>
  <c r="J1405" i="1"/>
  <c r="G1404" i="1"/>
  <c r="H1403" i="1"/>
  <c r="N1403" i="1" s="1"/>
  <c r="S1417" i="1" l="1"/>
  <c r="D1417" i="1"/>
  <c r="E1417" i="1" s="1"/>
  <c r="F1418" i="1" s="1"/>
  <c r="O1417" i="1"/>
  <c r="Q1417" i="1" s="1"/>
  <c r="A1418" i="1"/>
  <c r="R1417" i="1"/>
  <c r="K1405" i="1"/>
  <c r="L1405" i="1" s="1"/>
  <c r="M1405" i="1" s="1"/>
  <c r="J1406" i="1"/>
  <c r="G1405" i="1"/>
  <c r="H1404" i="1"/>
  <c r="N1404" i="1" s="1"/>
  <c r="R1418" i="1" l="1"/>
  <c r="D1418" i="1"/>
  <c r="E1418" i="1" s="1"/>
  <c r="F1419" i="1" s="1"/>
  <c r="A1419" i="1"/>
  <c r="O1418" i="1"/>
  <c r="Q1418" i="1" s="1"/>
  <c r="S1418" i="1"/>
  <c r="K1406" i="1"/>
  <c r="L1406" i="1" s="1"/>
  <c r="M1406" i="1" s="1"/>
  <c r="J1407" i="1"/>
  <c r="G1406" i="1"/>
  <c r="H1405" i="1"/>
  <c r="N1405" i="1" s="1"/>
  <c r="S1419" i="1" l="1"/>
  <c r="D1419" i="1"/>
  <c r="E1419" i="1" s="1"/>
  <c r="F1420" i="1" s="1"/>
  <c r="A1420" i="1"/>
  <c r="O1419" i="1"/>
  <c r="Q1419" i="1" s="1"/>
  <c r="R1419" i="1"/>
  <c r="K1407" i="1"/>
  <c r="L1407" i="1" s="1"/>
  <c r="M1407" i="1" s="1"/>
  <c r="J1408" i="1"/>
  <c r="G1407" i="1"/>
  <c r="H1406" i="1"/>
  <c r="N1406" i="1" s="1"/>
  <c r="R1420" i="1" l="1"/>
  <c r="D1420" i="1"/>
  <c r="E1420" i="1" s="1"/>
  <c r="F1421" i="1" s="1"/>
  <c r="O1420" i="1"/>
  <c r="Q1420" i="1" s="1"/>
  <c r="A1421" i="1"/>
  <c r="S1420" i="1"/>
  <c r="K1408" i="1"/>
  <c r="L1408" i="1" s="1"/>
  <c r="M1408" i="1" s="1"/>
  <c r="J1409" i="1"/>
  <c r="G1408" i="1"/>
  <c r="H1407" i="1"/>
  <c r="N1407" i="1" s="1"/>
  <c r="S1421" i="1" l="1"/>
  <c r="D1421" i="1"/>
  <c r="E1421" i="1" s="1"/>
  <c r="F1422" i="1" s="1"/>
  <c r="A1422" i="1"/>
  <c r="O1421" i="1"/>
  <c r="Q1421" i="1" s="1"/>
  <c r="R1421" i="1"/>
  <c r="K1409" i="1"/>
  <c r="L1409" i="1" s="1"/>
  <c r="M1409" i="1" s="1"/>
  <c r="J1410" i="1"/>
  <c r="G1409" i="1"/>
  <c r="H1408" i="1"/>
  <c r="N1408" i="1" s="1"/>
  <c r="R1422" i="1" l="1"/>
  <c r="D1422" i="1"/>
  <c r="E1422" i="1" s="1"/>
  <c r="F1423" i="1" s="1"/>
  <c r="A1423" i="1"/>
  <c r="O1422" i="1"/>
  <c r="Q1422" i="1" s="1"/>
  <c r="S1422" i="1"/>
  <c r="K1410" i="1"/>
  <c r="L1410" i="1" s="1"/>
  <c r="M1410" i="1" s="1"/>
  <c r="J1411" i="1"/>
  <c r="G1410" i="1"/>
  <c r="H1409" i="1"/>
  <c r="N1409" i="1" s="1"/>
  <c r="S1423" i="1" l="1"/>
  <c r="D1423" i="1"/>
  <c r="E1423" i="1" s="1"/>
  <c r="F1424" i="1" s="1"/>
  <c r="O1423" i="1"/>
  <c r="Q1423" i="1" s="1"/>
  <c r="A1424" i="1"/>
  <c r="R1423" i="1"/>
  <c r="K1411" i="1"/>
  <c r="L1411" i="1" s="1"/>
  <c r="M1411" i="1" s="1"/>
  <c r="J1412" i="1"/>
  <c r="G1411" i="1"/>
  <c r="H1410" i="1"/>
  <c r="N1410" i="1" s="1"/>
  <c r="R1424" i="1" l="1"/>
  <c r="D1424" i="1"/>
  <c r="E1424" i="1" s="1"/>
  <c r="F1425" i="1" s="1"/>
  <c r="O1424" i="1"/>
  <c r="Q1424" i="1" s="1"/>
  <c r="A1425" i="1"/>
  <c r="S1424" i="1"/>
  <c r="K1412" i="1"/>
  <c r="L1412" i="1" s="1"/>
  <c r="M1412" i="1" s="1"/>
  <c r="J1413" i="1"/>
  <c r="G1412" i="1"/>
  <c r="H1411" i="1"/>
  <c r="N1411" i="1" s="1"/>
  <c r="S1425" i="1" l="1"/>
  <c r="D1425" i="1"/>
  <c r="E1425" i="1" s="1"/>
  <c r="F1426" i="1" s="1"/>
  <c r="O1425" i="1"/>
  <c r="Q1425" i="1" s="1"/>
  <c r="A1426" i="1"/>
  <c r="R1425" i="1"/>
  <c r="K1413" i="1"/>
  <c r="L1413" i="1" s="1"/>
  <c r="M1413" i="1" s="1"/>
  <c r="J1414" i="1"/>
  <c r="G1413" i="1"/>
  <c r="H1412" i="1"/>
  <c r="N1412" i="1" s="1"/>
  <c r="R1426" i="1" l="1"/>
  <c r="D1426" i="1"/>
  <c r="E1426" i="1" s="1"/>
  <c r="F1427" i="1" s="1"/>
  <c r="O1426" i="1"/>
  <c r="Q1426" i="1" s="1"/>
  <c r="A1427" i="1"/>
  <c r="S1426" i="1"/>
  <c r="K1414" i="1"/>
  <c r="L1414" i="1" s="1"/>
  <c r="M1414" i="1" s="1"/>
  <c r="J1415" i="1"/>
  <c r="G1414" i="1"/>
  <c r="H1413" i="1"/>
  <c r="N1413" i="1" s="1"/>
  <c r="S1427" i="1" l="1"/>
  <c r="D1427" i="1"/>
  <c r="E1427" i="1" s="1"/>
  <c r="F1428" i="1" s="1"/>
  <c r="A1428" i="1"/>
  <c r="O1427" i="1"/>
  <c r="Q1427" i="1" s="1"/>
  <c r="R1427" i="1"/>
  <c r="K1415" i="1"/>
  <c r="L1415" i="1" s="1"/>
  <c r="M1415" i="1" s="1"/>
  <c r="J1416" i="1"/>
  <c r="G1415" i="1"/>
  <c r="H1414" i="1"/>
  <c r="N1414" i="1" s="1"/>
  <c r="R1428" i="1" l="1"/>
  <c r="S1428" i="1"/>
  <c r="D1428" i="1"/>
  <c r="E1428" i="1" s="1"/>
  <c r="F1429" i="1" s="1"/>
  <c r="O1428" i="1"/>
  <c r="Q1428" i="1" s="1"/>
  <c r="A1429" i="1"/>
  <c r="K1416" i="1"/>
  <c r="L1416" i="1" s="1"/>
  <c r="M1416" i="1" s="1"/>
  <c r="J1417" i="1"/>
  <c r="G1416" i="1"/>
  <c r="H1415" i="1"/>
  <c r="N1415" i="1" s="1"/>
  <c r="D1429" i="1" l="1"/>
  <c r="E1429" i="1" s="1"/>
  <c r="F1430" i="1" s="1"/>
  <c r="A1430" i="1"/>
  <c r="O1429" i="1"/>
  <c r="Q1429" i="1" s="1"/>
  <c r="S1429" i="1"/>
  <c r="R1429" i="1"/>
  <c r="K1417" i="1"/>
  <c r="L1417" i="1" s="1"/>
  <c r="M1417" i="1" s="1"/>
  <c r="J1418" i="1"/>
  <c r="G1417" i="1"/>
  <c r="H1416" i="1"/>
  <c r="N1416" i="1" s="1"/>
  <c r="R1430" i="1" l="1"/>
  <c r="S1430" i="1"/>
  <c r="D1430" i="1"/>
  <c r="E1430" i="1" s="1"/>
  <c r="F1431" i="1" s="1"/>
  <c r="A1431" i="1"/>
  <c r="O1430" i="1"/>
  <c r="Q1430" i="1" s="1"/>
  <c r="K1418" i="1"/>
  <c r="L1418" i="1" s="1"/>
  <c r="M1418" i="1" s="1"/>
  <c r="J1419" i="1"/>
  <c r="G1418" i="1"/>
  <c r="H1417" i="1"/>
  <c r="N1417" i="1" s="1"/>
  <c r="D1431" i="1" l="1"/>
  <c r="E1431" i="1" s="1"/>
  <c r="F1432" i="1" s="1"/>
  <c r="O1431" i="1"/>
  <c r="Q1431" i="1" s="1"/>
  <c r="A1432" i="1"/>
  <c r="S1431" i="1"/>
  <c r="R1431" i="1"/>
  <c r="K1419" i="1"/>
  <c r="L1419" i="1" s="1"/>
  <c r="M1419" i="1" s="1"/>
  <c r="J1420" i="1"/>
  <c r="G1419" i="1"/>
  <c r="H1418" i="1"/>
  <c r="N1418" i="1" s="1"/>
  <c r="R1432" i="1" l="1"/>
  <c r="S1432" i="1"/>
  <c r="D1432" i="1"/>
  <c r="E1432" i="1" s="1"/>
  <c r="F1433" i="1" s="1"/>
  <c r="A1433" i="1"/>
  <c r="O1432" i="1"/>
  <c r="Q1432" i="1" s="1"/>
  <c r="K1420" i="1"/>
  <c r="L1420" i="1" s="1"/>
  <c r="M1420" i="1" s="1"/>
  <c r="J1421" i="1"/>
  <c r="G1420" i="1"/>
  <c r="H1419" i="1"/>
  <c r="N1419" i="1" s="1"/>
  <c r="D1433" i="1" l="1"/>
  <c r="E1433" i="1" s="1"/>
  <c r="F1434" i="1" s="1"/>
  <c r="O1433" i="1"/>
  <c r="Q1433" i="1" s="1"/>
  <c r="A1434" i="1"/>
  <c r="R1433" i="1"/>
  <c r="S1433" i="1"/>
  <c r="K1421" i="1"/>
  <c r="L1421" i="1" s="1"/>
  <c r="M1421" i="1" s="1"/>
  <c r="J1422" i="1"/>
  <c r="G1421" i="1"/>
  <c r="H1420" i="1"/>
  <c r="N1420" i="1" s="1"/>
  <c r="S1434" i="1" l="1"/>
  <c r="R1434" i="1"/>
  <c r="D1434" i="1"/>
  <c r="E1434" i="1" s="1"/>
  <c r="F1435" i="1" s="1"/>
  <c r="A1435" i="1"/>
  <c r="O1434" i="1"/>
  <c r="Q1434" i="1" s="1"/>
  <c r="K1422" i="1"/>
  <c r="L1422" i="1" s="1"/>
  <c r="M1422" i="1" s="1"/>
  <c r="J1423" i="1"/>
  <c r="G1422" i="1"/>
  <c r="H1421" i="1"/>
  <c r="N1421" i="1" s="1"/>
  <c r="S1435" i="1" l="1"/>
  <c r="R1435" i="1"/>
  <c r="D1435" i="1"/>
  <c r="E1435" i="1" s="1"/>
  <c r="F1436" i="1" s="1"/>
  <c r="O1435" i="1"/>
  <c r="Q1435" i="1" s="1"/>
  <c r="A1436" i="1"/>
  <c r="K1423" i="1"/>
  <c r="L1423" i="1" s="1"/>
  <c r="M1423" i="1" s="1"/>
  <c r="J1424" i="1"/>
  <c r="G1423" i="1"/>
  <c r="H1422" i="1"/>
  <c r="N1422" i="1" s="1"/>
  <c r="D1436" i="1" l="1"/>
  <c r="E1436" i="1" s="1"/>
  <c r="F1437" i="1" s="1"/>
  <c r="O1436" i="1"/>
  <c r="Q1436" i="1" s="1"/>
  <c r="A1437" i="1"/>
  <c r="R1436" i="1"/>
  <c r="S1436" i="1"/>
  <c r="K1424" i="1"/>
  <c r="L1424" i="1" s="1"/>
  <c r="M1424" i="1" s="1"/>
  <c r="J1425" i="1"/>
  <c r="G1424" i="1"/>
  <c r="H1423" i="1"/>
  <c r="N1423" i="1" s="1"/>
  <c r="R1437" i="1" l="1"/>
  <c r="S1437" i="1"/>
  <c r="D1437" i="1"/>
  <c r="E1437" i="1" s="1"/>
  <c r="F1438" i="1" s="1"/>
  <c r="A1438" i="1"/>
  <c r="O1437" i="1"/>
  <c r="Q1437" i="1" s="1"/>
  <c r="K1425" i="1"/>
  <c r="L1425" i="1" s="1"/>
  <c r="M1425" i="1" s="1"/>
  <c r="J1426" i="1"/>
  <c r="G1425" i="1"/>
  <c r="H1424" i="1"/>
  <c r="N1424" i="1" s="1"/>
  <c r="S1438" i="1" l="1"/>
  <c r="D1438" i="1"/>
  <c r="E1438" i="1" s="1"/>
  <c r="F1439" i="1" s="1"/>
  <c r="A1439" i="1"/>
  <c r="O1438" i="1"/>
  <c r="Q1438" i="1" s="1"/>
  <c r="R1438" i="1"/>
  <c r="K1426" i="1"/>
  <c r="L1426" i="1" s="1"/>
  <c r="M1426" i="1" s="1"/>
  <c r="J1427" i="1"/>
  <c r="G1426" i="1"/>
  <c r="H1425" i="1"/>
  <c r="N1425" i="1" s="1"/>
  <c r="R1439" i="1" l="1"/>
  <c r="D1439" i="1"/>
  <c r="E1439" i="1" s="1"/>
  <c r="F1440" i="1" s="1"/>
  <c r="O1439" i="1"/>
  <c r="Q1439" i="1" s="1"/>
  <c r="A1440" i="1"/>
  <c r="S1439" i="1"/>
  <c r="K1427" i="1"/>
  <c r="L1427" i="1" s="1"/>
  <c r="M1427" i="1" s="1"/>
  <c r="J1428" i="1"/>
  <c r="G1427" i="1"/>
  <c r="H1426" i="1"/>
  <c r="N1426" i="1" s="1"/>
  <c r="S1440" i="1" l="1"/>
  <c r="D1440" i="1"/>
  <c r="E1440" i="1" s="1"/>
  <c r="F1441" i="1" s="1"/>
  <c r="A1441" i="1"/>
  <c r="O1440" i="1"/>
  <c r="Q1440" i="1" s="1"/>
  <c r="R1440" i="1"/>
  <c r="K1428" i="1"/>
  <c r="L1428" i="1" s="1"/>
  <c r="M1428" i="1" s="1"/>
  <c r="J1429" i="1"/>
  <c r="G1428" i="1"/>
  <c r="H1427" i="1"/>
  <c r="N1427" i="1" s="1"/>
  <c r="D1441" i="1" l="1"/>
  <c r="E1441" i="1" s="1"/>
  <c r="F1442" i="1" s="1"/>
  <c r="O1441" i="1"/>
  <c r="Q1441" i="1" s="1"/>
  <c r="A1442" i="1"/>
  <c r="R1441" i="1"/>
  <c r="S1441" i="1"/>
  <c r="K1429" i="1"/>
  <c r="L1429" i="1" s="1"/>
  <c r="M1429" i="1" s="1"/>
  <c r="J1430" i="1"/>
  <c r="G1429" i="1"/>
  <c r="H1428" i="1"/>
  <c r="N1428" i="1" s="1"/>
  <c r="R1442" i="1" l="1"/>
  <c r="S1442" i="1"/>
  <c r="D1442" i="1"/>
  <c r="E1442" i="1" s="1"/>
  <c r="F1443" i="1" s="1"/>
  <c r="O1442" i="1"/>
  <c r="Q1442" i="1" s="1"/>
  <c r="A1443" i="1"/>
  <c r="K1430" i="1"/>
  <c r="L1430" i="1" s="1"/>
  <c r="M1430" i="1" s="1"/>
  <c r="J1431" i="1"/>
  <c r="G1430" i="1"/>
  <c r="H1429" i="1"/>
  <c r="N1429" i="1" s="1"/>
  <c r="D1443" i="1" l="1"/>
  <c r="E1443" i="1" s="1"/>
  <c r="F1444" i="1" s="1"/>
  <c r="A1444" i="1"/>
  <c r="O1443" i="1"/>
  <c r="Q1443" i="1" s="1"/>
  <c r="R1443" i="1"/>
  <c r="S1443" i="1"/>
  <c r="K1431" i="1"/>
  <c r="L1431" i="1" s="1"/>
  <c r="M1431" i="1" s="1"/>
  <c r="J1432" i="1"/>
  <c r="G1431" i="1"/>
  <c r="H1430" i="1"/>
  <c r="N1430" i="1" s="1"/>
  <c r="S1444" i="1" l="1"/>
  <c r="R1444" i="1"/>
  <c r="D1444" i="1"/>
  <c r="E1444" i="1" s="1"/>
  <c r="F1445" i="1" s="1"/>
  <c r="O1444" i="1"/>
  <c r="Q1444" i="1" s="1"/>
  <c r="A1445" i="1"/>
  <c r="K1432" i="1"/>
  <c r="L1432" i="1" s="1"/>
  <c r="M1432" i="1" s="1"/>
  <c r="J1433" i="1"/>
  <c r="G1432" i="1"/>
  <c r="H1431" i="1"/>
  <c r="N1431" i="1" s="1"/>
  <c r="D1445" i="1" l="1"/>
  <c r="E1445" i="1" s="1"/>
  <c r="F1446" i="1" s="1"/>
  <c r="O1445" i="1"/>
  <c r="Q1445" i="1" s="1"/>
  <c r="A1446" i="1"/>
  <c r="R1445" i="1"/>
  <c r="S1445" i="1"/>
  <c r="K1433" i="1"/>
  <c r="L1433" i="1" s="1"/>
  <c r="M1433" i="1" s="1"/>
  <c r="J1434" i="1"/>
  <c r="G1433" i="1"/>
  <c r="H1432" i="1"/>
  <c r="N1432" i="1" s="1"/>
  <c r="S1446" i="1" l="1"/>
  <c r="R1446" i="1"/>
  <c r="D1446" i="1"/>
  <c r="E1446" i="1" s="1"/>
  <c r="F1447" i="1" s="1"/>
  <c r="A1447" i="1"/>
  <c r="O1446" i="1"/>
  <c r="Q1446" i="1" s="1"/>
  <c r="K1434" i="1"/>
  <c r="L1434" i="1" s="1"/>
  <c r="M1434" i="1" s="1"/>
  <c r="J1435" i="1"/>
  <c r="G1434" i="1"/>
  <c r="H1433" i="1"/>
  <c r="N1433" i="1" s="1"/>
  <c r="D1447" i="1" l="1"/>
  <c r="E1447" i="1" s="1"/>
  <c r="F1448" i="1" s="1"/>
  <c r="O1447" i="1"/>
  <c r="Q1447" i="1" s="1"/>
  <c r="A1448" i="1"/>
  <c r="S1447" i="1"/>
  <c r="R1447" i="1"/>
  <c r="R1448" i="1" s="1"/>
  <c r="K1435" i="1"/>
  <c r="L1435" i="1" s="1"/>
  <c r="M1435" i="1" s="1"/>
  <c r="J1436" i="1"/>
  <c r="G1435" i="1"/>
  <c r="H1434" i="1"/>
  <c r="N1434" i="1" s="1"/>
  <c r="S1448" i="1" l="1"/>
  <c r="D1448" i="1"/>
  <c r="E1448" i="1" s="1"/>
  <c r="F1449" i="1" s="1"/>
  <c r="A1449" i="1"/>
  <c r="O1448" i="1"/>
  <c r="Q1448" i="1" s="1"/>
  <c r="K1436" i="1"/>
  <c r="L1436" i="1" s="1"/>
  <c r="M1436" i="1" s="1"/>
  <c r="J1437" i="1"/>
  <c r="G1436" i="1"/>
  <c r="H1435" i="1"/>
  <c r="N1435" i="1" s="1"/>
  <c r="D1449" i="1" l="1"/>
  <c r="E1449" i="1" s="1"/>
  <c r="F1450" i="1" s="1"/>
  <c r="A1450" i="1"/>
  <c r="O1449" i="1"/>
  <c r="Q1449" i="1" s="1"/>
  <c r="S1449" i="1"/>
  <c r="R1449" i="1"/>
  <c r="K1437" i="1"/>
  <c r="L1437" i="1" s="1"/>
  <c r="M1437" i="1" s="1"/>
  <c r="J1438" i="1"/>
  <c r="G1437" i="1"/>
  <c r="H1436" i="1"/>
  <c r="N1436" i="1" s="1"/>
  <c r="R1450" i="1" l="1"/>
  <c r="S1450" i="1"/>
  <c r="D1450" i="1"/>
  <c r="E1450" i="1" s="1"/>
  <c r="F1451" i="1" s="1"/>
  <c r="O1450" i="1"/>
  <c r="Q1450" i="1" s="1"/>
  <c r="A1451" i="1"/>
  <c r="K1438" i="1"/>
  <c r="L1438" i="1" s="1"/>
  <c r="M1438" i="1" s="1"/>
  <c r="J1439" i="1"/>
  <c r="G1438" i="1"/>
  <c r="H1437" i="1"/>
  <c r="N1437" i="1" s="1"/>
  <c r="D1451" i="1" l="1"/>
  <c r="E1451" i="1" s="1"/>
  <c r="F1452" i="1" s="1"/>
  <c r="A1452" i="1"/>
  <c r="O1451" i="1"/>
  <c r="Q1451" i="1" s="1"/>
  <c r="S1451" i="1"/>
  <c r="R1451" i="1"/>
  <c r="K1439" i="1"/>
  <c r="L1439" i="1" s="1"/>
  <c r="M1439" i="1" s="1"/>
  <c r="J1440" i="1"/>
  <c r="G1439" i="1"/>
  <c r="H1438" i="1"/>
  <c r="N1438" i="1" s="1"/>
  <c r="R1452" i="1" l="1"/>
  <c r="S1452" i="1"/>
  <c r="D1452" i="1"/>
  <c r="E1452" i="1" s="1"/>
  <c r="F1453" i="1" s="1"/>
  <c r="A1453" i="1"/>
  <c r="O1452" i="1"/>
  <c r="Q1452" i="1" s="1"/>
  <c r="K1440" i="1"/>
  <c r="L1440" i="1" s="1"/>
  <c r="M1440" i="1" s="1"/>
  <c r="J1441" i="1"/>
  <c r="G1440" i="1"/>
  <c r="H1439" i="1"/>
  <c r="N1439" i="1" s="1"/>
  <c r="D1453" i="1" l="1"/>
  <c r="E1453" i="1" s="1"/>
  <c r="F1454" i="1" s="1"/>
  <c r="A1454" i="1"/>
  <c r="O1453" i="1"/>
  <c r="Q1453" i="1" s="1"/>
  <c r="S1453" i="1"/>
  <c r="R1453" i="1"/>
  <c r="K1441" i="1"/>
  <c r="L1441" i="1" s="1"/>
  <c r="M1441" i="1" s="1"/>
  <c r="J1442" i="1"/>
  <c r="G1441" i="1"/>
  <c r="H1440" i="1"/>
  <c r="N1440" i="1" s="1"/>
  <c r="R1454" i="1" l="1"/>
  <c r="S1454" i="1"/>
  <c r="D1454" i="1"/>
  <c r="E1454" i="1" s="1"/>
  <c r="F1455" i="1" s="1"/>
  <c r="O1454" i="1"/>
  <c r="Q1454" i="1" s="1"/>
  <c r="A1455" i="1"/>
  <c r="K1442" i="1"/>
  <c r="L1442" i="1" s="1"/>
  <c r="M1442" i="1" s="1"/>
  <c r="J1443" i="1"/>
  <c r="G1442" i="1"/>
  <c r="H1441" i="1"/>
  <c r="N1441" i="1" s="1"/>
  <c r="D1455" i="1" l="1"/>
  <c r="E1455" i="1" s="1"/>
  <c r="F1456" i="1" s="1"/>
  <c r="A1456" i="1"/>
  <c r="O1455" i="1"/>
  <c r="Q1455" i="1" s="1"/>
  <c r="S1455" i="1"/>
  <c r="R1455" i="1"/>
  <c r="K1443" i="1"/>
  <c r="L1443" i="1" s="1"/>
  <c r="M1443" i="1" s="1"/>
  <c r="J1444" i="1"/>
  <c r="G1443" i="1"/>
  <c r="H1442" i="1"/>
  <c r="N1442" i="1" s="1"/>
  <c r="R1456" i="1" l="1"/>
  <c r="S1456" i="1"/>
  <c r="D1456" i="1"/>
  <c r="E1456" i="1" s="1"/>
  <c r="F1457" i="1" s="1"/>
  <c r="O1456" i="1"/>
  <c r="Q1456" i="1" s="1"/>
  <c r="A1457" i="1"/>
  <c r="K1444" i="1"/>
  <c r="L1444" i="1" s="1"/>
  <c r="M1444" i="1" s="1"/>
  <c r="J1445" i="1"/>
  <c r="G1444" i="1"/>
  <c r="H1443" i="1"/>
  <c r="N1443" i="1" s="1"/>
  <c r="D1457" i="1" l="1"/>
  <c r="E1457" i="1" s="1"/>
  <c r="F1458" i="1" s="1"/>
  <c r="A1458" i="1"/>
  <c r="O1457" i="1"/>
  <c r="Q1457" i="1" s="1"/>
  <c r="S1457" i="1"/>
  <c r="R1457" i="1"/>
  <c r="K1445" i="1"/>
  <c r="L1445" i="1" s="1"/>
  <c r="M1445" i="1" s="1"/>
  <c r="J1446" i="1"/>
  <c r="G1445" i="1"/>
  <c r="H1444" i="1"/>
  <c r="N1444" i="1" s="1"/>
  <c r="R1458" i="1" l="1"/>
  <c r="S1458" i="1"/>
  <c r="D1458" i="1"/>
  <c r="E1458" i="1" s="1"/>
  <c r="F1459" i="1" s="1"/>
  <c r="O1458" i="1"/>
  <c r="Q1458" i="1" s="1"/>
  <c r="A1459" i="1"/>
  <c r="K1446" i="1"/>
  <c r="L1446" i="1" s="1"/>
  <c r="M1446" i="1" s="1"/>
  <c r="J1447" i="1"/>
  <c r="G1446" i="1"/>
  <c r="H1445" i="1"/>
  <c r="N1445" i="1" s="1"/>
  <c r="D1459" i="1" l="1"/>
  <c r="E1459" i="1" s="1"/>
  <c r="F1460" i="1" s="1"/>
  <c r="A1460" i="1"/>
  <c r="O1459" i="1"/>
  <c r="Q1459" i="1" s="1"/>
  <c r="S1459" i="1"/>
  <c r="R1459" i="1"/>
  <c r="K1447" i="1"/>
  <c r="L1447" i="1" s="1"/>
  <c r="M1447" i="1" s="1"/>
  <c r="J1448" i="1"/>
  <c r="G1447" i="1"/>
  <c r="H1446" i="1"/>
  <c r="N1446" i="1" s="1"/>
  <c r="R1460" i="1" l="1"/>
  <c r="S1460" i="1"/>
  <c r="D1460" i="1"/>
  <c r="E1460" i="1" s="1"/>
  <c r="F1461" i="1" s="1"/>
  <c r="O1460" i="1"/>
  <c r="Q1460" i="1" s="1"/>
  <c r="A1461" i="1"/>
  <c r="K1448" i="1"/>
  <c r="L1448" i="1" s="1"/>
  <c r="M1448" i="1" s="1"/>
  <c r="J1449" i="1"/>
  <c r="G1448" i="1"/>
  <c r="H1447" i="1"/>
  <c r="N1447" i="1" s="1"/>
  <c r="D1461" i="1" l="1"/>
  <c r="E1461" i="1" s="1"/>
  <c r="F1462" i="1" s="1"/>
  <c r="O1461" i="1"/>
  <c r="Q1461" i="1" s="1"/>
  <c r="A1462" i="1"/>
  <c r="S1461" i="1"/>
  <c r="R1461" i="1"/>
  <c r="K1449" i="1"/>
  <c r="L1449" i="1" s="1"/>
  <c r="M1449" i="1" s="1"/>
  <c r="J1450" i="1"/>
  <c r="G1449" i="1"/>
  <c r="H1448" i="1"/>
  <c r="N1448" i="1" s="1"/>
  <c r="R1462" i="1" l="1"/>
  <c r="S1462" i="1"/>
  <c r="D1462" i="1"/>
  <c r="E1462" i="1" s="1"/>
  <c r="F1463" i="1" s="1"/>
  <c r="A1463" i="1"/>
  <c r="O1462" i="1"/>
  <c r="Q1462" i="1" s="1"/>
  <c r="K1450" i="1"/>
  <c r="L1450" i="1" s="1"/>
  <c r="M1450" i="1" s="1"/>
  <c r="J1451" i="1"/>
  <c r="G1450" i="1"/>
  <c r="H1449" i="1"/>
  <c r="N1449" i="1" s="1"/>
  <c r="D1463" i="1" l="1"/>
  <c r="E1463" i="1" s="1"/>
  <c r="F1464" i="1" s="1"/>
  <c r="O1463" i="1"/>
  <c r="Q1463" i="1" s="1"/>
  <c r="A1464" i="1"/>
  <c r="S1463" i="1"/>
  <c r="S1464" i="1" s="1"/>
  <c r="R1463" i="1"/>
  <c r="R1464" i="1" s="1"/>
  <c r="K1451" i="1"/>
  <c r="L1451" i="1" s="1"/>
  <c r="M1451" i="1" s="1"/>
  <c r="J1452" i="1"/>
  <c r="G1451" i="1"/>
  <c r="H1450" i="1"/>
  <c r="N1450" i="1" s="1"/>
  <c r="D1464" i="1" l="1"/>
  <c r="E1464" i="1" s="1"/>
  <c r="F1465" i="1" s="1"/>
  <c r="O1464" i="1"/>
  <c r="Q1464" i="1" s="1"/>
  <c r="A1465" i="1"/>
  <c r="K1452" i="1"/>
  <c r="L1452" i="1" s="1"/>
  <c r="M1452" i="1" s="1"/>
  <c r="J1453" i="1"/>
  <c r="G1452" i="1"/>
  <c r="H1451" i="1"/>
  <c r="N1451" i="1" s="1"/>
  <c r="D1465" i="1" l="1"/>
  <c r="E1465" i="1" s="1"/>
  <c r="F1466" i="1" s="1"/>
  <c r="O1465" i="1"/>
  <c r="Q1465" i="1" s="1"/>
  <c r="A1466" i="1"/>
  <c r="S1465" i="1"/>
  <c r="R1465" i="1"/>
  <c r="K1453" i="1"/>
  <c r="L1453" i="1" s="1"/>
  <c r="M1453" i="1" s="1"/>
  <c r="J1454" i="1"/>
  <c r="G1453" i="1"/>
  <c r="H1452" i="1"/>
  <c r="N1452" i="1" s="1"/>
  <c r="R1466" i="1" l="1"/>
  <c r="S1466" i="1"/>
  <c r="D1466" i="1"/>
  <c r="E1466" i="1" s="1"/>
  <c r="F1467" i="1" s="1"/>
  <c r="A1467" i="1"/>
  <c r="O1466" i="1"/>
  <c r="Q1466" i="1" s="1"/>
  <c r="K1454" i="1"/>
  <c r="L1454" i="1" s="1"/>
  <c r="M1454" i="1" s="1"/>
  <c r="J1455" i="1"/>
  <c r="G1454" i="1"/>
  <c r="H1453" i="1"/>
  <c r="N1453" i="1" s="1"/>
  <c r="R1467" i="1" l="1"/>
  <c r="S1467" i="1"/>
  <c r="D1467" i="1"/>
  <c r="E1467" i="1" s="1"/>
  <c r="F1468" i="1" s="1"/>
  <c r="A1468" i="1"/>
  <c r="O1467" i="1"/>
  <c r="Q1467" i="1" s="1"/>
  <c r="K1455" i="1"/>
  <c r="L1455" i="1" s="1"/>
  <c r="M1455" i="1" s="1"/>
  <c r="J1456" i="1"/>
  <c r="G1455" i="1"/>
  <c r="H1454" i="1"/>
  <c r="N1454" i="1" s="1"/>
  <c r="D1468" i="1" l="1"/>
  <c r="E1468" i="1" s="1"/>
  <c r="F1469" i="1" s="1"/>
  <c r="O1468" i="1"/>
  <c r="Q1468" i="1" s="1"/>
  <c r="A1469" i="1"/>
  <c r="S1468" i="1"/>
  <c r="R1468" i="1"/>
  <c r="R1469" i="1" s="1"/>
  <c r="K1456" i="1"/>
  <c r="L1456" i="1" s="1"/>
  <c r="M1456" i="1" s="1"/>
  <c r="J1457" i="1"/>
  <c r="G1456" i="1"/>
  <c r="H1455" i="1"/>
  <c r="N1455" i="1" s="1"/>
  <c r="S1469" i="1" l="1"/>
  <c r="D1469" i="1"/>
  <c r="E1469" i="1" s="1"/>
  <c r="F1470" i="1" s="1"/>
  <c r="O1469" i="1"/>
  <c r="Q1469" i="1" s="1"/>
  <c r="A1470" i="1"/>
  <c r="K1457" i="1"/>
  <c r="L1457" i="1" s="1"/>
  <c r="M1457" i="1" s="1"/>
  <c r="J1458" i="1"/>
  <c r="G1457" i="1"/>
  <c r="H1456" i="1"/>
  <c r="N1456" i="1" s="1"/>
  <c r="D1470" i="1" l="1"/>
  <c r="E1470" i="1" s="1"/>
  <c r="F1471" i="1" s="1"/>
  <c r="A1471" i="1"/>
  <c r="O1470" i="1"/>
  <c r="Q1470" i="1" s="1"/>
  <c r="S1470" i="1"/>
  <c r="R1470" i="1"/>
  <c r="K1458" i="1"/>
  <c r="L1458" i="1" s="1"/>
  <c r="M1458" i="1" s="1"/>
  <c r="J1459" i="1"/>
  <c r="G1458" i="1"/>
  <c r="H1457" i="1"/>
  <c r="N1457" i="1" s="1"/>
  <c r="R1471" i="1" l="1"/>
  <c r="S1471" i="1"/>
  <c r="D1471" i="1"/>
  <c r="E1471" i="1" s="1"/>
  <c r="F1472" i="1" s="1"/>
  <c r="O1471" i="1"/>
  <c r="Q1471" i="1" s="1"/>
  <c r="A1472" i="1"/>
  <c r="K1459" i="1"/>
  <c r="L1459" i="1" s="1"/>
  <c r="M1459" i="1" s="1"/>
  <c r="J1460" i="1"/>
  <c r="G1459" i="1"/>
  <c r="H1458" i="1"/>
  <c r="N1458" i="1" s="1"/>
  <c r="D1472" i="1" l="1"/>
  <c r="E1472" i="1" s="1"/>
  <c r="F1473" i="1" s="1"/>
  <c r="O1472" i="1"/>
  <c r="Q1472" i="1" s="1"/>
  <c r="A1473" i="1"/>
  <c r="S1472" i="1"/>
  <c r="R1472" i="1"/>
  <c r="K1460" i="1"/>
  <c r="L1460" i="1" s="1"/>
  <c r="M1460" i="1" s="1"/>
  <c r="J1461" i="1"/>
  <c r="G1460" i="1"/>
  <c r="H1459" i="1"/>
  <c r="N1459" i="1" s="1"/>
  <c r="R1473" i="1" l="1"/>
  <c r="S1473" i="1"/>
  <c r="D1473" i="1"/>
  <c r="E1473" i="1" s="1"/>
  <c r="F1474" i="1" s="1"/>
  <c r="O1473" i="1"/>
  <c r="Q1473" i="1" s="1"/>
  <c r="A1474" i="1"/>
  <c r="K1461" i="1"/>
  <c r="L1461" i="1" s="1"/>
  <c r="M1461" i="1" s="1"/>
  <c r="J1462" i="1"/>
  <c r="G1461" i="1"/>
  <c r="H1460" i="1"/>
  <c r="N1460" i="1" s="1"/>
  <c r="S1474" i="1" l="1"/>
  <c r="R1474" i="1"/>
  <c r="D1474" i="1"/>
  <c r="E1474" i="1" s="1"/>
  <c r="F1475" i="1" s="1"/>
  <c r="O1474" i="1"/>
  <c r="Q1474" i="1" s="1"/>
  <c r="A1475" i="1"/>
  <c r="K1462" i="1"/>
  <c r="L1462" i="1" s="1"/>
  <c r="M1462" i="1" s="1"/>
  <c r="J1463" i="1"/>
  <c r="G1462" i="1"/>
  <c r="H1461" i="1"/>
  <c r="N1461" i="1" s="1"/>
  <c r="D1475" i="1" l="1"/>
  <c r="E1475" i="1" s="1"/>
  <c r="F1476" i="1" s="1"/>
  <c r="A1476" i="1"/>
  <c r="O1475" i="1"/>
  <c r="Q1475" i="1" s="1"/>
  <c r="S1475" i="1"/>
  <c r="R1475" i="1"/>
  <c r="K1463" i="1"/>
  <c r="L1463" i="1" s="1"/>
  <c r="M1463" i="1" s="1"/>
  <c r="J1464" i="1"/>
  <c r="G1463" i="1"/>
  <c r="H1462" i="1"/>
  <c r="N1462" i="1" s="1"/>
  <c r="R1476" i="1" l="1"/>
  <c r="S1476" i="1"/>
  <c r="D1476" i="1"/>
  <c r="E1476" i="1" s="1"/>
  <c r="F1477" i="1" s="1"/>
  <c r="O1476" i="1"/>
  <c r="Q1476" i="1" s="1"/>
  <c r="A1477" i="1"/>
  <c r="K1464" i="1"/>
  <c r="L1464" i="1" s="1"/>
  <c r="M1464" i="1" s="1"/>
  <c r="J1465" i="1"/>
  <c r="G1464" i="1"/>
  <c r="H1463" i="1"/>
  <c r="N1463" i="1" s="1"/>
  <c r="D1477" i="1" l="1"/>
  <c r="E1477" i="1" s="1"/>
  <c r="F1478" i="1" s="1"/>
  <c r="A1478" i="1"/>
  <c r="O1477" i="1"/>
  <c r="Q1477" i="1" s="1"/>
  <c r="S1477" i="1"/>
  <c r="R1477" i="1"/>
  <c r="K1465" i="1"/>
  <c r="L1465" i="1" s="1"/>
  <c r="M1465" i="1" s="1"/>
  <c r="J1466" i="1"/>
  <c r="G1465" i="1"/>
  <c r="H1464" i="1"/>
  <c r="N1464" i="1" s="1"/>
  <c r="D1478" i="1" l="1"/>
  <c r="E1478" i="1" s="1"/>
  <c r="F1479" i="1" s="1"/>
  <c r="O1478" i="1"/>
  <c r="Q1478" i="1" s="1"/>
  <c r="A1479" i="1"/>
  <c r="R1478" i="1"/>
  <c r="S1478" i="1"/>
  <c r="K1466" i="1"/>
  <c r="L1466" i="1" s="1"/>
  <c r="M1466" i="1" s="1"/>
  <c r="J1467" i="1"/>
  <c r="G1466" i="1"/>
  <c r="H1465" i="1"/>
  <c r="N1465" i="1" s="1"/>
  <c r="S1479" i="1" l="1"/>
  <c r="R1479" i="1"/>
  <c r="D1479" i="1"/>
  <c r="E1479" i="1" s="1"/>
  <c r="O1479" i="1"/>
  <c r="K1467" i="1"/>
  <c r="L1467" i="1" s="1"/>
  <c r="M1467" i="1" s="1"/>
  <c r="J1468" i="1"/>
  <c r="G1467" i="1"/>
  <c r="H1466" i="1"/>
  <c r="N1466" i="1" s="1"/>
  <c r="K1468" i="1" l="1"/>
  <c r="L1468" i="1" s="1"/>
  <c r="M1468" i="1" s="1"/>
  <c r="J1469" i="1"/>
  <c r="G1468" i="1"/>
  <c r="H1467" i="1"/>
  <c r="N1467" i="1" s="1"/>
  <c r="K1469" i="1" l="1"/>
  <c r="L1469" i="1" s="1"/>
  <c r="M1469" i="1" s="1"/>
  <c r="J1470" i="1"/>
  <c r="G1469" i="1"/>
  <c r="H1468" i="1"/>
  <c r="N1468" i="1" s="1"/>
  <c r="K1470" i="1" l="1"/>
  <c r="L1470" i="1" s="1"/>
  <c r="M1470" i="1" s="1"/>
  <c r="J1471" i="1"/>
  <c r="G1470" i="1"/>
  <c r="H1469" i="1"/>
  <c r="N1469" i="1" s="1"/>
  <c r="K1471" i="1" l="1"/>
  <c r="L1471" i="1" s="1"/>
  <c r="M1471" i="1" s="1"/>
  <c r="J1472" i="1"/>
  <c r="G1471" i="1"/>
  <c r="H1470" i="1"/>
  <c r="N1470" i="1" s="1"/>
  <c r="K1472" i="1" l="1"/>
  <c r="L1472" i="1" s="1"/>
  <c r="M1472" i="1" s="1"/>
  <c r="J1473" i="1"/>
  <c r="G1472" i="1"/>
  <c r="H1471" i="1"/>
  <c r="N1471" i="1" s="1"/>
  <c r="K1473" i="1" l="1"/>
  <c r="L1473" i="1" s="1"/>
  <c r="M1473" i="1" s="1"/>
  <c r="J1474" i="1"/>
  <c r="G1473" i="1"/>
  <c r="H1472" i="1"/>
  <c r="N1472" i="1" s="1"/>
  <c r="K1474" i="1" l="1"/>
  <c r="L1474" i="1" s="1"/>
  <c r="M1474" i="1" s="1"/>
  <c r="J1475" i="1"/>
  <c r="G1474" i="1"/>
  <c r="H1473" i="1"/>
  <c r="N1473" i="1" s="1"/>
  <c r="K1475" i="1" l="1"/>
  <c r="L1475" i="1" s="1"/>
  <c r="M1475" i="1" s="1"/>
  <c r="J1476" i="1"/>
  <c r="G1475" i="1"/>
  <c r="H1474" i="1"/>
  <c r="N1474" i="1" s="1"/>
  <c r="K1476" i="1" l="1"/>
  <c r="L1476" i="1" s="1"/>
  <c r="M1476" i="1" s="1"/>
  <c r="J1477" i="1"/>
  <c r="G1476" i="1"/>
  <c r="H1475" i="1"/>
  <c r="N1475" i="1" s="1"/>
  <c r="K1477" i="1" l="1"/>
  <c r="L1477" i="1" s="1"/>
  <c r="M1477" i="1" s="1"/>
  <c r="J1478" i="1"/>
  <c r="G1477" i="1"/>
  <c r="H1476" i="1"/>
  <c r="N1476" i="1" s="1"/>
  <c r="K1478" i="1" l="1"/>
  <c r="L1478" i="1" s="1"/>
  <c r="M1478" i="1" s="1"/>
  <c r="J1479" i="1"/>
  <c r="K1479" i="1" s="1"/>
  <c r="L1479" i="1" s="1"/>
  <c r="M1479" i="1" s="1"/>
  <c r="G1478" i="1"/>
  <c r="H1477" i="1"/>
  <c r="N1477" i="1" s="1"/>
  <c r="G1479" i="1" l="1"/>
  <c r="H1479" i="1" s="1"/>
  <c r="N1479" i="1" s="1"/>
  <c r="H1478" i="1"/>
  <c r="N1478" i="1" s="1"/>
  <c r="Q1479" i="1"/>
  <c r="AC14" i="1"/>
  <c r="X14" i="1" l="1"/>
  <c r="AA15" i="1" l="1"/>
  <c r="Z15" i="1"/>
  <c r="AC15" i="1" s="1"/>
  <c r="X15" i="1" l="1"/>
  <c r="Q748" i="1"/>
  <c r="C749" i="1" s="1"/>
  <c r="C750" i="1" l="1"/>
  <c r="P749" i="1"/>
  <c r="B749" i="1" s="1"/>
  <c r="C751" i="1" l="1"/>
  <c r="P750" i="1"/>
  <c r="B750" i="1" s="1"/>
  <c r="C752" i="1" l="1"/>
  <c r="P751" i="1"/>
  <c r="B751" i="1"/>
  <c r="C753" i="1" l="1"/>
  <c r="P752" i="1"/>
  <c r="B752" i="1" s="1"/>
  <c r="C754" i="1" l="1"/>
  <c r="P753" i="1"/>
  <c r="B753" i="1" s="1"/>
  <c r="C755" i="1" l="1"/>
  <c r="P754" i="1"/>
  <c r="B754" i="1"/>
  <c r="C756" i="1" l="1"/>
  <c r="P755" i="1"/>
  <c r="B755" i="1" s="1"/>
  <c r="C757" i="1" l="1"/>
  <c r="P756" i="1"/>
  <c r="B756" i="1" s="1"/>
  <c r="C758" i="1" l="1"/>
  <c r="P757" i="1"/>
  <c r="B757" i="1" s="1"/>
  <c r="C759" i="1" l="1"/>
  <c r="P758" i="1"/>
  <c r="B758" i="1" s="1"/>
  <c r="C760" i="1" l="1"/>
  <c r="P759" i="1"/>
  <c r="B759" i="1" s="1"/>
  <c r="C761" i="1" l="1"/>
  <c r="P760" i="1"/>
  <c r="B760" i="1" s="1"/>
  <c r="C762" i="1" l="1"/>
  <c r="P761" i="1"/>
  <c r="B761" i="1" s="1"/>
  <c r="C763" i="1" l="1"/>
  <c r="P762" i="1"/>
  <c r="B762" i="1" s="1"/>
  <c r="C764" i="1" l="1"/>
  <c r="P763" i="1"/>
  <c r="B763" i="1" s="1"/>
  <c r="C765" i="1" l="1"/>
  <c r="P764" i="1"/>
  <c r="B764" i="1" s="1"/>
  <c r="C766" i="1" l="1"/>
  <c r="P765" i="1"/>
  <c r="B765" i="1" s="1"/>
  <c r="C767" i="1" l="1"/>
  <c r="P766" i="1"/>
  <c r="B766" i="1" s="1"/>
  <c r="C768" i="1" l="1"/>
  <c r="P767" i="1"/>
  <c r="B767" i="1" s="1"/>
  <c r="C769" i="1" l="1"/>
  <c r="P768" i="1"/>
  <c r="B768" i="1" s="1"/>
  <c r="C770" i="1" l="1"/>
  <c r="P769" i="1"/>
  <c r="B769" i="1" s="1"/>
  <c r="C771" i="1" l="1"/>
  <c r="P770" i="1"/>
  <c r="B770" i="1" s="1"/>
  <c r="C772" i="1" l="1"/>
  <c r="P771" i="1"/>
  <c r="B771" i="1" s="1"/>
  <c r="C773" i="1" l="1"/>
  <c r="P772" i="1"/>
  <c r="B772" i="1"/>
  <c r="C774" i="1" l="1"/>
  <c r="P773" i="1"/>
  <c r="B773" i="1" s="1"/>
  <c r="C775" i="1" l="1"/>
  <c r="P774" i="1"/>
  <c r="B774" i="1" s="1"/>
  <c r="C776" i="1" l="1"/>
  <c r="P775" i="1"/>
  <c r="B775" i="1"/>
  <c r="C777" i="1" l="1"/>
  <c r="P776" i="1"/>
  <c r="B776" i="1" s="1"/>
  <c r="C778" i="1" l="1"/>
  <c r="P777" i="1"/>
  <c r="B777" i="1" s="1"/>
  <c r="C779" i="1" l="1"/>
  <c r="P778" i="1"/>
  <c r="B778" i="1" s="1"/>
  <c r="C780" i="1" l="1"/>
  <c r="P779" i="1"/>
  <c r="B779" i="1"/>
  <c r="C781" i="1" l="1"/>
  <c r="P780" i="1"/>
  <c r="B780" i="1" s="1"/>
  <c r="C782" i="1" l="1"/>
  <c r="P781" i="1"/>
  <c r="B781" i="1" s="1"/>
  <c r="C783" i="1" l="1"/>
  <c r="P782" i="1"/>
  <c r="B782" i="1" s="1"/>
  <c r="C784" i="1" l="1"/>
  <c r="P783" i="1"/>
  <c r="B783" i="1" s="1"/>
  <c r="C785" i="1" l="1"/>
  <c r="P784" i="1"/>
  <c r="B784" i="1" s="1"/>
  <c r="C786" i="1" l="1"/>
  <c r="P785" i="1"/>
  <c r="B785" i="1" s="1"/>
  <c r="C787" i="1" l="1"/>
  <c r="P786" i="1"/>
  <c r="B786" i="1"/>
  <c r="C788" i="1" l="1"/>
  <c r="P787" i="1"/>
  <c r="B787" i="1" s="1"/>
  <c r="C789" i="1" l="1"/>
  <c r="P788" i="1"/>
  <c r="B788" i="1"/>
  <c r="C790" i="1" l="1"/>
  <c r="P789" i="1"/>
  <c r="B789" i="1" s="1"/>
  <c r="C791" i="1" l="1"/>
  <c r="P790" i="1"/>
  <c r="B790" i="1" s="1"/>
  <c r="C792" i="1" l="1"/>
  <c r="P791" i="1"/>
  <c r="B791" i="1" s="1"/>
  <c r="C793" i="1" l="1"/>
  <c r="P792" i="1"/>
  <c r="B792" i="1" s="1"/>
  <c r="C794" i="1" l="1"/>
  <c r="P793" i="1"/>
  <c r="B793" i="1"/>
  <c r="C795" i="1" l="1"/>
  <c r="P794" i="1"/>
  <c r="B794" i="1" s="1"/>
  <c r="C796" i="1" l="1"/>
  <c r="P795" i="1"/>
  <c r="B795" i="1" s="1"/>
  <c r="C797" i="1" l="1"/>
  <c r="P796" i="1"/>
  <c r="B796" i="1" s="1"/>
  <c r="C798" i="1" l="1"/>
  <c r="P797" i="1"/>
  <c r="B797" i="1" s="1"/>
  <c r="C799" i="1" l="1"/>
  <c r="P798" i="1"/>
  <c r="B798" i="1" s="1"/>
  <c r="C800" i="1" l="1"/>
  <c r="P799" i="1"/>
  <c r="B799" i="1" s="1"/>
  <c r="C801" i="1" l="1"/>
  <c r="P800" i="1"/>
  <c r="B800" i="1"/>
  <c r="C802" i="1" l="1"/>
  <c r="P801" i="1"/>
  <c r="B801" i="1" s="1"/>
  <c r="C803" i="1" l="1"/>
  <c r="P802" i="1"/>
  <c r="B802" i="1" s="1"/>
  <c r="C804" i="1" l="1"/>
  <c r="P803" i="1"/>
  <c r="B803" i="1" s="1"/>
  <c r="C805" i="1" l="1"/>
  <c r="P804" i="1"/>
  <c r="B804" i="1" s="1"/>
  <c r="C806" i="1" l="1"/>
  <c r="P805" i="1"/>
  <c r="B805" i="1" s="1"/>
  <c r="C807" i="1" l="1"/>
  <c r="P806" i="1"/>
  <c r="B806" i="1" s="1"/>
  <c r="C808" i="1" l="1"/>
  <c r="P807" i="1"/>
  <c r="B807" i="1"/>
  <c r="C809" i="1" l="1"/>
  <c r="P808" i="1"/>
  <c r="B808" i="1" s="1"/>
  <c r="C810" i="1" l="1"/>
  <c r="P809" i="1"/>
  <c r="B809" i="1" s="1"/>
  <c r="C811" i="1" l="1"/>
  <c r="P810" i="1"/>
  <c r="B810" i="1" s="1"/>
  <c r="C812" i="1" l="1"/>
  <c r="P811" i="1"/>
  <c r="B811" i="1" s="1"/>
  <c r="C813" i="1" l="1"/>
  <c r="P812" i="1"/>
  <c r="B812" i="1" s="1"/>
  <c r="C814" i="1" l="1"/>
  <c r="P813" i="1"/>
  <c r="B813" i="1" s="1"/>
  <c r="C815" i="1" l="1"/>
  <c r="P814" i="1"/>
  <c r="B814" i="1"/>
  <c r="C816" i="1" l="1"/>
  <c r="P815" i="1"/>
  <c r="B815" i="1" s="1"/>
  <c r="C817" i="1" l="1"/>
  <c r="P816" i="1"/>
  <c r="B816" i="1"/>
  <c r="C818" i="1" l="1"/>
  <c r="P817" i="1"/>
  <c r="B817" i="1" s="1"/>
  <c r="C819" i="1" l="1"/>
  <c r="P818" i="1"/>
  <c r="B818" i="1" s="1"/>
  <c r="C820" i="1" l="1"/>
  <c r="P819" i="1"/>
  <c r="B819" i="1" s="1"/>
  <c r="C821" i="1" l="1"/>
  <c r="P820" i="1"/>
  <c r="B820" i="1" s="1"/>
  <c r="C822" i="1" l="1"/>
  <c r="P821" i="1"/>
  <c r="B821" i="1"/>
  <c r="C823" i="1" l="1"/>
  <c r="P822" i="1"/>
  <c r="B822" i="1" s="1"/>
  <c r="C824" i="1" l="1"/>
  <c r="P823" i="1"/>
  <c r="B823" i="1" s="1"/>
  <c r="C825" i="1" l="1"/>
  <c r="P824" i="1"/>
  <c r="B824" i="1" s="1"/>
  <c r="C826" i="1" l="1"/>
  <c r="P825" i="1"/>
  <c r="B825" i="1" s="1"/>
  <c r="C827" i="1" l="1"/>
  <c r="P826" i="1"/>
  <c r="B826" i="1" s="1"/>
  <c r="C828" i="1" l="1"/>
  <c r="P827" i="1"/>
  <c r="B827" i="1" s="1"/>
  <c r="C829" i="1" l="1"/>
  <c r="P828" i="1"/>
  <c r="B828" i="1" s="1"/>
  <c r="C830" i="1" l="1"/>
  <c r="P829" i="1"/>
  <c r="B829" i="1" s="1"/>
  <c r="C831" i="1" l="1"/>
  <c r="P830" i="1"/>
  <c r="B830" i="1"/>
  <c r="C832" i="1" l="1"/>
  <c r="P831" i="1"/>
  <c r="B831" i="1" s="1"/>
  <c r="C833" i="1" l="1"/>
  <c r="P832" i="1"/>
  <c r="B832" i="1"/>
  <c r="C834" i="1" l="1"/>
  <c r="P833" i="1"/>
  <c r="B833" i="1" s="1"/>
  <c r="C835" i="1" l="1"/>
  <c r="P834" i="1"/>
  <c r="B834" i="1" s="1"/>
  <c r="C836" i="1" l="1"/>
  <c r="P835" i="1"/>
  <c r="B835" i="1"/>
  <c r="C837" i="1" l="1"/>
  <c r="P836" i="1"/>
  <c r="B836" i="1" s="1"/>
  <c r="C838" i="1" l="1"/>
  <c r="P837" i="1"/>
  <c r="B837" i="1"/>
  <c r="C839" i="1" l="1"/>
  <c r="P838" i="1"/>
  <c r="B838" i="1" s="1"/>
  <c r="C840" i="1" l="1"/>
  <c r="P839" i="1"/>
  <c r="B839" i="1" s="1"/>
  <c r="C841" i="1" l="1"/>
  <c r="P840" i="1"/>
  <c r="B840" i="1" s="1"/>
  <c r="C842" i="1" l="1"/>
  <c r="P841" i="1"/>
  <c r="B841" i="1" s="1"/>
  <c r="C843" i="1" l="1"/>
  <c r="P842" i="1"/>
  <c r="B842" i="1" s="1"/>
  <c r="C844" i="1" l="1"/>
  <c r="P843" i="1"/>
  <c r="B843" i="1" s="1"/>
  <c r="C845" i="1" l="1"/>
  <c r="P844" i="1"/>
  <c r="B844" i="1" s="1"/>
  <c r="C846" i="1" l="1"/>
  <c r="P845" i="1"/>
  <c r="B845" i="1" s="1"/>
  <c r="C847" i="1" l="1"/>
  <c r="P846" i="1"/>
  <c r="B846" i="1"/>
  <c r="C848" i="1" l="1"/>
  <c r="P847" i="1"/>
  <c r="B847" i="1" s="1"/>
  <c r="C849" i="1" l="1"/>
  <c r="P848" i="1"/>
  <c r="B848" i="1" s="1"/>
  <c r="C850" i="1" l="1"/>
  <c r="P849" i="1"/>
  <c r="B849" i="1"/>
  <c r="C851" i="1" l="1"/>
  <c r="P850" i="1"/>
  <c r="B850" i="1" s="1"/>
  <c r="C852" i="1" l="1"/>
  <c r="P851" i="1"/>
  <c r="B851" i="1" s="1"/>
  <c r="C853" i="1" l="1"/>
  <c r="P852" i="1"/>
  <c r="B852" i="1" s="1"/>
  <c r="C854" i="1" l="1"/>
  <c r="P853" i="1"/>
  <c r="B853" i="1" s="1"/>
  <c r="C855" i="1" l="1"/>
  <c r="P854" i="1"/>
  <c r="B854" i="1" s="1"/>
  <c r="C856" i="1" l="1"/>
  <c r="P855" i="1"/>
  <c r="B855" i="1" s="1"/>
  <c r="C857" i="1" l="1"/>
  <c r="P856" i="1"/>
  <c r="B856" i="1"/>
  <c r="C858" i="1" l="1"/>
  <c r="P857" i="1"/>
  <c r="B857" i="1" s="1"/>
  <c r="C859" i="1" l="1"/>
  <c r="P858" i="1"/>
  <c r="B858" i="1"/>
  <c r="C860" i="1" l="1"/>
  <c r="P859" i="1"/>
  <c r="B859" i="1" s="1"/>
  <c r="C861" i="1" l="1"/>
  <c r="P860" i="1"/>
  <c r="B860" i="1"/>
  <c r="C862" i="1" l="1"/>
  <c r="P861" i="1"/>
  <c r="B861" i="1" s="1"/>
  <c r="C863" i="1" l="1"/>
  <c r="P862" i="1"/>
  <c r="B862" i="1" s="1"/>
  <c r="C864" i="1" l="1"/>
  <c r="P863" i="1"/>
  <c r="B863" i="1"/>
  <c r="C865" i="1" l="1"/>
  <c r="P864" i="1"/>
  <c r="B864" i="1" s="1"/>
  <c r="C866" i="1" l="1"/>
  <c r="P865" i="1"/>
  <c r="B865" i="1"/>
  <c r="C867" i="1" l="1"/>
  <c r="P866" i="1"/>
  <c r="B866" i="1" s="1"/>
  <c r="C868" i="1" l="1"/>
  <c r="P867" i="1"/>
  <c r="B867" i="1"/>
  <c r="C869" i="1" l="1"/>
  <c r="P868" i="1"/>
  <c r="B868" i="1" s="1"/>
  <c r="C870" i="1" l="1"/>
  <c r="P869" i="1"/>
  <c r="B869" i="1" s="1"/>
  <c r="C871" i="1" l="1"/>
  <c r="P870" i="1"/>
  <c r="B870" i="1" s="1"/>
  <c r="C872" i="1" l="1"/>
  <c r="P871" i="1"/>
  <c r="B871" i="1" s="1"/>
  <c r="C873" i="1" l="1"/>
  <c r="P872" i="1"/>
  <c r="B872" i="1" s="1"/>
  <c r="C874" i="1" l="1"/>
  <c r="P873" i="1"/>
  <c r="B873" i="1" s="1"/>
  <c r="C875" i="1" l="1"/>
  <c r="P874" i="1"/>
  <c r="B874" i="1" s="1"/>
  <c r="C876" i="1" l="1"/>
  <c r="P875" i="1"/>
  <c r="B875" i="1" s="1"/>
  <c r="C877" i="1" l="1"/>
  <c r="P876" i="1"/>
  <c r="B876" i="1" s="1"/>
  <c r="C878" i="1" l="1"/>
  <c r="P877" i="1"/>
  <c r="B877" i="1"/>
  <c r="C879" i="1" l="1"/>
  <c r="P878" i="1"/>
  <c r="B878" i="1" s="1"/>
  <c r="C880" i="1" l="1"/>
  <c r="P879" i="1"/>
  <c r="B879" i="1" s="1"/>
  <c r="C881" i="1" l="1"/>
  <c r="P880" i="1"/>
  <c r="B880" i="1" s="1"/>
  <c r="C882" i="1" l="1"/>
  <c r="P881" i="1"/>
  <c r="B881" i="1" s="1"/>
  <c r="C883" i="1" l="1"/>
  <c r="P882" i="1"/>
  <c r="B882" i="1" s="1"/>
  <c r="C884" i="1" l="1"/>
  <c r="P883" i="1"/>
  <c r="B883" i="1" s="1"/>
  <c r="C885" i="1" l="1"/>
  <c r="P884" i="1"/>
  <c r="B884" i="1" s="1"/>
  <c r="C886" i="1" l="1"/>
  <c r="P885" i="1"/>
  <c r="B885" i="1" s="1"/>
  <c r="C887" i="1" l="1"/>
  <c r="P886" i="1"/>
  <c r="B886" i="1"/>
  <c r="C888" i="1" l="1"/>
  <c r="P887" i="1"/>
  <c r="B887" i="1" s="1"/>
  <c r="C889" i="1" l="1"/>
  <c r="P888" i="1"/>
  <c r="B888" i="1"/>
  <c r="C890" i="1" l="1"/>
  <c r="P889" i="1"/>
  <c r="B889" i="1" s="1"/>
  <c r="C891" i="1" l="1"/>
  <c r="P890" i="1"/>
  <c r="B890" i="1" s="1"/>
  <c r="C892" i="1" l="1"/>
  <c r="P891" i="1"/>
  <c r="B891" i="1"/>
  <c r="C893" i="1" l="1"/>
  <c r="P892" i="1"/>
  <c r="B892" i="1" s="1"/>
  <c r="C894" i="1" l="1"/>
  <c r="P893" i="1"/>
  <c r="B893" i="1"/>
  <c r="C895" i="1" l="1"/>
  <c r="P894" i="1"/>
  <c r="B894" i="1" s="1"/>
  <c r="C896" i="1" l="1"/>
  <c r="P895" i="1"/>
  <c r="B895" i="1" s="1"/>
  <c r="C897" i="1" l="1"/>
  <c r="P896" i="1"/>
  <c r="B896" i="1" s="1"/>
  <c r="C898" i="1" l="1"/>
  <c r="P897" i="1"/>
  <c r="B897" i="1" s="1"/>
  <c r="C899" i="1" l="1"/>
  <c r="P898" i="1"/>
  <c r="B898" i="1" s="1"/>
  <c r="C900" i="1" l="1"/>
  <c r="P899" i="1"/>
  <c r="B899" i="1" s="1"/>
  <c r="C901" i="1" l="1"/>
  <c r="P900" i="1"/>
  <c r="B900" i="1" s="1"/>
  <c r="C902" i="1" l="1"/>
  <c r="P901" i="1"/>
  <c r="B901" i="1" s="1"/>
  <c r="C903" i="1" l="1"/>
  <c r="P902" i="1"/>
  <c r="B902" i="1" s="1"/>
  <c r="C904" i="1" l="1"/>
  <c r="P903" i="1"/>
  <c r="B903" i="1" s="1"/>
  <c r="C905" i="1" l="1"/>
  <c r="P904" i="1"/>
  <c r="B904" i="1" s="1"/>
  <c r="C906" i="1" l="1"/>
  <c r="P905" i="1"/>
  <c r="B905" i="1"/>
  <c r="C907" i="1" l="1"/>
  <c r="P906" i="1"/>
  <c r="B906" i="1" s="1"/>
  <c r="C908" i="1" l="1"/>
  <c r="P907" i="1"/>
  <c r="B907" i="1" s="1"/>
  <c r="C909" i="1" l="1"/>
  <c r="P908" i="1"/>
  <c r="B908" i="1" s="1"/>
  <c r="C910" i="1" l="1"/>
  <c r="P909" i="1"/>
  <c r="B909" i="1" s="1"/>
  <c r="C911" i="1" l="1"/>
  <c r="P910" i="1"/>
  <c r="B910" i="1" s="1"/>
  <c r="C912" i="1" l="1"/>
  <c r="P911" i="1"/>
  <c r="B911" i="1" s="1"/>
  <c r="C913" i="1" l="1"/>
  <c r="P912" i="1"/>
  <c r="B912" i="1"/>
  <c r="C914" i="1" l="1"/>
  <c r="P913" i="1"/>
  <c r="B913" i="1" s="1"/>
  <c r="C915" i="1" l="1"/>
  <c r="P914" i="1"/>
  <c r="B914" i="1" s="1"/>
  <c r="C916" i="1" l="1"/>
  <c r="P915" i="1"/>
  <c r="B915" i="1" s="1"/>
  <c r="C917" i="1" l="1"/>
  <c r="P916" i="1"/>
  <c r="B916" i="1" s="1"/>
  <c r="C918" i="1" l="1"/>
  <c r="P917" i="1"/>
  <c r="B917" i="1" s="1"/>
  <c r="C919" i="1" l="1"/>
  <c r="P918" i="1"/>
  <c r="B918" i="1" s="1"/>
  <c r="C920" i="1" l="1"/>
  <c r="P919" i="1"/>
  <c r="B919" i="1"/>
  <c r="C921" i="1" l="1"/>
  <c r="P920" i="1"/>
  <c r="B920" i="1" s="1"/>
  <c r="C922" i="1" l="1"/>
  <c r="P921" i="1"/>
  <c r="B921" i="1" s="1"/>
  <c r="C923" i="1" l="1"/>
  <c r="P922" i="1"/>
  <c r="B922" i="1"/>
  <c r="C924" i="1" l="1"/>
  <c r="P923" i="1"/>
  <c r="B923" i="1" s="1"/>
  <c r="C925" i="1" l="1"/>
  <c r="P924" i="1"/>
  <c r="B924" i="1" s="1"/>
  <c r="C926" i="1" l="1"/>
  <c r="P925" i="1"/>
  <c r="B925" i="1" s="1"/>
  <c r="C927" i="1" l="1"/>
  <c r="P926" i="1"/>
  <c r="B926" i="1"/>
  <c r="C928" i="1" l="1"/>
  <c r="P927" i="1"/>
  <c r="B927" i="1" s="1"/>
  <c r="C929" i="1" l="1"/>
  <c r="P928" i="1"/>
  <c r="B928" i="1" s="1"/>
  <c r="C930" i="1" l="1"/>
  <c r="P929" i="1"/>
  <c r="B929" i="1"/>
  <c r="C931" i="1" l="1"/>
  <c r="P930" i="1"/>
  <c r="B930" i="1" s="1"/>
  <c r="C932" i="1" l="1"/>
  <c r="P931" i="1"/>
  <c r="B931" i="1" s="1"/>
  <c r="C933" i="1" l="1"/>
  <c r="P932" i="1"/>
  <c r="B932" i="1" s="1"/>
  <c r="C934" i="1" l="1"/>
  <c r="P933" i="1"/>
  <c r="B933" i="1" s="1"/>
  <c r="C935" i="1" l="1"/>
  <c r="P934" i="1"/>
  <c r="B934" i="1" s="1"/>
  <c r="C936" i="1" l="1"/>
  <c r="P935" i="1"/>
  <c r="B935" i="1" s="1"/>
  <c r="C937" i="1" l="1"/>
  <c r="P936" i="1"/>
  <c r="B936" i="1" s="1"/>
  <c r="C938" i="1" l="1"/>
  <c r="P937" i="1"/>
  <c r="B937" i="1" s="1"/>
  <c r="C939" i="1" l="1"/>
  <c r="P938" i="1"/>
  <c r="B938" i="1" s="1"/>
  <c r="C940" i="1" l="1"/>
  <c r="P939" i="1"/>
  <c r="B939" i="1" s="1"/>
  <c r="C941" i="1" l="1"/>
  <c r="P940" i="1"/>
  <c r="B940" i="1"/>
  <c r="C942" i="1" l="1"/>
  <c r="P941" i="1"/>
  <c r="B941" i="1" s="1"/>
  <c r="C943" i="1" l="1"/>
  <c r="P942" i="1"/>
  <c r="B942" i="1" s="1"/>
  <c r="C944" i="1" l="1"/>
  <c r="P943" i="1"/>
  <c r="B943" i="1" s="1"/>
  <c r="C945" i="1" l="1"/>
  <c r="P944" i="1"/>
  <c r="B944" i="1" s="1"/>
  <c r="C946" i="1" l="1"/>
  <c r="P945" i="1"/>
  <c r="B945" i="1" s="1"/>
  <c r="C947" i="1" l="1"/>
  <c r="P946" i="1"/>
  <c r="B946" i="1" s="1"/>
  <c r="C948" i="1" l="1"/>
  <c r="P947" i="1"/>
  <c r="B947" i="1" s="1"/>
  <c r="C949" i="1" l="1"/>
  <c r="P948" i="1"/>
  <c r="B948" i="1" s="1"/>
  <c r="C950" i="1" l="1"/>
  <c r="P949" i="1"/>
  <c r="B949" i="1"/>
  <c r="C951" i="1" l="1"/>
  <c r="P950" i="1"/>
  <c r="B950" i="1" s="1"/>
  <c r="C952" i="1" l="1"/>
  <c r="P951" i="1"/>
  <c r="B951" i="1" s="1"/>
  <c r="C953" i="1" l="1"/>
  <c r="P952" i="1"/>
  <c r="B952" i="1" s="1"/>
  <c r="C954" i="1" l="1"/>
  <c r="P953" i="1"/>
  <c r="B953" i="1" s="1"/>
  <c r="C955" i="1" l="1"/>
  <c r="P954" i="1"/>
  <c r="B954" i="1" s="1"/>
  <c r="C956" i="1" l="1"/>
  <c r="P955" i="1"/>
  <c r="B955" i="1"/>
  <c r="C957" i="1" l="1"/>
  <c r="P956" i="1"/>
  <c r="B956" i="1" s="1"/>
  <c r="C958" i="1" l="1"/>
  <c r="P957" i="1"/>
  <c r="B957" i="1"/>
  <c r="C959" i="1" l="1"/>
  <c r="P958" i="1"/>
  <c r="B958" i="1" s="1"/>
  <c r="C960" i="1" l="1"/>
  <c r="P959" i="1"/>
  <c r="B959" i="1" s="1"/>
  <c r="C961" i="1" l="1"/>
  <c r="P960" i="1"/>
  <c r="B960" i="1" s="1"/>
  <c r="C962" i="1" l="1"/>
  <c r="P961" i="1"/>
  <c r="B961" i="1"/>
  <c r="C963" i="1" l="1"/>
  <c r="P962" i="1"/>
  <c r="B962" i="1" s="1"/>
  <c r="C964" i="1" l="1"/>
  <c r="P963" i="1"/>
  <c r="B963" i="1" s="1"/>
  <c r="C965" i="1" l="1"/>
  <c r="P964" i="1"/>
  <c r="B964" i="1" s="1"/>
  <c r="C966" i="1" l="1"/>
  <c r="P965" i="1"/>
  <c r="B965" i="1" s="1"/>
  <c r="C967" i="1" l="1"/>
  <c r="P966" i="1"/>
  <c r="B966" i="1" s="1"/>
  <c r="C968" i="1" l="1"/>
  <c r="P967" i="1"/>
  <c r="B967" i="1" s="1"/>
  <c r="C969" i="1" l="1"/>
  <c r="P968" i="1"/>
  <c r="B968" i="1" s="1"/>
  <c r="C970" i="1" l="1"/>
  <c r="P969" i="1"/>
  <c r="B969" i="1" s="1"/>
  <c r="C971" i="1" l="1"/>
  <c r="P970" i="1"/>
  <c r="B970" i="1" s="1"/>
  <c r="C972" i="1" l="1"/>
  <c r="P971" i="1"/>
  <c r="B971" i="1" s="1"/>
  <c r="C973" i="1" l="1"/>
  <c r="P972" i="1"/>
  <c r="B972" i="1" s="1"/>
  <c r="C974" i="1" l="1"/>
  <c r="P973" i="1"/>
  <c r="B973" i="1" s="1"/>
  <c r="C975" i="1" l="1"/>
  <c r="P974" i="1"/>
  <c r="B974" i="1" s="1"/>
  <c r="C976" i="1" l="1"/>
  <c r="P975" i="1"/>
  <c r="B975" i="1"/>
  <c r="C977" i="1" l="1"/>
  <c r="P976" i="1"/>
  <c r="B976" i="1" s="1"/>
  <c r="C978" i="1" l="1"/>
  <c r="P977" i="1"/>
  <c r="B977" i="1"/>
  <c r="C979" i="1" l="1"/>
  <c r="P978" i="1"/>
  <c r="B978" i="1" s="1"/>
  <c r="C980" i="1" l="1"/>
  <c r="P979" i="1"/>
  <c r="B979" i="1"/>
  <c r="C981" i="1" l="1"/>
  <c r="P980" i="1"/>
  <c r="B980" i="1" s="1"/>
  <c r="C982" i="1" l="1"/>
  <c r="P981" i="1"/>
  <c r="B981" i="1" s="1"/>
  <c r="C983" i="1" l="1"/>
  <c r="P982" i="1"/>
  <c r="B982" i="1"/>
  <c r="C984" i="1" l="1"/>
  <c r="P983" i="1"/>
  <c r="B983" i="1" s="1"/>
  <c r="C985" i="1" l="1"/>
  <c r="P984" i="1"/>
  <c r="B984" i="1"/>
  <c r="C986" i="1" l="1"/>
  <c r="P985" i="1"/>
  <c r="B985" i="1" s="1"/>
  <c r="C987" i="1" l="1"/>
  <c r="P986" i="1"/>
  <c r="B986" i="1" s="1"/>
  <c r="C988" i="1" l="1"/>
  <c r="P987" i="1"/>
  <c r="B987" i="1" s="1"/>
  <c r="C989" i="1" l="1"/>
  <c r="P988" i="1"/>
  <c r="B988" i="1" s="1"/>
  <c r="C990" i="1" l="1"/>
  <c r="P989" i="1"/>
  <c r="B989" i="1" s="1"/>
  <c r="C991" i="1" l="1"/>
  <c r="P990" i="1"/>
  <c r="B990" i="1" s="1"/>
  <c r="C992" i="1" l="1"/>
  <c r="P991" i="1"/>
  <c r="B991" i="1" s="1"/>
  <c r="C993" i="1" l="1"/>
  <c r="P992" i="1"/>
  <c r="B992" i="1" s="1"/>
  <c r="C994" i="1" l="1"/>
  <c r="P993" i="1"/>
  <c r="B993" i="1"/>
  <c r="C995" i="1" l="1"/>
  <c r="P994" i="1"/>
  <c r="B994" i="1" s="1"/>
  <c r="C996" i="1" l="1"/>
  <c r="P995" i="1"/>
  <c r="B995" i="1" s="1"/>
  <c r="C997" i="1" l="1"/>
  <c r="P996" i="1"/>
  <c r="B996" i="1" s="1"/>
  <c r="C998" i="1" l="1"/>
  <c r="P997" i="1"/>
  <c r="B997" i="1" s="1"/>
  <c r="C999" i="1" l="1"/>
  <c r="P998" i="1"/>
  <c r="B998" i="1" s="1"/>
  <c r="C1000" i="1" l="1"/>
  <c r="P999" i="1"/>
  <c r="B999" i="1" s="1"/>
  <c r="C1001" i="1" l="1"/>
  <c r="P1000" i="1"/>
  <c r="B1000" i="1" s="1"/>
  <c r="C1002" i="1" l="1"/>
  <c r="P1001" i="1"/>
  <c r="B1001" i="1" s="1"/>
  <c r="C1003" i="1" l="1"/>
  <c r="P1002" i="1"/>
  <c r="B1002" i="1" s="1"/>
  <c r="C1004" i="1" l="1"/>
  <c r="P1003" i="1"/>
  <c r="B1003" i="1"/>
  <c r="C1005" i="1" l="1"/>
  <c r="P1004" i="1"/>
  <c r="B1004" i="1" s="1"/>
  <c r="C1006" i="1" l="1"/>
  <c r="P1005" i="1"/>
  <c r="B1005" i="1"/>
  <c r="C1007" i="1" l="1"/>
  <c r="P1006" i="1"/>
  <c r="B1006" i="1" s="1"/>
  <c r="C1008" i="1" l="1"/>
  <c r="P1007" i="1"/>
  <c r="B1007" i="1"/>
  <c r="C1009" i="1" l="1"/>
  <c r="P1008" i="1"/>
  <c r="B1008" i="1" s="1"/>
  <c r="C1010" i="1" l="1"/>
  <c r="P1009" i="1"/>
  <c r="B1009" i="1" s="1"/>
  <c r="C1011" i="1" l="1"/>
  <c r="P1010" i="1"/>
  <c r="B1010" i="1"/>
  <c r="C1012" i="1" l="1"/>
  <c r="P1011" i="1"/>
  <c r="B1011" i="1" s="1"/>
  <c r="C1013" i="1" l="1"/>
  <c r="P1012" i="1"/>
  <c r="B1012" i="1" s="1"/>
  <c r="C1014" i="1" l="1"/>
  <c r="P1013" i="1"/>
  <c r="B1013" i="1" s="1"/>
  <c r="C1015" i="1" l="1"/>
  <c r="P1014" i="1"/>
  <c r="B1014" i="1" s="1"/>
  <c r="C1016" i="1" l="1"/>
  <c r="P1015" i="1"/>
  <c r="B1015" i="1" s="1"/>
  <c r="C1017" i="1" l="1"/>
  <c r="P1016" i="1"/>
  <c r="B1016" i="1" s="1"/>
  <c r="C1018" i="1" l="1"/>
  <c r="P1017" i="1"/>
  <c r="B1017" i="1"/>
  <c r="C1019" i="1" l="1"/>
  <c r="P1018" i="1"/>
  <c r="B1018" i="1" s="1"/>
  <c r="C1020" i="1" l="1"/>
  <c r="P1019" i="1"/>
  <c r="B1019" i="1" s="1"/>
  <c r="C1021" i="1" l="1"/>
  <c r="P1020" i="1"/>
  <c r="B1020" i="1" s="1"/>
  <c r="C1022" i="1" l="1"/>
  <c r="P1021" i="1"/>
  <c r="B1021" i="1" s="1"/>
  <c r="C1023" i="1" l="1"/>
  <c r="P1022" i="1"/>
  <c r="B1022" i="1" s="1"/>
  <c r="C1024" i="1" l="1"/>
  <c r="P1023" i="1"/>
  <c r="B1023" i="1" s="1"/>
  <c r="C1025" i="1" l="1"/>
  <c r="P1024" i="1"/>
  <c r="B1024" i="1"/>
  <c r="C1026" i="1" l="1"/>
  <c r="P1025" i="1"/>
  <c r="B1025" i="1" s="1"/>
  <c r="C1027" i="1" l="1"/>
  <c r="P1026" i="1"/>
  <c r="B1026" i="1" s="1"/>
  <c r="C1028" i="1" l="1"/>
  <c r="P1027" i="1"/>
  <c r="B1027" i="1" s="1"/>
  <c r="C1029" i="1" l="1"/>
  <c r="P1028" i="1"/>
  <c r="B1028" i="1" s="1"/>
  <c r="C1030" i="1" l="1"/>
  <c r="P1029" i="1"/>
  <c r="B1029" i="1" s="1"/>
  <c r="C1031" i="1" l="1"/>
  <c r="P1030" i="1"/>
  <c r="B1030" i="1" s="1"/>
  <c r="C1032" i="1" l="1"/>
  <c r="P1031" i="1"/>
  <c r="B1031" i="1"/>
  <c r="C1033" i="1" l="1"/>
  <c r="P1032" i="1"/>
  <c r="B1032" i="1" s="1"/>
  <c r="C1034" i="1" l="1"/>
  <c r="P1033" i="1"/>
  <c r="B1033" i="1" s="1"/>
  <c r="C1035" i="1" l="1"/>
  <c r="P1034" i="1"/>
  <c r="B1034" i="1" s="1"/>
  <c r="C1036" i="1" l="1"/>
  <c r="P1035" i="1"/>
  <c r="B1035" i="1" s="1"/>
  <c r="C1037" i="1" l="1"/>
  <c r="P1036" i="1"/>
  <c r="B1036" i="1" s="1"/>
  <c r="C1038" i="1" l="1"/>
  <c r="P1037" i="1"/>
  <c r="B1037" i="1" s="1"/>
  <c r="C1039" i="1" l="1"/>
  <c r="P1038" i="1"/>
  <c r="B1038" i="1"/>
  <c r="C1040" i="1" l="1"/>
  <c r="P1039" i="1"/>
  <c r="B1039" i="1" s="1"/>
  <c r="C1041" i="1" l="1"/>
  <c r="P1040" i="1"/>
  <c r="B1040" i="1" s="1"/>
  <c r="C1042" i="1" l="1"/>
  <c r="P1041" i="1"/>
  <c r="B1041" i="1"/>
  <c r="C1043" i="1" l="1"/>
  <c r="P1042" i="1"/>
  <c r="B1042" i="1" s="1"/>
  <c r="C1044" i="1" l="1"/>
  <c r="P1043" i="1"/>
  <c r="B1043" i="1" s="1"/>
  <c r="C1045" i="1" l="1"/>
  <c r="P1044" i="1"/>
  <c r="B1044" i="1" s="1"/>
  <c r="C1046" i="1" l="1"/>
  <c r="P1045" i="1"/>
  <c r="B1045" i="1" s="1"/>
  <c r="C1047" i="1" l="1"/>
  <c r="P1046" i="1"/>
  <c r="B1046" i="1" s="1"/>
  <c r="C1048" i="1" l="1"/>
  <c r="P1047" i="1"/>
  <c r="B1047" i="1" s="1"/>
  <c r="C1049" i="1" l="1"/>
  <c r="P1048" i="1"/>
  <c r="B1048" i="1" s="1"/>
  <c r="C1050" i="1" l="1"/>
  <c r="P1049" i="1"/>
  <c r="B1049" i="1" s="1"/>
  <c r="C1051" i="1" l="1"/>
  <c r="P1050" i="1"/>
  <c r="B1050" i="1" s="1"/>
  <c r="C1052" i="1" l="1"/>
  <c r="P1051" i="1"/>
  <c r="B1051" i="1" s="1"/>
  <c r="C1053" i="1" l="1"/>
  <c r="P1052" i="1"/>
  <c r="B1052" i="1"/>
  <c r="C1054" i="1" l="1"/>
  <c r="P1053" i="1"/>
  <c r="B1053" i="1" s="1"/>
  <c r="C1055" i="1" l="1"/>
  <c r="P1054" i="1"/>
  <c r="B1054" i="1"/>
  <c r="C1056" i="1" l="1"/>
  <c r="P1055" i="1"/>
  <c r="B1055" i="1" s="1"/>
  <c r="C1057" i="1" l="1"/>
  <c r="P1056" i="1"/>
  <c r="B1056" i="1"/>
  <c r="C1058" i="1" l="1"/>
  <c r="P1057" i="1"/>
  <c r="B1057" i="1" s="1"/>
  <c r="C1059" i="1" l="1"/>
  <c r="P1058" i="1"/>
  <c r="B1058" i="1" s="1"/>
  <c r="C1060" i="1" l="1"/>
  <c r="P1059" i="1"/>
  <c r="B1059" i="1"/>
  <c r="C1061" i="1" l="1"/>
  <c r="P1060" i="1"/>
  <c r="B1060" i="1" s="1"/>
  <c r="C1062" i="1" l="1"/>
  <c r="P1061" i="1"/>
  <c r="B1061" i="1" s="1"/>
  <c r="C1063" i="1" l="1"/>
  <c r="P1062" i="1"/>
  <c r="B1062" i="1" s="1"/>
  <c r="C1064" i="1" l="1"/>
  <c r="P1063" i="1"/>
  <c r="B1063" i="1"/>
  <c r="C1065" i="1" l="1"/>
  <c r="P1064" i="1"/>
  <c r="B1064" i="1" s="1"/>
  <c r="C1066" i="1" l="1"/>
  <c r="P1065" i="1"/>
  <c r="B1065" i="1" s="1"/>
  <c r="C1067" i="1" l="1"/>
  <c r="P1066" i="1"/>
  <c r="B1066" i="1"/>
  <c r="C1068" i="1" l="1"/>
  <c r="P1067" i="1"/>
  <c r="B1067" i="1" s="1"/>
  <c r="C1069" i="1" l="1"/>
  <c r="P1068" i="1"/>
  <c r="B1068" i="1" s="1"/>
  <c r="C1070" i="1" l="1"/>
  <c r="P1069" i="1"/>
  <c r="B1069" i="1" s="1"/>
  <c r="C1071" i="1" l="1"/>
  <c r="P1070" i="1"/>
  <c r="B1070" i="1" s="1"/>
  <c r="C1072" i="1" l="1"/>
  <c r="P1071" i="1"/>
  <c r="B1071" i="1" s="1"/>
  <c r="C1073" i="1" l="1"/>
  <c r="P1072" i="1"/>
  <c r="B1072" i="1" s="1"/>
  <c r="C1074" i="1" l="1"/>
  <c r="P1073" i="1"/>
  <c r="B1073" i="1"/>
  <c r="C1075" i="1" l="1"/>
  <c r="P1074" i="1"/>
  <c r="B1074" i="1" s="1"/>
  <c r="C1076" i="1" l="1"/>
  <c r="P1075" i="1"/>
  <c r="B1075" i="1" s="1"/>
  <c r="C1077" i="1" l="1"/>
  <c r="P1076" i="1"/>
  <c r="B1076" i="1" s="1"/>
  <c r="C1078" i="1" l="1"/>
  <c r="P1077" i="1"/>
  <c r="B1077" i="1" s="1"/>
  <c r="C1079" i="1" l="1"/>
  <c r="P1078" i="1"/>
  <c r="B1078" i="1" s="1"/>
  <c r="C1080" i="1" l="1"/>
  <c r="P1079" i="1"/>
  <c r="B1079" i="1" s="1"/>
  <c r="C1081" i="1" l="1"/>
  <c r="P1080" i="1"/>
  <c r="B1080" i="1"/>
  <c r="C1082" i="1" l="1"/>
  <c r="P1081" i="1"/>
  <c r="B1081" i="1" s="1"/>
  <c r="C1083" i="1" l="1"/>
  <c r="P1082" i="1"/>
  <c r="B1082" i="1" s="1"/>
  <c r="C1084" i="1" l="1"/>
  <c r="P1083" i="1"/>
  <c r="B1083" i="1" s="1"/>
  <c r="C1085" i="1" l="1"/>
  <c r="P1084" i="1"/>
  <c r="B1084" i="1" s="1"/>
  <c r="C1086" i="1" l="1"/>
  <c r="P1085" i="1"/>
  <c r="B1085" i="1" s="1"/>
  <c r="C1087" i="1" l="1"/>
  <c r="P1086" i="1"/>
  <c r="B1086" i="1" s="1"/>
  <c r="C1088" i="1" l="1"/>
  <c r="P1087" i="1"/>
  <c r="B1087" i="1"/>
  <c r="C1089" i="1" l="1"/>
  <c r="P1088" i="1"/>
  <c r="B1088" i="1" s="1"/>
  <c r="C1090" i="1" l="1"/>
  <c r="P1089" i="1"/>
  <c r="B1089" i="1"/>
  <c r="C1091" i="1" l="1"/>
  <c r="P1090" i="1"/>
  <c r="B1090" i="1" s="1"/>
  <c r="C1092" i="1" l="1"/>
  <c r="P1091" i="1"/>
  <c r="B1091" i="1" s="1"/>
  <c r="C1093" i="1" l="1"/>
  <c r="P1092" i="1"/>
  <c r="B1092" i="1" s="1"/>
  <c r="C1094" i="1" l="1"/>
  <c r="P1093" i="1"/>
  <c r="B1093" i="1" s="1"/>
  <c r="C1095" i="1" l="1"/>
  <c r="P1094" i="1"/>
  <c r="B1094" i="1"/>
  <c r="C1096" i="1" l="1"/>
  <c r="P1095" i="1"/>
  <c r="B1095" i="1" s="1"/>
  <c r="C1097" i="1" l="1"/>
  <c r="P1096" i="1"/>
  <c r="B1096" i="1" s="1"/>
  <c r="C1098" i="1" l="1"/>
  <c r="P1097" i="1"/>
  <c r="B1097" i="1" s="1"/>
  <c r="C1099" i="1" l="1"/>
  <c r="P1098" i="1"/>
  <c r="B1098" i="1"/>
  <c r="C1100" i="1" l="1"/>
  <c r="P1099" i="1"/>
  <c r="B1099" i="1" s="1"/>
  <c r="C1101" i="1" l="1"/>
  <c r="P1100" i="1"/>
  <c r="B1100" i="1" s="1"/>
  <c r="C1102" i="1" l="1"/>
  <c r="P1101" i="1"/>
  <c r="B1101" i="1" s="1"/>
  <c r="C1103" i="1" l="1"/>
  <c r="P1102" i="1"/>
  <c r="B1102" i="1" s="1"/>
  <c r="C1104" i="1" l="1"/>
  <c r="P1103" i="1"/>
  <c r="B1103" i="1" s="1"/>
  <c r="C1105" i="1" l="1"/>
  <c r="P1104" i="1"/>
  <c r="B1104" i="1" s="1"/>
  <c r="C1106" i="1" l="1"/>
  <c r="P1105" i="1"/>
  <c r="B1105" i="1" s="1"/>
  <c r="C1107" i="1" l="1"/>
  <c r="P1106" i="1"/>
  <c r="B1106" i="1" s="1"/>
  <c r="C1108" i="1" l="1"/>
  <c r="P1107" i="1"/>
  <c r="B1107" i="1" s="1"/>
  <c r="C1109" i="1" l="1"/>
  <c r="P1108" i="1"/>
  <c r="B1108" i="1"/>
  <c r="C1110" i="1" l="1"/>
  <c r="P1109" i="1"/>
  <c r="B1109" i="1" s="1"/>
  <c r="C1111" i="1" l="1"/>
  <c r="P1110" i="1"/>
  <c r="B1110" i="1" s="1"/>
  <c r="C1112" i="1" l="1"/>
  <c r="P1111" i="1"/>
  <c r="B1111" i="1"/>
  <c r="C1113" i="1" l="1"/>
  <c r="P1112" i="1"/>
  <c r="B1112" i="1" s="1"/>
  <c r="C1114" i="1" l="1"/>
  <c r="P1113" i="1"/>
  <c r="B1113" i="1" s="1"/>
  <c r="C1115" i="1" l="1"/>
  <c r="P1114" i="1"/>
  <c r="B1114" i="1" s="1"/>
  <c r="C1116" i="1" l="1"/>
  <c r="P1115" i="1"/>
  <c r="B1115" i="1"/>
  <c r="C1117" i="1" l="1"/>
  <c r="P1116" i="1"/>
  <c r="B1116" i="1" s="1"/>
  <c r="C1118" i="1" l="1"/>
  <c r="P1117" i="1"/>
  <c r="B1117" i="1" s="1"/>
  <c r="C1119" i="1" l="1"/>
  <c r="P1118" i="1"/>
  <c r="B1118" i="1" s="1"/>
  <c r="C1120" i="1" l="1"/>
  <c r="P1119" i="1"/>
  <c r="B1119" i="1"/>
  <c r="C1121" i="1" l="1"/>
  <c r="P1120" i="1"/>
  <c r="B1120" i="1" s="1"/>
  <c r="C1122" i="1" l="1"/>
  <c r="P1121" i="1"/>
  <c r="B1121" i="1" s="1"/>
  <c r="C1123" i="1" l="1"/>
  <c r="P1122" i="1"/>
  <c r="B1122" i="1"/>
  <c r="C1124" i="1" l="1"/>
  <c r="P1123" i="1"/>
  <c r="B1123" i="1" s="1"/>
  <c r="C1125" i="1" l="1"/>
  <c r="P1124" i="1"/>
  <c r="B1124" i="1" s="1"/>
  <c r="C1126" i="1" l="1"/>
  <c r="P1125" i="1"/>
  <c r="B1125" i="1" s="1"/>
  <c r="C1127" i="1" l="1"/>
  <c r="P1126" i="1"/>
  <c r="B1126" i="1" s="1"/>
  <c r="C1128" i="1" l="1"/>
  <c r="P1127" i="1"/>
  <c r="B1127" i="1" s="1"/>
  <c r="C1129" i="1" l="1"/>
  <c r="P1128" i="1"/>
  <c r="B1128" i="1" s="1"/>
  <c r="C1130" i="1" l="1"/>
  <c r="P1129" i="1"/>
  <c r="B1129" i="1"/>
  <c r="C1131" i="1" l="1"/>
  <c r="P1130" i="1"/>
  <c r="B1130" i="1" s="1"/>
  <c r="C1132" i="1" l="1"/>
  <c r="P1131" i="1"/>
  <c r="B1131" i="1"/>
  <c r="C1133" i="1" l="1"/>
  <c r="P1132" i="1"/>
  <c r="B1132" i="1" s="1"/>
  <c r="C1134" i="1" l="1"/>
  <c r="P1133" i="1"/>
  <c r="B1133" i="1"/>
  <c r="C1135" i="1" l="1"/>
  <c r="P1134" i="1"/>
  <c r="B1134" i="1" s="1"/>
  <c r="C1136" i="1" l="1"/>
  <c r="P1135" i="1"/>
  <c r="B1135" i="1" s="1"/>
  <c r="C1137" i="1" l="1"/>
  <c r="P1136" i="1"/>
  <c r="B1136" i="1" s="1"/>
  <c r="C1138" i="1" l="1"/>
  <c r="P1137" i="1"/>
  <c r="B1137" i="1" s="1"/>
  <c r="C1139" i="1" l="1"/>
  <c r="P1138" i="1"/>
  <c r="B1138" i="1"/>
  <c r="C1140" i="1" l="1"/>
  <c r="P1139" i="1"/>
  <c r="B1139" i="1" s="1"/>
  <c r="C1141" i="1" l="1"/>
  <c r="P1140" i="1"/>
  <c r="B1140" i="1"/>
  <c r="C1142" i="1" l="1"/>
  <c r="P1141" i="1"/>
  <c r="B1141" i="1" s="1"/>
  <c r="C1143" i="1" l="1"/>
  <c r="P1142" i="1"/>
  <c r="B1142" i="1" s="1"/>
  <c r="C1144" i="1" l="1"/>
  <c r="P1143" i="1"/>
  <c r="B1143" i="1" s="1"/>
  <c r="C1145" i="1" l="1"/>
  <c r="P1144" i="1"/>
  <c r="B1144" i="1" s="1"/>
  <c r="C1146" i="1" l="1"/>
  <c r="P1145" i="1"/>
  <c r="B1145" i="1" s="1"/>
  <c r="C1147" i="1" l="1"/>
  <c r="P1146" i="1"/>
  <c r="B1146" i="1"/>
  <c r="C1148" i="1" l="1"/>
  <c r="P1147" i="1"/>
  <c r="B1147" i="1" s="1"/>
  <c r="C1149" i="1" l="1"/>
  <c r="P1148" i="1"/>
  <c r="B1148" i="1" s="1"/>
  <c r="C1150" i="1" l="1"/>
  <c r="P1149" i="1"/>
  <c r="B1149" i="1" s="1"/>
  <c r="C1151" i="1" l="1"/>
  <c r="P1150" i="1"/>
  <c r="B1150" i="1"/>
  <c r="C1152" i="1" l="1"/>
  <c r="P1151" i="1"/>
  <c r="B1151" i="1" s="1"/>
  <c r="C1153" i="1" l="1"/>
  <c r="P1152" i="1"/>
  <c r="B1152" i="1" s="1"/>
  <c r="C1154" i="1" l="1"/>
  <c r="P1153" i="1"/>
  <c r="B1153" i="1" s="1"/>
  <c r="C1155" i="1" l="1"/>
  <c r="P1154" i="1"/>
  <c r="B1154" i="1" s="1"/>
  <c r="C1156" i="1" l="1"/>
  <c r="P1155" i="1"/>
  <c r="B1155" i="1" s="1"/>
  <c r="C1157" i="1" l="1"/>
  <c r="P1156" i="1"/>
  <c r="B1156" i="1" s="1"/>
  <c r="C1158" i="1" l="1"/>
  <c r="P1157" i="1"/>
  <c r="B1157" i="1" s="1"/>
  <c r="C1159" i="1" l="1"/>
  <c r="P1158" i="1"/>
  <c r="B1158" i="1" s="1"/>
  <c r="C1160" i="1" l="1"/>
  <c r="P1159" i="1"/>
  <c r="B1159" i="1"/>
  <c r="C1161" i="1" l="1"/>
  <c r="P1160" i="1"/>
  <c r="B1160" i="1" s="1"/>
  <c r="C1162" i="1" l="1"/>
  <c r="P1161" i="1"/>
  <c r="B1161" i="1" s="1"/>
  <c r="C1163" i="1" l="1"/>
  <c r="P1162" i="1"/>
  <c r="B1162" i="1" s="1"/>
  <c r="C1164" i="1" l="1"/>
  <c r="P1163" i="1"/>
  <c r="B1163" i="1" s="1"/>
  <c r="C1165" i="1" l="1"/>
  <c r="P1164" i="1"/>
  <c r="B1164" i="1" s="1"/>
  <c r="C1166" i="1" l="1"/>
  <c r="P1165" i="1"/>
  <c r="B1165" i="1" s="1"/>
  <c r="C1167" i="1" l="1"/>
  <c r="P1166" i="1"/>
  <c r="B1166" i="1" s="1"/>
  <c r="C1168" i="1" l="1"/>
  <c r="P1167" i="1"/>
  <c r="B1167" i="1" s="1"/>
  <c r="C1169" i="1" l="1"/>
  <c r="P1168" i="1"/>
  <c r="B1168" i="1"/>
  <c r="C1170" i="1" l="1"/>
  <c r="P1169" i="1"/>
  <c r="B1169" i="1" s="1"/>
  <c r="C1171" i="1" l="1"/>
  <c r="P1170" i="1"/>
  <c r="B1170" i="1" s="1"/>
  <c r="C1172" i="1" l="1"/>
  <c r="P1171" i="1"/>
  <c r="B1171" i="1"/>
  <c r="C1173" i="1" l="1"/>
  <c r="P1172" i="1"/>
  <c r="B1172" i="1" s="1"/>
  <c r="C1174" i="1" l="1"/>
  <c r="P1173" i="1"/>
  <c r="B1173" i="1"/>
  <c r="C1175" i="1" l="1"/>
  <c r="P1174" i="1"/>
  <c r="B1174" i="1" s="1"/>
  <c r="C1176" i="1" l="1"/>
  <c r="P1175" i="1"/>
  <c r="B1175" i="1"/>
  <c r="C1177" i="1" l="1"/>
  <c r="P1176" i="1"/>
  <c r="B1176" i="1" s="1"/>
  <c r="C1178" i="1" l="1"/>
  <c r="P1177" i="1"/>
  <c r="B1177" i="1" s="1"/>
  <c r="C1179" i="1" l="1"/>
  <c r="P1178" i="1"/>
  <c r="B1178" i="1" s="1"/>
  <c r="C1180" i="1" l="1"/>
  <c r="P1179" i="1"/>
  <c r="B1179" i="1" s="1"/>
  <c r="C1181" i="1" l="1"/>
  <c r="P1180" i="1"/>
  <c r="B1180" i="1" s="1"/>
  <c r="C1182" i="1" l="1"/>
  <c r="P1181" i="1"/>
  <c r="B1181" i="1" s="1"/>
  <c r="C1183" i="1" l="1"/>
  <c r="P1182" i="1"/>
  <c r="B1182" i="1" s="1"/>
  <c r="C1184" i="1" l="1"/>
  <c r="P1183" i="1"/>
  <c r="B1183" i="1" s="1"/>
  <c r="C1185" i="1" l="1"/>
  <c r="P1184" i="1"/>
  <c r="B1184" i="1" s="1"/>
  <c r="C1186" i="1" l="1"/>
  <c r="P1185" i="1"/>
  <c r="B1185" i="1"/>
  <c r="C1187" i="1" l="1"/>
  <c r="P1186" i="1"/>
  <c r="B1186" i="1" s="1"/>
  <c r="C1188" i="1" l="1"/>
  <c r="P1187" i="1"/>
  <c r="B1187" i="1" s="1"/>
  <c r="C1189" i="1" l="1"/>
  <c r="P1188" i="1"/>
  <c r="B1188" i="1" s="1"/>
  <c r="C1190" i="1" l="1"/>
  <c r="P1189" i="1"/>
  <c r="B1189" i="1" s="1"/>
  <c r="C1191" i="1" l="1"/>
  <c r="P1190" i="1"/>
  <c r="B1190" i="1" s="1"/>
  <c r="C1192" i="1" l="1"/>
  <c r="P1191" i="1"/>
  <c r="B1191" i="1" s="1"/>
  <c r="C1193" i="1" l="1"/>
  <c r="P1192" i="1"/>
  <c r="B1192" i="1" s="1"/>
  <c r="C1194" i="1" l="1"/>
  <c r="P1193" i="1"/>
  <c r="B1193" i="1"/>
  <c r="C1195" i="1" l="1"/>
  <c r="P1194" i="1"/>
  <c r="B1194" i="1" s="1"/>
  <c r="C1196" i="1" l="1"/>
  <c r="P1195" i="1"/>
  <c r="B1195" i="1" s="1"/>
  <c r="C1197" i="1" l="1"/>
  <c r="P1196" i="1"/>
  <c r="B1196" i="1" s="1"/>
  <c r="C1198" i="1" l="1"/>
  <c r="P1197" i="1"/>
  <c r="B1197" i="1" s="1"/>
  <c r="C1199" i="1" l="1"/>
  <c r="P1198" i="1"/>
  <c r="B1198" i="1" s="1"/>
  <c r="C1200" i="1" l="1"/>
  <c r="P1199" i="1"/>
  <c r="B1199" i="1" s="1"/>
  <c r="C1201" i="1" l="1"/>
  <c r="P1200" i="1"/>
  <c r="B1200" i="1"/>
  <c r="C1202" i="1" l="1"/>
  <c r="P1201" i="1"/>
  <c r="B1201" i="1" s="1"/>
  <c r="C1203" i="1" l="1"/>
  <c r="P1202" i="1"/>
  <c r="B1202" i="1" s="1"/>
  <c r="C1204" i="1" l="1"/>
  <c r="P1203" i="1"/>
  <c r="B1203" i="1" s="1"/>
  <c r="C1205" i="1" l="1"/>
  <c r="P1204" i="1"/>
  <c r="B1204" i="1" s="1"/>
  <c r="C1206" i="1" l="1"/>
  <c r="P1205" i="1"/>
  <c r="B1205" i="1" s="1"/>
  <c r="C1207" i="1" l="1"/>
  <c r="P1206" i="1"/>
  <c r="B1206" i="1"/>
  <c r="C1208" i="1" l="1"/>
  <c r="P1207" i="1"/>
  <c r="B1207" i="1" s="1"/>
  <c r="C1209" i="1" l="1"/>
  <c r="P1208" i="1"/>
  <c r="B1208" i="1"/>
  <c r="C1210" i="1" l="1"/>
  <c r="P1209" i="1"/>
  <c r="B1209" i="1" s="1"/>
  <c r="C1211" i="1" l="1"/>
  <c r="P1210" i="1"/>
  <c r="B1210" i="1" s="1"/>
  <c r="C1212" i="1" l="1"/>
  <c r="P1211" i="1"/>
  <c r="B1211" i="1" s="1"/>
  <c r="C1213" i="1" l="1"/>
  <c r="P1212" i="1"/>
  <c r="B1212" i="1" s="1"/>
  <c r="C1214" i="1" l="1"/>
  <c r="P1213" i="1"/>
  <c r="B1213" i="1"/>
  <c r="C1215" i="1" l="1"/>
  <c r="P1214" i="1"/>
  <c r="B1214" i="1" s="1"/>
  <c r="C1216" i="1" l="1"/>
  <c r="P1215" i="1"/>
  <c r="B1215" i="1"/>
  <c r="C1217" i="1" l="1"/>
  <c r="P1216" i="1"/>
  <c r="B1216" i="1" s="1"/>
  <c r="C1218" i="1" l="1"/>
  <c r="P1217" i="1"/>
  <c r="B1217" i="1" s="1"/>
  <c r="C1219" i="1" l="1"/>
  <c r="P1218" i="1"/>
  <c r="B1218" i="1" s="1"/>
  <c r="C1220" i="1" l="1"/>
  <c r="P1219" i="1"/>
  <c r="B1219" i="1" s="1"/>
  <c r="C1221" i="1" l="1"/>
  <c r="P1220" i="1"/>
  <c r="B1220" i="1"/>
  <c r="C1222" i="1" l="1"/>
  <c r="P1221" i="1"/>
  <c r="B1221" i="1" s="1"/>
  <c r="C1223" i="1" l="1"/>
  <c r="P1222" i="1"/>
  <c r="B1222" i="1" s="1"/>
  <c r="C1224" i="1" l="1"/>
  <c r="P1223" i="1"/>
  <c r="B1223" i="1" s="1"/>
  <c r="C1225" i="1" l="1"/>
  <c r="P1224" i="1"/>
  <c r="B1224" i="1" s="1"/>
  <c r="C1226" i="1" l="1"/>
  <c r="P1225" i="1"/>
  <c r="B1225" i="1" s="1"/>
  <c r="C1227" i="1" l="1"/>
  <c r="P1226" i="1"/>
  <c r="B1226" i="1" s="1"/>
  <c r="C1228" i="1" l="1"/>
  <c r="P1227" i="1"/>
  <c r="B1227" i="1" s="1"/>
  <c r="C1229" i="1" l="1"/>
  <c r="P1228" i="1"/>
  <c r="B1228" i="1" s="1"/>
  <c r="C1230" i="1" l="1"/>
  <c r="P1229" i="1"/>
  <c r="B1229" i="1" s="1"/>
  <c r="C1231" i="1" l="1"/>
  <c r="P1230" i="1"/>
  <c r="B1230" i="1" s="1"/>
  <c r="C1232" i="1" l="1"/>
  <c r="P1231" i="1"/>
  <c r="B1231" i="1" s="1"/>
  <c r="C1233" i="1" l="1"/>
  <c r="P1232" i="1"/>
  <c r="B1232" i="1" s="1"/>
  <c r="C1234" i="1" l="1"/>
  <c r="P1233" i="1"/>
  <c r="B1233" i="1" s="1"/>
  <c r="C1235" i="1" l="1"/>
  <c r="P1234" i="1"/>
  <c r="B1234" i="1" s="1"/>
  <c r="C1236" i="1" l="1"/>
  <c r="P1235" i="1"/>
  <c r="B1235" i="1" s="1"/>
  <c r="C1237" i="1" l="1"/>
  <c r="P1236" i="1"/>
  <c r="B1236" i="1" s="1"/>
  <c r="C1238" i="1" l="1"/>
  <c r="P1237" i="1"/>
  <c r="B1237" i="1" s="1"/>
  <c r="C1239" i="1" l="1"/>
  <c r="P1238" i="1"/>
  <c r="B1238" i="1" s="1"/>
  <c r="C1240" i="1" l="1"/>
  <c r="P1239" i="1"/>
  <c r="B1239" i="1" s="1"/>
  <c r="C1241" i="1" l="1"/>
  <c r="P1240" i="1"/>
  <c r="B1240" i="1" s="1"/>
  <c r="C1242" i="1" l="1"/>
  <c r="P1241" i="1"/>
  <c r="B1241" i="1" s="1"/>
  <c r="C1243" i="1" l="1"/>
  <c r="P1242" i="1"/>
  <c r="B1242" i="1" s="1"/>
  <c r="C1244" i="1" l="1"/>
  <c r="P1243" i="1"/>
  <c r="B1243" i="1" s="1"/>
  <c r="C1245" i="1" l="1"/>
  <c r="P1244" i="1"/>
  <c r="B1244" i="1" s="1"/>
  <c r="C1246" i="1" l="1"/>
  <c r="P1245" i="1"/>
  <c r="B1245" i="1" s="1"/>
  <c r="C1247" i="1" l="1"/>
  <c r="P1246" i="1"/>
  <c r="B1246" i="1" s="1"/>
  <c r="C1248" i="1" l="1"/>
  <c r="P1247" i="1"/>
  <c r="B1247" i="1" s="1"/>
  <c r="C1249" i="1" l="1"/>
  <c r="P1248" i="1"/>
  <c r="B1248" i="1" s="1"/>
  <c r="C1250" i="1" l="1"/>
  <c r="P1249" i="1"/>
  <c r="B1249" i="1" s="1"/>
  <c r="C1251" i="1" l="1"/>
  <c r="P1250" i="1"/>
  <c r="B1250" i="1" s="1"/>
  <c r="C1252" i="1" l="1"/>
  <c r="P1251" i="1"/>
  <c r="B1251" i="1" s="1"/>
  <c r="C1253" i="1" l="1"/>
  <c r="P1252" i="1"/>
  <c r="B1252" i="1" s="1"/>
  <c r="C1254" i="1" l="1"/>
  <c r="P1253" i="1"/>
  <c r="B1253" i="1" s="1"/>
  <c r="C1255" i="1" l="1"/>
  <c r="P1254" i="1"/>
  <c r="B1254" i="1" s="1"/>
  <c r="C1256" i="1" l="1"/>
  <c r="P1255" i="1"/>
  <c r="B1255" i="1" s="1"/>
  <c r="C1257" i="1" l="1"/>
  <c r="P1256" i="1"/>
  <c r="B1256" i="1" s="1"/>
  <c r="C1258" i="1" l="1"/>
  <c r="P1257" i="1"/>
  <c r="B1257" i="1" s="1"/>
  <c r="C1259" i="1" l="1"/>
  <c r="P1258" i="1"/>
  <c r="B1258" i="1" s="1"/>
  <c r="C1260" i="1" l="1"/>
  <c r="P1259" i="1"/>
  <c r="B1259" i="1" s="1"/>
  <c r="C1261" i="1" l="1"/>
  <c r="P1260" i="1"/>
  <c r="B1260" i="1" s="1"/>
  <c r="C1262" i="1" l="1"/>
  <c r="P1261" i="1"/>
  <c r="B1261" i="1" s="1"/>
  <c r="C1263" i="1" l="1"/>
  <c r="P1262" i="1"/>
  <c r="B1262" i="1" s="1"/>
  <c r="C1264" i="1" l="1"/>
  <c r="P1263" i="1"/>
  <c r="B1263" i="1" s="1"/>
  <c r="C1265" i="1" l="1"/>
  <c r="P1264" i="1"/>
  <c r="B1264" i="1" s="1"/>
  <c r="C1266" i="1" l="1"/>
  <c r="P1265" i="1"/>
  <c r="B1265" i="1" s="1"/>
  <c r="C1267" i="1" l="1"/>
  <c r="P1266" i="1"/>
  <c r="B1266" i="1" s="1"/>
  <c r="C1268" i="1" l="1"/>
  <c r="P1267" i="1"/>
  <c r="B1267" i="1" s="1"/>
  <c r="C1269" i="1" l="1"/>
  <c r="P1268" i="1"/>
  <c r="B1268" i="1" s="1"/>
  <c r="C1270" i="1" l="1"/>
  <c r="P1269" i="1"/>
  <c r="B1269" i="1" s="1"/>
  <c r="C1271" i="1" l="1"/>
  <c r="P1270" i="1"/>
  <c r="B1270" i="1" s="1"/>
  <c r="C1272" i="1" l="1"/>
  <c r="P1271" i="1"/>
  <c r="B1271" i="1" s="1"/>
  <c r="C1273" i="1" l="1"/>
  <c r="P1272" i="1"/>
  <c r="B1272" i="1" s="1"/>
  <c r="C1274" i="1" l="1"/>
  <c r="P1273" i="1"/>
  <c r="B1273" i="1" s="1"/>
  <c r="C1275" i="1" l="1"/>
  <c r="P1274" i="1"/>
  <c r="B1274" i="1" s="1"/>
  <c r="C1276" i="1" l="1"/>
  <c r="P1275" i="1"/>
  <c r="B1275" i="1" s="1"/>
  <c r="C1277" i="1" l="1"/>
  <c r="P1276" i="1"/>
  <c r="B1276" i="1" s="1"/>
  <c r="C1278" i="1" l="1"/>
  <c r="P1277" i="1"/>
  <c r="B1277" i="1" s="1"/>
  <c r="C1279" i="1" l="1"/>
  <c r="P1278" i="1"/>
  <c r="B1278" i="1" s="1"/>
  <c r="C1280" i="1" l="1"/>
  <c r="P1279" i="1"/>
  <c r="B1279" i="1" s="1"/>
  <c r="C1281" i="1" l="1"/>
  <c r="P1280" i="1"/>
  <c r="B1280" i="1" s="1"/>
  <c r="C1282" i="1" l="1"/>
  <c r="P1281" i="1"/>
  <c r="B1281" i="1" s="1"/>
  <c r="C1283" i="1" l="1"/>
  <c r="P1282" i="1"/>
  <c r="B1282" i="1" s="1"/>
  <c r="C1284" i="1" l="1"/>
  <c r="P1283" i="1"/>
  <c r="B1283" i="1"/>
  <c r="C1285" i="1" l="1"/>
  <c r="P1284" i="1"/>
  <c r="B1284" i="1" s="1"/>
  <c r="C1286" i="1" l="1"/>
  <c r="P1285" i="1"/>
  <c r="B1285" i="1" s="1"/>
  <c r="C1287" i="1" l="1"/>
  <c r="P1286" i="1"/>
  <c r="B1286" i="1" s="1"/>
  <c r="C1288" i="1" l="1"/>
  <c r="P1287" i="1"/>
  <c r="B1287" i="1" s="1"/>
  <c r="C1289" i="1" l="1"/>
  <c r="P1288" i="1"/>
  <c r="B1288" i="1" s="1"/>
  <c r="C1290" i="1" l="1"/>
  <c r="P1289" i="1"/>
  <c r="B1289" i="1" s="1"/>
  <c r="C1291" i="1" l="1"/>
  <c r="P1290" i="1"/>
  <c r="B1290" i="1"/>
  <c r="C1292" i="1" l="1"/>
  <c r="P1291" i="1"/>
  <c r="B1291" i="1" s="1"/>
  <c r="C1293" i="1" l="1"/>
  <c r="P1292" i="1"/>
  <c r="B1292" i="1" s="1"/>
  <c r="C1294" i="1" l="1"/>
  <c r="P1293" i="1"/>
  <c r="B1293" i="1" s="1"/>
  <c r="C1295" i="1" l="1"/>
  <c r="P1294" i="1"/>
  <c r="B1294" i="1" s="1"/>
  <c r="C1296" i="1" l="1"/>
  <c r="P1295" i="1"/>
  <c r="B1295" i="1" s="1"/>
  <c r="C1297" i="1" l="1"/>
  <c r="P1296" i="1"/>
  <c r="B1296" i="1" s="1"/>
  <c r="C1298" i="1" l="1"/>
  <c r="P1297" i="1"/>
  <c r="B1297" i="1"/>
  <c r="C1299" i="1" l="1"/>
  <c r="P1298" i="1"/>
  <c r="B1298" i="1" s="1"/>
  <c r="C1300" i="1" l="1"/>
  <c r="P1299" i="1"/>
  <c r="B1299" i="1" s="1"/>
  <c r="C1301" i="1" l="1"/>
  <c r="P1300" i="1"/>
  <c r="B1300" i="1" s="1"/>
  <c r="C1302" i="1" l="1"/>
  <c r="P1301" i="1"/>
  <c r="B1301" i="1" s="1"/>
  <c r="C1303" i="1" l="1"/>
  <c r="P1302" i="1"/>
  <c r="B1302" i="1" s="1"/>
  <c r="C1304" i="1" l="1"/>
  <c r="P1303" i="1"/>
  <c r="B1303" i="1" s="1"/>
  <c r="C1305" i="1" l="1"/>
  <c r="P1304" i="1"/>
  <c r="B1304" i="1"/>
  <c r="C1306" i="1" l="1"/>
  <c r="P1305" i="1"/>
  <c r="B1305" i="1" s="1"/>
  <c r="C1307" i="1" l="1"/>
  <c r="P1306" i="1"/>
  <c r="B1306" i="1" s="1"/>
  <c r="C1308" i="1" l="1"/>
  <c r="P1307" i="1"/>
  <c r="B1307" i="1" s="1"/>
  <c r="C1309" i="1" l="1"/>
  <c r="P1308" i="1"/>
  <c r="B1308" i="1" s="1"/>
  <c r="C1310" i="1" l="1"/>
  <c r="P1309" i="1"/>
  <c r="B1309" i="1" s="1"/>
  <c r="C1311" i="1" l="1"/>
  <c r="P1310" i="1"/>
  <c r="B1310" i="1" s="1"/>
  <c r="C1312" i="1" l="1"/>
  <c r="P1311" i="1"/>
  <c r="B1311" i="1"/>
  <c r="C1313" i="1" l="1"/>
  <c r="P1312" i="1"/>
  <c r="B1312" i="1" s="1"/>
  <c r="C1314" i="1" l="1"/>
  <c r="P1313" i="1"/>
  <c r="B1313" i="1" s="1"/>
  <c r="C1315" i="1" l="1"/>
  <c r="P1314" i="1"/>
  <c r="B1314" i="1" s="1"/>
  <c r="C1316" i="1" l="1"/>
  <c r="P1315" i="1"/>
  <c r="B1315" i="1" s="1"/>
  <c r="C1317" i="1" l="1"/>
  <c r="P1316" i="1"/>
  <c r="B1316" i="1" s="1"/>
  <c r="C1318" i="1" l="1"/>
  <c r="P1317" i="1"/>
  <c r="B1317" i="1" s="1"/>
  <c r="C1319" i="1" l="1"/>
  <c r="P1318" i="1"/>
  <c r="B1318" i="1" s="1"/>
  <c r="C1320" i="1" l="1"/>
  <c r="P1319" i="1"/>
  <c r="B1319" i="1" s="1"/>
  <c r="C1321" i="1" l="1"/>
  <c r="P1320" i="1"/>
  <c r="B1320" i="1" s="1"/>
  <c r="C1322" i="1" l="1"/>
  <c r="P1321" i="1"/>
  <c r="B1321" i="1"/>
  <c r="C1323" i="1" l="1"/>
  <c r="P1322" i="1"/>
  <c r="B1322" i="1" s="1"/>
  <c r="C1324" i="1" l="1"/>
  <c r="P1323" i="1"/>
  <c r="B1323" i="1" s="1"/>
  <c r="C1325" i="1" l="1"/>
  <c r="P1324" i="1"/>
  <c r="B1324" i="1" s="1"/>
  <c r="C1326" i="1" l="1"/>
  <c r="P1325" i="1"/>
  <c r="B1325" i="1"/>
  <c r="C1327" i="1" l="1"/>
  <c r="P1326" i="1"/>
  <c r="B1326" i="1" s="1"/>
  <c r="C1328" i="1" l="1"/>
  <c r="P1327" i="1"/>
  <c r="B1327" i="1" s="1"/>
  <c r="C1329" i="1" l="1"/>
  <c r="P1328" i="1"/>
  <c r="B1328" i="1" s="1"/>
  <c r="C1330" i="1" l="1"/>
  <c r="P1329" i="1"/>
  <c r="B1329" i="1" s="1"/>
  <c r="C1331" i="1" l="1"/>
  <c r="P1330" i="1"/>
  <c r="B1330" i="1" s="1"/>
  <c r="C1332" i="1" l="1"/>
  <c r="P1331" i="1"/>
  <c r="B1331" i="1" s="1"/>
  <c r="C1333" i="1" l="1"/>
  <c r="P1332" i="1"/>
  <c r="B1332" i="1"/>
  <c r="C1334" i="1" l="1"/>
  <c r="P1333" i="1"/>
  <c r="B1333" i="1" s="1"/>
  <c r="C1335" i="1" l="1"/>
  <c r="P1334" i="1"/>
  <c r="B1334" i="1" s="1"/>
  <c r="C1336" i="1" l="1"/>
  <c r="P1335" i="1"/>
  <c r="B1335" i="1" s="1"/>
  <c r="C1337" i="1" l="1"/>
  <c r="P1336" i="1"/>
  <c r="B1336" i="1" s="1"/>
  <c r="C1338" i="1" l="1"/>
  <c r="P1337" i="1"/>
  <c r="B1337" i="1" s="1"/>
  <c r="C1339" i="1" l="1"/>
  <c r="P1338" i="1"/>
  <c r="B1338" i="1" s="1"/>
  <c r="C1340" i="1" l="1"/>
  <c r="P1339" i="1"/>
  <c r="B1339" i="1" s="1"/>
  <c r="C1341" i="1" l="1"/>
  <c r="P1340" i="1"/>
  <c r="B1340" i="1" s="1"/>
  <c r="C1342" i="1" l="1"/>
  <c r="P1341" i="1"/>
  <c r="B1341" i="1" s="1"/>
  <c r="C1343" i="1" l="1"/>
  <c r="P1342" i="1"/>
  <c r="B1342" i="1" s="1"/>
  <c r="C1344" i="1" l="1"/>
  <c r="P1343" i="1"/>
  <c r="B1343" i="1" s="1"/>
  <c r="C1345" i="1" l="1"/>
  <c r="P1344" i="1"/>
  <c r="B1344" i="1" s="1"/>
  <c r="C1346" i="1" l="1"/>
  <c r="P1345" i="1"/>
  <c r="B1345" i="1" s="1"/>
  <c r="C1347" i="1" l="1"/>
  <c r="P1346" i="1"/>
  <c r="B1346" i="1"/>
  <c r="C1348" i="1" l="1"/>
  <c r="P1347" i="1"/>
  <c r="B1347" i="1" s="1"/>
  <c r="C1349" i="1" l="1"/>
  <c r="P1348" i="1"/>
  <c r="B1348" i="1" s="1"/>
  <c r="C1350" i="1" l="1"/>
  <c r="P1349" i="1"/>
  <c r="B1349" i="1" s="1"/>
  <c r="C1351" i="1" l="1"/>
  <c r="P1350" i="1"/>
  <c r="B1350" i="1" s="1"/>
  <c r="C1352" i="1" l="1"/>
  <c r="P1351" i="1"/>
  <c r="B1351" i="1" s="1"/>
  <c r="C1353" i="1" l="1"/>
  <c r="P1352" i="1"/>
  <c r="B1352" i="1" s="1"/>
  <c r="C1354" i="1" l="1"/>
  <c r="P1353" i="1"/>
  <c r="B1353" i="1" s="1"/>
  <c r="C1355" i="1" l="1"/>
  <c r="P1354" i="1"/>
  <c r="B1354" i="1" s="1"/>
  <c r="C1356" i="1" l="1"/>
  <c r="P1355" i="1"/>
  <c r="B1355" i="1"/>
  <c r="C1357" i="1" l="1"/>
  <c r="P1356" i="1"/>
  <c r="B1356" i="1" s="1"/>
  <c r="C1358" i="1" l="1"/>
  <c r="P1357" i="1"/>
  <c r="B1357" i="1" s="1"/>
  <c r="C1359" i="1" l="1"/>
  <c r="P1358" i="1"/>
  <c r="B1358" i="1" s="1"/>
  <c r="C1360" i="1" l="1"/>
  <c r="P1359" i="1"/>
  <c r="B1359" i="1" s="1"/>
  <c r="C1361" i="1" l="1"/>
  <c r="P1360" i="1"/>
  <c r="B1360" i="1" s="1"/>
  <c r="C1362" i="1" l="1"/>
  <c r="P1361" i="1"/>
  <c r="B1361" i="1" s="1"/>
  <c r="C1363" i="1" l="1"/>
  <c r="P1362" i="1"/>
  <c r="B1362" i="1" s="1"/>
  <c r="C1364" i="1" l="1"/>
  <c r="P1363" i="1"/>
  <c r="B1363" i="1" s="1"/>
  <c r="C1365" i="1" l="1"/>
  <c r="P1364" i="1"/>
  <c r="B1364" i="1" s="1"/>
  <c r="C1366" i="1" l="1"/>
  <c r="P1365" i="1"/>
  <c r="B1365" i="1" s="1"/>
  <c r="C1367" i="1" l="1"/>
  <c r="P1366" i="1"/>
  <c r="B1366" i="1" s="1"/>
  <c r="C1368" i="1" l="1"/>
  <c r="P1367" i="1"/>
  <c r="B1367" i="1"/>
  <c r="C1369" i="1" l="1"/>
  <c r="P1368" i="1"/>
  <c r="B1368" i="1" s="1"/>
  <c r="C1370" i="1" l="1"/>
  <c r="P1369" i="1"/>
  <c r="B1369" i="1" s="1"/>
  <c r="C1371" i="1" l="1"/>
  <c r="P1370" i="1"/>
  <c r="B1370" i="1" s="1"/>
  <c r="C1372" i="1" l="1"/>
  <c r="P1371" i="1"/>
  <c r="B1371" i="1" s="1"/>
  <c r="C1373" i="1" l="1"/>
  <c r="P1372" i="1"/>
  <c r="B1372" i="1" s="1"/>
  <c r="C1374" i="1" l="1"/>
  <c r="P1373" i="1"/>
  <c r="B1373" i="1" s="1"/>
  <c r="C1375" i="1" l="1"/>
  <c r="P1374" i="1"/>
  <c r="B1374" i="1" s="1"/>
  <c r="C1376" i="1" l="1"/>
  <c r="P1375" i="1"/>
  <c r="B1375" i="1" s="1"/>
  <c r="C1377" i="1" l="1"/>
  <c r="P1376" i="1"/>
  <c r="B1376" i="1" s="1"/>
  <c r="C1378" i="1" l="1"/>
  <c r="P1377" i="1"/>
  <c r="B1377" i="1" s="1"/>
  <c r="C1379" i="1" l="1"/>
  <c r="P1378" i="1"/>
  <c r="B1378" i="1" s="1"/>
  <c r="C1380" i="1" l="1"/>
  <c r="P1379" i="1"/>
  <c r="B1379" i="1" s="1"/>
  <c r="C1381" i="1" l="1"/>
  <c r="P1380" i="1"/>
  <c r="B1380" i="1" s="1"/>
  <c r="C1382" i="1" l="1"/>
  <c r="P1381" i="1"/>
  <c r="B1381" i="1"/>
  <c r="C1383" i="1" l="1"/>
  <c r="P1382" i="1"/>
  <c r="B1382" i="1" s="1"/>
  <c r="C1384" i="1" l="1"/>
  <c r="P1383" i="1"/>
  <c r="B1383" i="1" s="1"/>
  <c r="C1385" i="1" l="1"/>
  <c r="P1384" i="1"/>
  <c r="B1384" i="1" s="1"/>
  <c r="C1386" i="1" l="1"/>
  <c r="P1385" i="1"/>
  <c r="B1385" i="1" s="1"/>
  <c r="C1387" i="1" l="1"/>
  <c r="P1386" i="1"/>
  <c r="B1386" i="1" s="1"/>
  <c r="C1388" i="1" l="1"/>
  <c r="P1387" i="1"/>
  <c r="B1387" i="1" s="1"/>
  <c r="C1389" i="1" l="1"/>
  <c r="P1388" i="1"/>
  <c r="B1388" i="1"/>
  <c r="C1390" i="1" l="1"/>
  <c r="P1389" i="1"/>
  <c r="B1389" i="1" s="1"/>
  <c r="C1391" i="1" l="1"/>
  <c r="P1390" i="1"/>
  <c r="B1390" i="1" s="1"/>
  <c r="C1392" i="1" l="1"/>
  <c r="P1391" i="1"/>
  <c r="B1391" i="1" s="1"/>
  <c r="C1393" i="1" l="1"/>
  <c r="P1392" i="1"/>
  <c r="B1392" i="1" s="1"/>
  <c r="C1394" i="1" l="1"/>
  <c r="P1393" i="1"/>
  <c r="B1393" i="1" s="1"/>
  <c r="C1395" i="1" l="1"/>
  <c r="P1394" i="1"/>
  <c r="B1394" i="1" s="1"/>
  <c r="C1396" i="1" l="1"/>
  <c r="P1395" i="1"/>
  <c r="B1395" i="1"/>
  <c r="C1397" i="1" l="1"/>
  <c r="P1396" i="1"/>
  <c r="B1396" i="1" s="1"/>
  <c r="C1398" i="1" l="1"/>
  <c r="P1397" i="1"/>
  <c r="B1397" i="1" s="1"/>
  <c r="C1399" i="1" l="1"/>
  <c r="P1398" i="1"/>
  <c r="B1398" i="1" s="1"/>
  <c r="C1400" i="1" l="1"/>
  <c r="P1399" i="1"/>
  <c r="B1399" i="1" s="1"/>
  <c r="C1401" i="1" l="1"/>
  <c r="P1400" i="1"/>
  <c r="B1400" i="1" s="1"/>
  <c r="C1402" i="1" l="1"/>
  <c r="P1401" i="1"/>
  <c r="B1401" i="1" s="1"/>
  <c r="C1403" i="1" l="1"/>
  <c r="P1402" i="1"/>
  <c r="B1402" i="1"/>
  <c r="C1404" i="1" l="1"/>
  <c r="P1403" i="1"/>
  <c r="B1403" i="1" s="1"/>
  <c r="C1405" i="1" l="1"/>
  <c r="P1404" i="1"/>
  <c r="B1404" i="1" s="1"/>
  <c r="C1406" i="1" l="1"/>
  <c r="P1405" i="1"/>
  <c r="B1405" i="1" s="1"/>
  <c r="C1407" i="1" l="1"/>
  <c r="P1406" i="1"/>
  <c r="B1406" i="1" s="1"/>
  <c r="C1408" i="1" l="1"/>
  <c r="P1407" i="1"/>
  <c r="B1407" i="1" s="1"/>
  <c r="C1409" i="1" l="1"/>
  <c r="P1408" i="1"/>
  <c r="B1408" i="1" s="1"/>
  <c r="C1410" i="1" l="1"/>
  <c r="P1409" i="1"/>
  <c r="B1409" i="1" s="1"/>
  <c r="C1411" i="1" l="1"/>
  <c r="P1410" i="1"/>
  <c r="B1410" i="1" s="1"/>
  <c r="C1412" i="1" l="1"/>
  <c r="P1411" i="1"/>
  <c r="B1411" i="1" s="1"/>
  <c r="C1413" i="1" l="1"/>
  <c r="P1412" i="1"/>
  <c r="B1412" i="1" s="1"/>
  <c r="C1414" i="1" l="1"/>
  <c r="P1413" i="1"/>
  <c r="B1413" i="1" s="1"/>
  <c r="C1415" i="1" l="1"/>
  <c r="P1414" i="1"/>
  <c r="B1414" i="1" s="1"/>
  <c r="C1416" i="1" l="1"/>
  <c r="P1415" i="1"/>
  <c r="B1415" i="1" s="1"/>
  <c r="C1417" i="1" l="1"/>
  <c r="P1416" i="1"/>
  <c r="B1416" i="1"/>
  <c r="C1418" i="1" l="1"/>
  <c r="P1417" i="1"/>
  <c r="B1417" i="1" s="1"/>
  <c r="C1419" i="1" l="1"/>
  <c r="P1418" i="1"/>
  <c r="B1418" i="1" s="1"/>
  <c r="C1420" i="1" l="1"/>
  <c r="P1419" i="1"/>
  <c r="B1419" i="1" s="1"/>
  <c r="C1421" i="1" l="1"/>
  <c r="P1420" i="1"/>
  <c r="B1420" i="1" s="1"/>
  <c r="C1422" i="1" l="1"/>
  <c r="P1421" i="1"/>
  <c r="B1421" i="1" s="1"/>
  <c r="C1423" i="1" l="1"/>
  <c r="P1422" i="1"/>
  <c r="B1422" i="1" s="1"/>
  <c r="C1424" i="1" l="1"/>
  <c r="P1423" i="1"/>
  <c r="B1423" i="1" s="1"/>
  <c r="C1425" i="1" l="1"/>
  <c r="P1424" i="1"/>
  <c r="B1424" i="1" s="1"/>
  <c r="C1426" i="1" l="1"/>
  <c r="P1425" i="1"/>
  <c r="B1425" i="1" s="1"/>
  <c r="C1427" i="1" l="1"/>
  <c r="P1426" i="1"/>
  <c r="B1426" i="1" s="1"/>
  <c r="C1428" i="1" l="1"/>
  <c r="P1427" i="1"/>
  <c r="B1427" i="1" s="1"/>
  <c r="C1429" i="1" l="1"/>
  <c r="P1428" i="1"/>
  <c r="B1428" i="1" s="1"/>
  <c r="C1430" i="1" l="1"/>
  <c r="P1429" i="1"/>
  <c r="B1429" i="1" s="1"/>
  <c r="C1431" i="1" l="1"/>
  <c r="P1430" i="1"/>
  <c r="B1430" i="1"/>
  <c r="C1432" i="1" l="1"/>
  <c r="P1431" i="1"/>
  <c r="B1431" i="1" s="1"/>
  <c r="C1433" i="1" l="1"/>
  <c r="P1432" i="1"/>
  <c r="B1432" i="1" s="1"/>
  <c r="C1434" i="1" l="1"/>
  <c r="P1433" i="1"/>
  <c r="B1433" i="1" s="1"/>
  <c r="C1435" i="1" l="1"/>
  <c r="P1434" i="1"/>
  <c r="B1434" i="1" s="1"/>
  <c r="C1436" i="1" l="1"/>
  <c r="P1435" i="1"/>
  <c r="B1435" i="1" s="1"/>
  <c r="C1437" i="1" l="1"/>
  <c r="P1436" i="1"/>
  <c r="B1436" i="1" s="1"/>
  <c r="C1438" i="1" l="1"/>
  <c r="P1437" i="1"/>
  <c r="B1437" i="1"/>
  <c r="C1439" i="1" l="1"/>
  <c r="P1438" i="1"/>
  <c r="B1438" i="1" s="1"/>
  <c r="C1440" i="1" l="1"/>
  <c r="P1439" i="1"/>
  <c r="B1439" i="1" s="1"/>
  <c r="C1441" i="1" l="1"/>
  <c r="P1440" i="1"/>
  <c r="B1440" i="1" s="1"/>
  <c r="C1442" i="1" l="1"/>
  <c r="P1441" i="1"/>
  <c r="B1441" i="1" s="1"/>
  <c r="C1443" i="1" l="1"/>
  <c r="P1442" i="1"/>
  <c r="B1442" i="1" s="1"/>
  <c r="C1444" i="1" l="1"/>
  <c r="P1443" i="1"/>
  <c r="B1443" i="1" s="1"/>
  <c r="C1445" i="1" l="1"/>
  <c r="P1444" i="1"/>
  <c r="B1444" i="1" s="1"/>
  <c r="C1446" i="1" l="1"/>
  <c r="P1445" i="1"/>
  <c r="B1445" i="1" s="1"/>
  <c r="C1447" i="1" l="1"/>
  <c r="P1446" i="1"/>
  <c r="B1446" i="1" s="1"/>
  <c r="C1448" i="1" l="1"/>
  <c r="P1447" i="1"/>
  <c r="B1447" i="1" s="1"/>
  <c r="C1449" i="1" l="1"/>
  <c r="P1448" i="1"/>
  <c r="B1448" i="1" s="1"/>
  <c r="C1450" i="1" l="1"/>
  <c r="P1449" i="1"/>
  <c r="B1449" i="1" s="1"/>
  <c r="C1451" i="1" l="1"/>
  <c r="P1450" i="1"/>
  <c r="B1450" i="1" s="1"/>
  <c r="C1452" i="1" l="1"/>
  <c r="P1451" i="1"/>
  <c r="B1451" i="1"/>
  <c r="C1453" i="1" l="1"/>
  <c r="P1452" i="1"/>
  <c r="B1452" i="1" s="1"/>
  <c r="C1454" i="1" l="1"/>
  <c r="P1453" i="1"/>
  <c r="B1453" i="1" s="1"/>
  <c r="C1455" i="1" l="1"/>
  <c r="P1454" i="1"/>
  <c r="B1454" i="1" s="1"/>
  <c r="C1456" i="1" l="1"/>
  <c r="P1455" i="1"/>
  <c r="B1455" i="1" s="1"/>
  <c r="C1457" i="1" l="1"/>
  <c r="P1456" i="1"/>
  <c r="B1456" i="1" s="1"/>
  <c r="C1458" i="1" l="1"/>
  <c r="P1457" i="1"/>
  <c r="B1457" i="1" s="1"/>
  <c r="C1459" i="1" l="1"/>
  <c r="P1458" i="1"/>
  <c r="B1458" i="1"/>
  <c r="C1460" i="1" l="1"/>
  <c r="P1459" i="1"/>
  <c r="B1459" i="1" s="1"/>
  <c r="C1461" i="1" l="1"/>
  <c r="P1460" i="1"/>
  <c r="B1460" i="1" s="1"/>
  <c r="C1462" i="1" l="1"/>
  <c r="P1461" i="1"/>
  <c r="B1461" i="1" s="1"/>
  <c r="C1463" i="1" l="1"/>
  <c r="P1462" i="1"/>
  <c r="B1462" i="1" s="1"/>
  <c r="C1464" i="1" l="1"/>
  <c r="P1463" i="1"/>
  <c r="B1463" i="1" s="1"/>
  <c r="C1465" i="1" l="1"/>
  <c r="P1464" i="1"/>
  <c r="B1464" i="1" s="1"/>
  <c r="C1466" i="1" l="1"/>
  <c r="P1465" i="1"/>
  <c r="B1465" i="1"/>
  <c r="C1467" i="1" l="1"/>
  <c r="P1466" i="1"/>
  <c r="B1466" i="1" s="1"/>
  <c r="C1468" i="1" l="1"/>
  <c r="P1467" i="1"/>
  <c r="B1467" i="1"/>
  <c r="C1469" i="1" l="1"/>
  <c r="P1468" i="1"/>
  <c r="B1468" i="1" s="1"/>
  <c r="C1470" i="1" l="1"/>
  <c r="P1469" i="1"/>
  <c r="B1469" i="1" s="1"/>
  <c r="C1471" i="1" l="1"/>
  <c r="P1470" i="1"/>
  <c r="B1470" i="1" s="1"/>
  <c r="C1472" i="1" l="1"/>
  <c r="P1471" i="1"/>
  <c r="B1471" i="1" s="1"/>
  <c r="C1473" i="1" l="1"/>
  <c r="P1472" i="1"/>
  <c r="B1472" i="1" s="1"/>
  <c r="C1474" i="1" l="1"/>
  <c r="P1473" i="1"/>
  <c r="B1473" i="1" s="1"/>
  <c r="C1475" i="1" l="1"/>
  <c r="P1474" i="1"/>
  <c r="B1474" i="1" s="1"/>
  <c r="C1476" i="1" l="1"/>
  <c r="P1475" i="1"/>
  <c r="B1475" i="1" s="1"/>
  <c r="C1477" i="1" l="1"/>
  <c r="P1476" i="1"/>
  <c r="B1476" i="1" s="1"/>
  <c r="C1478" i="1" l="1"/>
  <c r="P1477" i="1"/>
  <c r="B1477" i="1" s="1"/>
  <c r="C1479" i="1" l="1"/>
  <c r="P1478" i="1"/>
  <c r="B1478" i="1" s="1"/>
  <c r="P1479" i="1" l="1"/>
  <c r="B1479" i="1"/>
</calcChain>
</file>

<file path=xl/sharedStrings.xml><?xml version="1.0" encoding="utf-8"?>
<sst xmlns="http://schemas.openxmlformats.org/spreadsheetml/2006/main" count="248" uniqueCount="86">
  <si>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</si>
  <si>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</si>
  <si>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</si>
  <si>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</si>
  <si>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</si>
  <si>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</si>
  <si>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</si>
  <si>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</si>
  <si>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</si>
  <si>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</si>
  <si>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</si>
  <si>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</si>
  <si>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</si>
  <si>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</si>
  <si>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</si>
  <si>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</si>
  <si>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</si>
  <si>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</si>
  <si>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</si>
  <si>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</si>
  <si>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</si>
  <si>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</si>
  <si>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</si>
  <si>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</si>
  <si>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</si>
  <si>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</si>
  <si>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</si>
  <si>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</si>
  <si>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</si>
  <si>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</si>
  <si>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</si>
  <si>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</si>
  <si>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</si>
  <si>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</si>
  <si>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</si>
  <si>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</si>
  <si>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</si>
  <si>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</si>
  <si>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</si>
  <si>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</si>
  <si>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</si>
  <si>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</si>
  <si>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</si>
  <si>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</si>
  <si>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</si>
  <si>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</si>
  <si>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</si>
  <si>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</si>
  <si>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</si>
  <si>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</si>
  <si>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</si>
  <si>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</si>
  <si>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</si>
  <si>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</si>
  <si>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</si>
  <si>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</si>
  <si>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</si>
  <si>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</si>
  <si>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</si>
  <si>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</si>
  <si>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</si>
  <si>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</si>
  <si>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</si>
  <si>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</si>
  <si>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</si>
  <si>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</si>
  <si>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</si>
  <si>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</si>
  <si>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</si>
  <si>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</si>
  <si>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</si>
  <si>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</si>
  <si>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</si>
  <si>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</si>
  <si>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</si>
  <si>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</si>
  <si>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CIA. SECURITIZADORA  - 43ª EMISSÃO - CERTIFICADOS DE RECEBÍVEIS DO AGRONEGÓCIO - 1ª SÉRIE - R$ 22.997.000,00 - SENIOR</t>
  </si>
  <si>
    <t>DI + 5,00% aa</t>
  </si>
  <si>
    <t>VERT SEC - ROTAM</t>
  </si>
  <si>
    <t>CRA020003EF</t>
  </si>
  <si>
    <t>BRVERTCRA203</t>
  </si>
  <si>
    <t>AMEX</t>
  </si>
  <si>
    <t>JUROS PROPORCIONAIS</t>
  </si>
  <si>
    <t>PU RESIDUAL</t>
  </si>
  <si>
    <t>VALOR NOMINAL APÓS AMEX</t>
  </si>
  <si>
    <t>AMEX+J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</si>
</sst>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0" fontId="20" fillId="8" borderId="0" xfId="3" applyAlignment="1">
      <alignment horizontal="center"/>
    </xf>
    <xf numFmtId="14" fontId="21" fillId="7" borderId="1" xfId="2" applyNumberFormat="1" applyFont="1" applyBorder="1" applyAlignment="1">
      <alignment horizontal="center"/>
    </xf>
    <xf numFmtId="165" fontId="21" fillId="7" borderId="0" xfId="2" applyNumberFormat="1" applyFont="1" applyAlignment="1">
      <alignment horizontal="center" vertical="center"/>
    </xf>
    <xf numFmtId="167" fontId="21" fillId="7" borderId="0" xfId="2" applyNumberFormat="1" applyFont="1" applyAlignment="1">
      <alignment horizontal="center"/>
    </xf>
    <xf numFmtId="10" fontId="21" fillId="7" borderId="0" xfId="2" applyNumberFormat="1" applyFont="1" applyAlignment="1">
      <alignment horizontal="center"/>
    </xf>
    <xf numFmtId="14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center"/>
    </xf>
    <xf numFmtId="3" fontId="21" fillId="7" borderId="0" xfId="2" applyNumberFormat="1" applyFont="1" applyAlignment="1">
      <alignment horizontal="center"/>
    </xf>
    <xf numFmtId="169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right"/>
    </xf>
    <xf numFmtId="14" fontId="20" fillId="8" borderId="0" xfId="3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30.7109375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1">
        <f ca="1">WORKDAY(TODAY(),1,$V$72:$V$436)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9" t="s">
        <v>76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0" t="s">
        <v>77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5" x14ac:dyDescent="0.2">
      <c r="A4" s="92"/>
      <c r="B4" s="110" t="s">
        <v>80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75</v>
      </c>
      <c r="B9" s="99" t="s">
        <v>79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2">
        <v>44105</v>
      </c>
      <c r="B10" s="24" t="s">
        <v>78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0.05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0.05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44529</v>
      </c>
      <c r="T12" s="8"/>
      <c r="U12" s="4"/>
      <c r="V12" s="100">
        <v>0</v>
      </c>
      <c r="W12" s="101">
        <f t="shared" ref="W12:W13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44529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44106</v>
      </c>
      <c r="B13" s="129">
        <f ca="1">IF(A13&lt;=TODAY(),C13+P13,IF(AND(A13&gt;TODAY(),A13&lt;=$B$1),IF(VLOOKUP(TODAY(),$A$10:$D$10000,4,FALSE)=0,"n.d",C13+P13),"n.d"))</f>
        <v>1000.26833499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0.05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1.0001936309999999</v>
      </c>
      <c r="N13" s="89">
        <f ca="1">ROUND(H13*M13,9)</f>
        <v>1.0002683349999999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0.26833499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44529</v>
      </c>
      <c r="T13" s="91"/>
      <c r="U13" s="4"/>
      <c r="V13" s="100">
        <f t="shared" ref="V13:V15" si="13">V12+1</f>
        <v>1</v>
      </c>
      <c r="W13" s="101">
        <f t="shared" si="2"/>
        <v>44529</v>
      </c>
      <c r="X13" s="107">
        <f t="shared" ref="X13" si="14">(X12-AA13)</f>
        <v>979.04444931</v>
      </c>
      <c r="Y13" s="106">
        <f t="shared" ref="Y13" si="15">NETWORKDAYS(W12,W13,V$72:V$436)-1</f>
        <v>289</v>
      </c>
      <c r="Z13" s="103">
        <f t="shared" ref="Z13" si="16">ROUND((ROUND(((1+Z$11)^(Y13/252)),9)-1)*X12,2)</f>
        <v>57.55</v>
      </c>
      <c r="AA13" s="107">
        <v>20.955550689999999</v>
      </c>
      <c r="AB13" s="104">
        <f>AA13/X12</f>
        <v>2.0955550689999998E-2</v>
      </c>
      <c r="AC13" s="107">
        <f t="shared" ref="AC13" si="17">(Z13+AA13)</f>
        <v>78.505550689999993</v>
      </c>
      <c r="AD13" s="100">
        <v>0</v>
      </c>
      <c r="AE13" s="105" t="s">
        <v>53</v>
      </c>
      <c r="AF13" s="101">
        <f>W14</f>
        <v>44795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44107</v>
      </c>
      <c r="B14" s="129">
        <f t="shared" ref="B14:B77" ca="1" si="18">IF(A14&lt;=TODAY(),C14+P14,IF(AND(A14&gt;TODAY(),A14&lt;=$B$1),IF(VLOOKUP(TODAY(),$A$10:$D$10000,4,FALSE)=0,"n.d",C14+P14),"n.d"))</f>
        <v>1000.3430499900001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19">IF(A14&lt;A$10,1,ROUND(((1+D14)^(1/252)),8))</f>
        <v>1</v>
      </c>
      <c r="F14" s="85">
        <f ca="1">(TRUNC(PRODUCT($E$12:$E13),16))</f>
        <v>1.0001493855785999</v>
      </c>
      <c r="G14" s="85">
        <f t="shared" ref="G14:G77" si="20">IF(O13&gt;0,F13,G13)</f>
        <v>1</v>
      </c>
      <c r="H14" s="85">
        <f t="shared" ref="H14:H77" ca="1" si="21">ROUND(F14/G14,8)</f>
        <v>1.00014939</v>
      </c>
      <c r="I14" s="84">
        <f t="shared" si="8"/>
        <v>0.05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2">ROUND((I14+1)^(L14/252),9)</f>
        <v>1.0001936309999999</v>
      </c>
      <c r="N14" s="89">
        <f t="shared" ca="1" si="1"/>
        <v>1.0003430499999999</v>
      </c>
      <c r="O14" s="88">
        <f t="shared" ref="O14:O77" si="23">IF(VLOOKUP(A14,W$12:AD$60,8)=VLOOKUP(A13,W$12:AD$60,8),0,VLOOKUP(A14,W$12:AD$60,8))</f>
        <v>0</v>
      </c>
      <c r="P14" s="85">
        <f t="shared" ca="1" si="12"/>
        <v>0.34304999000000003</v>
      </c>
      <c r="Q14" s="85">
        <f t="shared" ref="Q14:Q77" si="24">IF(O14&gt;0,VLOOKUP(O14,$V$12:$AA$60,6),0)</f>
        <v>0</v>
      </c>
      <c r="R14" s="90" t="str">
        <f t="shared" ref="R14:R77" si="25">IF(O13&gt;0,VLOOKUP(O13,V$12:AF$60,10),R13)</f>
        <v>A+J=</v>
      </c>
      <c r="S14" s="86">
        <f t="shared" ref="S14:S77" si="26">IF(O13&gt;0,VLOOKUP(O13,V$12:AF$60,11),S13)</f>
        <v>44529</v>
      </c>
      <c r="T14" s="91"/>
      <c r="U14" s="4"/>
      <c r="V14" s="100">
        <f t="shared" si="13"/>
        <v>2</v>
      </c>
      <c r="W14" s="101">
        <f t="shared" ref="W14" si="27">AC74</f>
        <v>44795</v>
      </c>
      <c r="X14" s="107">
        <f t="shared" ref="X14" si="28">(X13-AA14)</f>
        <v>129.90439103999995</v>
      </c>
      <c r="Y14" s="106">
        <f t="shared" ref="Y14" si="29">NETWORKDAYS(W13,W14,V$72:V$436)-1</f>
        <v>185</v>
      </c>
      <c r="Z14" s="103">
        <f t="shared" ref="Z14" si="30">ROUND((ROUND(((1+Z$11)^(Y14/252)),9)-1)*X13,2)</f>
        <v>35.700000000000003</v>
      </c>
      <c r="AA14" s="107">
        <v>849.14005827000005</v>
      </c>
      <c r="AB14" s="104">
        <f>AA14/X13</f>
        <v>0.86731512432193192</v>
      </c>
      <c r="AC14" s="107">
        <f t="shared" ref="AC14" si="31">(Z14+AA14)</f>
        <v>884.8400582700001</v>
      </c>
      <c r="AD14" s="100">
        <f t="shared" ref="AD14:AD15" si="32">AD13+1</f>
        <v>1</v>
      </c>
      <c r="AE14" s="105" t="s">
        <v>53</v>
      </c>
      <c r="AF14" s="101">
        <f>W15</f>
        <v>44841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44108</v>
      </c>
      <c r="B15" s="129">
        <f t="shared" ca="1" si="18"/>
        <v>1000.3430499900001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19"/>
        <v>1</v>
      </c>
      <c r="F15" s="85">
        <f ca="1">(TRUNC(PRODUCT($E$12:$E14),16))</f>
        <v>1.0001493855785999</v>
      </c>
      <c r="G15" s="85">
        <f t="shared" si="20"/>
        <v>1</v>
      </c>
      <c r="H15" s="85">
        <f t="shared" ca="1" si="21"/>
        <v>1.00014939</v>
      </c>
      <c r="I15" s="84">
        <f t="shared" si="8"/>
        <v>0.05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2"/>
        <v>1.0001936309999999</v>
      </c>
      <c r="N15" s="89">
        <f t="shared" ca="1" si="1"/>
        <v>1.0003430499999999</v>
      </c>
      <c r="O15" s="88">
        <f t="shared" si="23"/>
        <v>0</v>
      </c>
      <c r="P15" s="85">
        <f t="shared" ca="1" si="12"/>
        <v>0.34304999000000003</v>
      </c>
      <c r="Q15" s="85">
        <f t="shared" si="24"/>
        <v>0</v>
      </c>
      <c r="R15" s="90" t="str">
        <f t="shared" si="25"/>
        <v>A+J=</v>
      </c>
      <c r="S15" s="86">
        <f t="shared" si="26"/>
        <v>44529</v>
      </c>
      <c r="T15" s="91"/>
      <c r="U15" s="4"/>
      <c r="V15" s="100">
        <f t="shared" si="13"/>
        <v>3</v>
      </c>
      <c r="W15" s="101">
        <f t="shared" ref="W15" si="33">AC75</f>
        <v>44841</v>
      </c>
      <c r="X15" s="107">
        <f t="shared" ref="X15" si="34">(X14-AA15)</f>
        <v>-5.6843418860808015E-14</v>
      </c>
      <c r="Y15" s="106">
        <f t="shared" ref="Y15" si="35">NETWORKDAYS(W14,W15,V$72:V$436)-1</f>
        <v>33</v>
      </c>
      <c r="Z15" s="103">
        <f t="shared" ref="Z15" si="36">ROUND((ROUND(((1+Z$11)^(Y15/252)),9)-1)*X14,2)</f>
        <v>0.83</v>
      </c>
      <c r="AA15" s="107">
        <f>TRUNC(X14*AB15,8)</f>
        <v>129.90439104000001</v>
      </c>
      <c r="AB15" s="104">
        <v>1</v>
      </c>
      <c r="AC15" s="107">
        <f t="shared" ref="AC15" si="37">(Z15+AA15)</f>
        <v>130.73439104000002</v>
      </c>
      <c r="AD15" s="100">
        <f t="shared" si="32"/>
        <v>2</v>
      </c>
      <c r="AE15" s="105" t="s">
        <v>53</v>
      </c>
      <c r="AF15" s="101">
        <f>W16</f>
        <v>0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44109</v>
      </c>
      <c r="B16" s="129">
        <f t="shared" ca="1" si="18"/>
        <v>1000.53674699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19"/>
        <v>1.0000746899999999</v>
      </c>
      <c r="F16" s="85">
        <f ca="1">(TRUNC(PRODUCT($E$12:$E15),16))</f>
        <v>1.0001493855785999</v>
      </c>
      <c r="G16" s="85">
        <f t="shared" si="20"/>
        <v>1</v>
      </c>
      <c r="H16" s="85">
        <f t="shared" ca="1" si="21"/>
        <v>1.00014939</v>
      </c>
      <c r="I16" s="84">
        <f t="shared" si="8"/>
        <v>0.05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2"/>
        <v>1.000387299</v>
      </c>
      <c r="N16" s="89">
        <f t="shared" ca="1" si="1"/>
        <v>1.0005367469999999</v>
      </c>
      <c r="O16" s="88">
        <f t="shared" si="23"/>
        <v>0</v>
      </c>
      <c r="P16" s="85">
        <f t="shared" ca="1" si="12"/>
        <v>0.53674699000000003</v>
      </c>
      <c r="Q16" s="85">
        <f t="shared" si="24"/>
        <v>0</v>
      </c>
      <c r="R16" s="90" t="str">
        <f t="shared" si="25"/>
        <v>A+J=</v>
      </c>
      <c r="S16" s="86">
        <f t="shared" si="26"/>
        <v>44529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44110</v>
      </c>
      <c r="B17" s="129">
        <f t="shared" ca="1" si="18"/>
        <v>1000.805224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19"/>
        <v>1.0000746899999999</v>
      </c>
      <c r="F17" s="85">
        <f ca="1">(TRUNC(PRODUCT($E$12:$E16),16))</f>
        <v>1.0002240867362</v>
      </c>
      <c r="G17" s="85">
        <f t="shared" si="20"/>
        <v>1</v>
      </c>
      <c r="H17" s="85">
        <f t="shared" ca="1" si="21"/>
        <v>1.0002240899999999</v>
      </c>
      <c r="I17" s="84">
        <f t="shared" si="8"/>
        <v>0.05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2"/>
        <v>1.0005810040000001</v>
      </c>
      <c r="N17" s="89">
        <f t="shared" ca="1" si="1"/>
        <v>1.000805224</v>
      </c>
      <c r="O17" s="88">
        <f t="shared" si="23"/>
        <v>0</v>
      </c>
      <c r="P17" s="85">
        <f t="shared" ca="1" si="12"/>
        <v>0.80522400000000005</v>
      </c>
      <c r="Q17" s="85">
        <f t="shared" si="24"/>
        <v>0</v>
      </c>
      <c r="R17" s="90" t="str">
        <f t="shared" si="25"/>
        <v>A+J=</v>
      </c>
      <c r="S17" s="86">
        <f t="shared" si="26"/>
        <v>44529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44111</v>
      </c>
      <c r="B18" s="129">
        <f t="shared" ca="1" si="18"/>
        <v>1001.07376799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19"/>
        <v>1.0000746899999999</v>
      </c>
      <c r="F18" s="85">
        <f ca="1">(TRUNC(PRODUCT($E$12:$E17),16))</f>
        <v>1.0002987934732399</v>
      </c>
      <c r="G18" s="85">
        <f t="shared" si="20"/>
        <v>1</v>
      </c>
      <c r="H18" s="85">
        <f t="shared" ca="1" si="21"/>
        <v>1.00029879</v>
      </c>
      <c r="I18" s="84">
        <f t="shared" si="8"/>
        <v>0.05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2"/>
        <v>1.0007747469999999</v>
      </c>
      <c r="N18" s="89">
        <f t="shared" ca="1" si="1"/>
        <v>1.0010737679999999</v>
      </c>
      <c r="O18" s="88">
        <f t="shared" si="23"/>
        <v>0</v>
      </c>
      <c r="P18" s="85">
        <f t="shared" ca="1" si="12"/>
        <v>1.0737679899999999</v>
      </c>
      <c r="Q18" s="85">
        <f t="shared" si="24"/>
        <v>0</v>
      </c>
      <c r="R18" s="90" t="str">
        <f t="shared" si="25"/>
        <v>A+J=</v>
      </c>
      <c r="S18" s="86">
        <f t="shared" si="26"/>
        <v>44529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44112</v>
      </c>
      <c r="B19" s="129">
        <f t="shared" ca="1" si="18"/>
        <v>1001.34239999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19"/>
        <v>1.0000746899999999</v>
      </c>
      <c r="F19" s="85">
        <f ca="1">(TRUNC(PRODUCT($E$12:$E18),16))</f>
        <v>1.00037350579013</v>
      </c>
      <c r="G19" s="85">
        <f t="shared" si="20"/>
        <v>1</v>
      </c>
      <c r="H19" s="85">
        <f t="shared" ca="1" si="21"/>
        <v>1.00037351</v>
      </c>
      <c r="I19" s="84">
        <f t="shared" si="8"/>
        <v>0.05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2"/>
        <v>1.000968528</v>
      </c>
      <c r="N19" s="89">
        <f t="shared" ca="1" si="1"/>
        <v>1.0013424</v>
      </c>
      <c r="O19" s="88">
        <f t="shared" si="23"/>
        <v>0</v>
      </c>
      <c r="P19" s="85">
        <f t="shared" ca="1" si="12"/>
        <v>1.3423999900000001</v>
      </c>
      <c r="Q19" s="85">
        <f t="shared" si="24"/>
        <v>0</v>
      </c>
      <c r="R19" s="90" t="str">
        <f t="shared" si="25"/>
        <v>A+J=</v>
      </c>
      <c r="S19" s="86">
        <f t="shared" si="26"/>
        <v>44529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44113</v>
      </c>
      <c r="B20" s="129">
        <f t="shared" ca="1" si="18"/>
        <v>1001.61108699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19"/>
        <v>1.0000746899999999</v>
      </c>
      <c r="F20" s="85">
        <f ca="1">(TRUNC(PRODUCT($E$12:$E19),16))</f>
        <v>1.00044822368727</v>
      </c>
      <c r="G20" s="85">
        <f t="shared" si="20"/>
        <v>1</v>
      </c>
      <c r="H20" s="85">
        <f t="shared" ca="1" si="21"/>
        <v>1.00044822</v>
      </c>
      <c r="I20" s="84">
        <f t="shared" si="8"/>
        <v>0.05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2"/>
        <v>1.0011623460000001</v>
      </c>
      <c r="N20" s="89">
        <f t="shared" ca="1" si="1"/>
        <v>1.0016110869999999</v>
      </c>
      <c r="O20" s="88">
        <f t="shared" si="23"/>
        <v>0</v>
      </c>
      <c r="P20" s="85">
        <f t="shared" ca="1" si="12"/>
        <v>1.61108699</v>
      </c>
      <c r="Q20" s="85">
        <f t="shared" si="24"/>
        <v>0</v>
      </c>
      <c r="R20" s="90" t="str">
        <f t="shared" si="25"/>
        <v>A+J=</v>
      </c>
      <c r="S20" s="86">
        <f t="shared" si="26"/>
        <v>44529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44114</v>
      </c>
      <c r="B21" s="129">
        <f t="shared" ca="1" si="18"/>
        <v>1001.87986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19"/>
        <v>1</v>
      </c>
      <c r="F21" s="85">
        <f ca="1">(TRUNC(PRODUCT($E$12:$E20),16))</f>
        <v>1.0005229471651</v>
      </c>
      <c r="G21" s="85">
        <f t="shared" si="20"/>
        <v>1</v>
      </c>
      <c r="H21" s="85">
        <f t="shared" ca="1" si="21"/>
        <v>1.0005229499999999</v>
      </c>
      <c r="I21" s="84">
        <f t="shared" si="8"/>
        <v>0.05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2"/>
        <v>1.0013562009999999</v>
      </c>
      <c r="N21" s="89">
        <f t="shared" ca="1" si="1"/>
        <v>1.0018798600000001</v>
      </c>
      <c r="O21" s="88">
        <f t="shared" si="23"/>
        <v>0</v>
      </c>
      <c r="P21" s="85">
        <f t="shared" ca="1" si="12"/>
        <v>1.8798600000000001</v>
      </c>
      <c r="Q21" s="85">
        <f t="shared" si="24"/>
        <v>0</v>
      </c>
      <c r="R21" s="90" t="str">
        <f t="shared" si="25"/>
        <v>A+J=</v>
      </c>
      <c r="S21" s="86">
        <f t="shared" si="26"/>
        <v>44529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44115</v>
      </c>
      <c r="B22" s="129">
        <f t="shared" ca="1" si="18"/>
        <v>1001.87986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19"/>
        <v>1</v>
      </c>
      <c r="F22" s="85">
        <f ca="1">(TRUNC(PRODUCT($E$12:$E21),16))</f>
        <v>1.0005229471651</v>
      </c>
      <c r="G22" s="85">
        <f t="shared" si="20"/>
        <v>1</v>
      </c>
      <c r="H22" s="85">
        <f t="shared" ca="1" si="21"/>
        <v>1.0005229499999999</v>
      </c>
      <c r="I22" s="84">
        <f t="shared" si="8"/>
        <v>0.05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2"/>
        <v>1.0013562009999999</v>
      </c>
      <c r="N22" s="89">
        <f t="shared" ca="1" si="1"/>
        <v>1.0018798600000001</v>
      </c>
      <c r="O22" s="88">
        <f t="shared" si="23"/>
        <v>0</v>
      </c>
      <c r="P22" s="85">
        <f t="shared" ca="1" si="12"/>
        <v>1.8798600000000001</v>
      </c>
      <c r="Q22" s="85">
        <f t="shared" si="24"/>
        <v>0</v>
      </c>
      <c r="R22" s="90" t="str">
        <f t="shared" si="25"/>
        <v>A+J=</v>
      </c>
      <c r="S22" s="86">
        <f t="shared" si="26"/>
        <v>44529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44116</v>
      </c>
      <c r="B23" s="129">
        <f t="shared" ca="1" si="18"/>
        <v>1001.87986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19"/>
        <v>1</v>
      </c>
      <c r="F23" s="85">
        <f ca="1">(TRUNC(PRODUCT($E$12:$E22),16))</f>
        <v>1.0005229471651</v>
      </c>
      <c r="G23" s="85">
        <f t="shared" si="20"/>
        <v>1</v>
      </c>
      <c r="H23" s="85">
        <f t="shared" ca="1" si="21"/>
        <v>1.0005229499999999</v>
      </c>
      <c r="I23" s="84">
        <f t="shared" si="8"/>
        <v>0.05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2"/>
        <v>1.0013562009999999</v>
      </c>
      <c r="N23" s="89">
        <f t="shared" ca="1" si="1"/>
        <v>1.0018798600000001</v>
      </c>
      <c r="O23" s="88">
        <f t="shared" si="23"/>
        <v>0</v>
      </c>
      <c r="P23" s="85">
        <f t="shared" ca="1" si="12"/>
        <v>1.8798600000000001</v>
      </c>
      <c r="Q23" s="85">
        <f t="shared" si="24"/>
        <v>0</v>
      </c>
      <c r="R23" s="90" t="str">
        <f t="shared" si="25"/>
        <v>A+J=</v>
      </c>
      <c r="S23" s="86">
        <f t="shared" si="26"/>
        <v>44529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44117</v>
      </c>
      <c r="B24" s="129">
        <f t="shared" ca="1" si="18"/>
        <v>1001.87986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19"/>
        <v>1.0000746899999999</v>
      </c>
      <c r="F24" s="85">
        <f ca="1">(TRUNC(PRODUCT($E$12:$E23),16))</f>
        <v>1.0005229471651</v>
      </c>
      <c r="G24" s="85">
        <f t="shared" si="20"/>
        <v>1</v>
      </c>
      <c r="H24" s="85">
        <f t="shared" ca="1" si="21"/>
        <v>1.0005229499999999</v>
      </c>
      <c r="I24" s="84">
        <f t="shared" si="8"/>
        <v>0.05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2"/>
        <v>1.0013562009999999</v>
      </c>
      <c r="N24" s="89">
        <f t="shared" ca="1" si="1"/>
        <v>1.0018798600000001</v>
      </c>
      <c r="O24" s="88">
        <f t="shared" si="23"/>
        <v>0</v>
      </c>
      <c r="P24" s="85">
        <f t="shared" ca="1" si="12"/>
        <v>1.8798600000000001</v>
      </c>
      <c r="Q24" s="85">
        <f t="shared" si="24"/>
        <v>0</v>
      </c>
      <c r="R24" s="90" t="str">
        <f t="shared" si="25"/>
        <v>A+J=</v>
      </c>
      <c r="S24" s="86">
        <f t="shared" si="26"/>
        <v>44529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44118</v>
      </c>
      <c r="B25" s="129">
        <f t="shared" ca="1" si="18"/>
        <v>1002.1487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19"/>
        <v>1.0000746899999999</v>
      </c>
      <c r="F25" s="85">
        <f ca="1">(TRUNC(PRODUCT($E$12:$E24),16))</f>
        <v>1.0005976762240301</v>
      </c>
      <c r="G25" s="85">
        <f t="shared" si="20"/>
        <v>1</v>
      </c>
      <c r="H25" s="85">
        <f t="shared" ca="1" si="21"/>
        <v>1.00059768</v>
      </c>
      <c r="I25" s="84">
        <f t="shared" si="8"/>
        <v>0.05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2"/>
        <v>1.0015500939999999</v>
      </c>
      <c r="N25" s="89">
        <f t="shared" ca="1" si="1"/>
        <v>1.0021487</v>
      </c>
      <c r="O25" s="88">
        <f t="shared" si="23"/>
        <v>0</v>
      </c>
      <c r="P25" s="85">
        <f t="shared" ca="1" si="12"/>
        <v>2.1486999999999998</v>
      </c>
      <c r="Q25" s="85">
        <f t="shared" si="24"/>
        <v>0</v>
      </c>
      <c r="R25" s="90" t="str">
        <f t="shared" si="25"/>
        <v>A+J=</v>
      </c>
      <c r="S25" s="86">
        <f t="shared" si="26"/>
        <v>44529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44119</v>
      </c>
      <c r="B26" s="129">
        <f t="shared" ca="1" si="18"/>
        <v>1002.417608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19"/>
        <v>1.0000746899999999</v>
      </c>
      <c r="F26" s="85">
        <f ca="1">(TRUNC(PRODUCT($E$12:$E25),16))</f>
        <v>1.00067241086446</v>
      </c>
      <c r="G26" s="85">
        <f t="shared" si="20"/>
        <v>1</v>
      </c>
      <c r="H26" s="85">
        <f t="shared" ca="1" si="21"/>
        <v>1.00067241</v>
      </c>
      <c r="I26" s="84">
        <f t="shared" si="8"/>
        <v>0.05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2"/>
        <v>1.001744025</v>
      </c>
      <c r="N26" s="89">
        <f t="shared" ca="1" si="1"/>
        <v>1.002417608</v>
      </c>
      <c r="O26" s="88">
        <f t="shared" si="23"/>
        <v>0</v>
      </c>
      <c r="P26" s="85">
        <f t="shared" ca="1" si="12"/>
        <v>2.417608</v>
      </c>
      <c r="Q26" s="85">
        <f t="shared" si="24"/>
        <v>0</v>
      </c>
      <c r="R26" s="90" t="str">
        <f t="shared" si="25"/>
        <v>A+J=</v>
      </c>
      <c r="S26" s="86">
        <f t="shared" si="26"/>
        <v>44529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44120</v>
      </c>
      <c r="B27" s="129">
        <f t="shared" ca="1" si="18"/>
        <v>1002.686591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19"/>
        <v>1.0000746899999999</v>
      </c>
      <c r="F27" s="85">
        <f ca="1">(TRUNC(PRODUCT($E$12:$E26),16))</f>
        <v>1.00074715108683</v>
      </c>
      <c r="G27" s="85">
        <f t="shared" si="20"/>
        <v>1</v>
      </c>
      <c r="H27" s="85">
        <f t="shared" ca="1" si="21"/>
        <v>1.00074715</v>
      </c>
      <c r="I27" s="84">
        <f t="shared" si="8"/>
        <v>0.05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2"/>
        <v>1.0019379930000001</v>
      </c>
      <c r="N27" s="89">
        <f t="shared" ca="1" si="1"/>
        <v>1.002686591</v>
      </c>
      <c r="O27" s="88">
        <f t="shared" si="23"/>
        <v>0</v>
      </c>
      <c r="P27" s="85">
        <f t="shared" ca="1" si="12"/>
        <v>2.686591</v>
      </c>
      <c r="Q27" s="85">
        <f t="shared" si="24"/>
        <v>0</v>
      </c>
      <c r="R27" s="90" t="str">
        <f t="shared" si="25"/>
        <v>A+J=</v>
      </c>
      <c r="S27" s="86">
        <f t="shared" si="26"/>
        <v>44529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44121</v>
      </c>
      <c r="B28" s="129">
        <f t="shared" ca="1" si="18"/>
        <v>1002.95565099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19"/>
        <v>1</v>
      </c>
      <c r="F28" s="85">
        <f ca="1">(TRUNC(PRODUCT($E$12:$E27),16))</f>
        <v>1.0008218968915401</v>
      </c>
      <c r="G28" s="85">
        <f t="shared" si="20"/>
        <v>1</v>
      </c>
      <c r="H28" s="85">
        <f t="shared" ca="1" si="21"/>
        <v>1.0008219</v>
      </c>
      <c r="I28" s="84">
        <f t="shared" si="8"/>
        <v>0.05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2"/>
        <v>1.0021319989999999</v>
      </c>
      <c r="N28" s="89">
        <f t="shared" ca="1" si="1"/>
        <v>1.0029556509999999</v>
      </c>
      <c r="O28" s="88">
        <f t="shared" si="23"/>
        <v>0</v>
      </c>
      <c r="P28" s="85">
        <f t="shared" ca="1" si="12"/>
        <v>2.9556509900000001</v>
      </c>
      <c r="Q28" s="85">
        <f t="shared" si="24"/>
        <v>0</v>
      </c>
      <c r="R28" s="90" t="str">
        <f t="shared" si="25"/>
        <v>A+J=</v>
      </c>
      <c r="S28" s="86">
        <f t="shared" si="26"/>
        <v>44529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44122</v>
      </c>
      <c r="B29" s="129">
        <f t="shared" ca="1" si="18"/>
        <v>1002.95565099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19"/>
        <v>1</v>
      </c>
      <c r="F29" s="85">
        <f ca="1">(TRUNC(PRODUCT($E$12:$E28),16))</f>
        <v>1.0008218968915401</v>
      </c>
      <c r="G29" s="85">
        <f t="shared" si="20"/>
        <v>1</v>
      </c>
      <c r="H29" s="85">
        <f t="shared" ca="1" si="21"/>
        <v>1.0008219</v>
      </c>
      <c r="I29" s="84">
        <f t="shared" si="8"/>
        <v>0.05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2"/>
        <v>1.0021319989999999</v>
      </c>
      <c r="N29" s="89">
        <f t="shared" ca="1" si="1"/>
        <v>1.0029556509999999</v>
      </c>
      <c r="O29" s="88">
        <f t="shared" si="23"/>
        <v>0</v>
      </c>
      <c r="P29" s="85">
        <f t="shared" ca="1" si="12"/>
        <v>2.9556509900000001</v>
      </c>
      <c r="Q29" s="85">
        <f t="shared" si="24"/>
        <v>0</v>
      </c>
      <c r="R29" s="90" t="str">
        <f t="shared" si="25"/>
        <v>A+J=</v>
      </c>
      <c r="S29" s="86">
        <f t="shared" si="26"/>
        <v>44529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44123</v>
      </c>
      <c r="B30" s="129">
        <f t="shared" ca="1" si="18"/>
        <v>1002.95565099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19"/>
        <v>1.0000746899999999</v>
      </c>
      <c r="F30" s="85">
        <f ca="1">(TRUNC(PRODUCT($E$12:$E29),16))</f>
        <v>1.0008218968915401</v>
      </c>
      <c r="G30" s="85">
        <f t="shared" si="20"/>
        <v>1</v>
      </c>
      <c r="H30" s="85">
        <f t="shared" ca="1" si="21"/>
        <v>1.0008219</v>
      </c>
      <c r="I30" s="84">
        <f t="shared" si="8"/>
        <v>0.05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2"/>
        <v>1.0021319989999999</v>
      </c>
      <c r="N30" s="89">
        <f t="shared" ca="1" si="1"/>
        <v>1.0029556509999999</v>
      </c>
      <c r="O30" s="88">
        <f t="shared" si="23"/>
        <v>0</v>
      </c>
      <c r="P30" s="85">
        <f t="shared" ca="1" si="12"/>
        <v>2.9556509900000001</v>
      </c>
      <c r="Q30" s="85">
        <f t="shared" si="24"/>
        <v>0</v>
      </c>
      <c r="R30" s="90" t="str">
        <f t="shared" si="25"/>
        <v>A+J=</v>
      </c>
      <c r="S30" s="86">
        <f t="shared" si="26"/>
        <v>44529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44124</v>
      </c>
      <c r="B31" s="129">
        <f t="shared" ca="1" si="18"/>
        <v>1003.224778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19"/>
        <v>1.0000746899999999</v>
      </c>
      <c r="F31" s="85">
        <f ca="1">(TRUNC(PRODUCT($E$12:$E30),16))</f>
        <v>1.00089664827902</v>
      </c>
      <c r="G31" s="85">
        <f t="shared" si="20"/>
        <v>1</v>
      </c>
      <c r="H31" s="85">
        <f t="shared" ca="1" si="21"/>
        <v>1.0008966500000001</v>
      </c>
      <c r="I31" s="84">
        <f t="shared" si="8"/>
        <v>0.05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2"/>
        <v>1.002326042</v>
      </c>
      <c r="N31" s="89">
        <f t="shared" ca="1" si="1"/>
        <v>1.0032247780000001</v>
      </c>
      <c r="O31" s="88">
        <f t="shared" si="23"/>
        <v>0</v>
      </c>
      <c r="P31" s="85">
        <f t="shared" ca="1" si="12"/>
        <v>3.2247780000000001</v>
      </c>
      <c r="Q31" s="85">
        <f t="shared" si="24"/>
        <v>0</v>
      </c>
      <c r="R31" s="90" t="str">
        <f t="shared" si="25"/>
        <v>A+J=</v>
      </c>
      <c r="S31" s="86">
        <f t="shared" si="26"/>
        <v>44529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44125</v>
      </c>
      <c r="B32" s="129">
        <f t="shared" ca="1" si="18"/>
        <v>1003.493981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19"/>
        <v>1.0000746899999999</v>
      </c>
      <c r="F32" s="85">
        <f ca="1">(TRUNC(PRODUCT($E$12:$E31),16))</f>
        <v>1.0009714052496801</v>
      </c>
      <c r="G32" s="85">
        <f t="shared" si="20"/>
        <v>1</v>
      </c>
      <c r="H32" s="85">
        <f t="shared" ca="1" si="21"/>
        <v>1.00097141</v>
      </c>
      <c r="I32" s="84">
        <f t="shared" si="8"/>
        <v>0.05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2"/>
        <v>1.002520123</v>
      </c>
      <c r="N32" s="89">
        <f t="shared" ca="1" si="1"/>
        <v>1.0034939810000001</v>
      </c>
      <c r="O32" s="88">
        <f t="shared" si="23"/>
        <v>0</v>
      </c>
      <c r="P32" s="85">
        <f t="shared" ca="1" si="12"/>
        <v>3.4939809999999998</v>
      </c>
      <c r="Q32" s="85">
        <f t="shared" si="24"/>
        <v>0</v>
      </c>
      <c r="R32" s="90" t="str">
        <f t="shared" si="25"/>
        <v>A+J=</v>
      </c>
      <c r="S32" s="86">
        <f t="shared" si="26"/>
        <v>44529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44126</v>
      </c>
      <c r="B33" s="129">
        <f t="shared" ca="1" si="18"/>
        <v>1003.76325199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19"/>
        <v>1.0000746899999999</v>
      </c>
      <c r="F33" s="85">
        <f ca="1">(TRUNC(PRODUCT($E$12:$E32),16))</f>
        <v>1.00104616780394</v>
      </c>
      <c r="G33" s="85">
        <f t="shared" si="20"/>
        <v>1</v>
      </c>
      <c r="H33" s="85">
        <f t="shared" ca="1" si="21"/>
        <v>1.00104617</v>
      </c>
      <c r="I33" s="84">
        <f t="shared" si="8"/>
        <v>0.05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2"/>
        <v>1.0027142419999999</v>
      </c>
      <c r="N33" s="89">
        <f t="shared" ca="1" si="1"/>
        <v>1.0037632519999999</v>
      </c>
      <c r="O33" s="88">
        <f t="shared" si="23"/>
        <v>0</v>
      </c>
      <c r="P33" s="85">
        <f t="shared" ca="1" si="12"/>
        <v>3.7632519900000001</v>
      </c>
      <c r="Q33" s="85">
        <f t="shared" si="24"/>
        <v>0</v>
      </c>
      <c r="R33" s="90" t="str">
        <f t="shared" si="25"/>
        <v>A+J=</v>
      </c>
      <c r="S33" s="86">
        <f t="shared" si="26"/>
        <v>44529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44127</v>
      </c>
      <c r="B34" s="129">
        <f t="shared" ca="1" si="18"/>
        <v>1004.032598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19"/>
        <v>1.0000746899999999</v>
      </c>
      <c r="F34" s="85">
        <f ca="1">(TRUNC(PRODUCT($E$12:$E33),16))</f>
        <v>1.00112093594221</v>
      </c>
      <c r="G34" s="85">
        <f t="shared" si="20"/>
        <v>1</v>
      </c>
      <c r="H34" s="85">
        <f t="shared" ca="1" si="21"/>
        <v>1.0011209400000001</v>
      </c>
      <c r="I34" s="84">
        <f t="shared" si="8"/>
        <v>0.05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2"/>
        <v>1.002908398</v>
      </c>
      <c r="N34" s="89">
        <f t="shared" ca="1" si="1"/>
        <v>1.004032598</v>
      </c>
      <c r="O34" s="88">
        <f t="shared" si="23"/>
        <v>0</v>
      </c>
      <c r="P34" s="85">
        <f t="shared" ca="1" si="12"/>
        <v>4.0325980000000001</v>
      </c>
      <c r="Q34" s="85">
        <f t="shared" si="24"/>
        <v>0</v>
      </c>
      <c r="R34" s="90" t="str">
        <f t="shared" si="25"/>
        <v>A+J=</v>
      </c>
      <c r="S34" s="86">
        <f t="shared" si="26"/>
        <v>44529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44128</v>
      </c>
      <c r="B35" s="129">
        <f t="shared" ca="1" si="18"/>
        <v>1004.302011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19"/>
        <v>1</v>
      </c>
      <c r="F35" s="85">
        <f ca="1">(TRUNC(PRODUCT($E$12:$E34),16))</f>
        <v>1.00119570966492</v>
      </c>
      <c r="G35" s="85">
        <f t="shared" si="20"/>
        <v>1</v>
      </c>
      <c r="H35" s="85">
        <f t="shared" ca="1" si="21"/>
        <v>1.00119571</v>
      </c>
      <c r="I35" s="84">
        <f t="shared" si="8"/>
        <v>0.05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2"/>
        <v>1.003102591</v>
      </c>
      <c r="N35" s="89">
        <f t="shared" ca="1" si="1"/>
        <v>1.004302011</v>
      </c>
      <c r="O35" s="88">
        <f t="shared" si="23"/>
        <v>0</v>
      </c>
      <c r="P35" s="85">
        <f t="shared" ca="1" si="12"/>
        <v>4.3020110000000003</v>
      </c>
      <c r="Q35" s="85">
        <f t="shared" si="24"/>
        <v>0</v>
      </c>
      <c r="R35" s="90" t="str">
        <f t="shared" si="25"/>
        <v>A+J=</v>
      </c>
      <c r="S35" s="86">
        <f t="shared" si="26"/>
        <v>44529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44129</v>
      </c>
      <c r="B36" s="129">
        <f t="shared" ca="1" si="18"/>
        <v>1004.302011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19"/>
        <v>1</v>
      </c>
      <c r="F36" s="85">
        <f ca="1">(TRUNC(PRODUCT($E$12:$E35),16))</f>
        <v>1.00119570966492</v>
      </c>
      <c r="G36" s="85">
        <f t="shared" si="20"/>
        <v>1</v>
      </c>
      <c r="H36" s="85">
        <f t="shared" ca="1" si="21"/>
        <v>1.00119571</v>
      </c>
      <c r="I36" s="84">
        <f t="shared" si="8"/>
        <v>0.05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2"/>
        <v>1.003102591</v>
      </c>
      <c r="N36" s="89">
        <f t="shared" ca="1" si="1"/>
        <v>1.004302011</v>
      </c>
      <c r="O36" s="88">
        <f t="shared" si="23"/>
        <v>0</v>
      </c>
      <c r="P36" s="85">
        <f t="shared" ca="1" si="12"/>
        <v>4.3020110000000003</v>
      </c>
      <c r="Q36" s="85">
        <f t="shared" si="24"/>
        <v>0</v>
      </c>
      <c r="R36" s="90" t="str">
        <f t="shared" si="25"/>
        <v>A+J=</v>
      </c>
      <c r="S36" s="86">
        <f t="shared" si="26"/>
        <v>44529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44130</v>
      </c>
      <c r="B37" s="129">
        <f t="shared" ca="1" si="18"/>
        <v>1004.302011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19"/>
        <v>1.0000746899999999</v>
      </c>
      <c r="F37" s="85">
        <f ca="1">(TRUNC(PRODUCT($E$12:$E36),16))</f>
        <v>1.00119570966492</v>
      </c>
      <c r="G37" s="85">
        <f t="shared" si="20"/>
        <v>1</v>
      </c>
      <c r="H37" s="85">
        <f t="shared" ca="1" si="21"/>
        <v>1.00119571</v>
      </c>
      <c r="I37" s="84">
        <f t="shared" si="8"/>
        <v>0.05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2"/>
        <v>1.003102591</v>
      </c>
      <c r="N37" s="89">
        <f t="shared" ca="1" si="1"/>
        <v>1.004302011</v>
      </c>
      <c r="O37" s="88">
        <f t="shared" si="23"/>
        <v>0</v>
      </c>
      <c r="P37" s="85">
        <f t="shared" ca="1" si="12"/>
        <v>4.3020110000000003</v>
      </c>
      <c r="Q37" s="85">
        <f t="shared" si="24"/>
        <v>0</v>
      </c>
      <c r="R37" s="90" t="str">
        <f t="shared" si="25"/>
        <v>A+J=</v>
      </c>
      <c r="S37" s="86">
        <f t="shared" si="26"/>
        <v>44529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44131</v>
      </c>
      <c r="B38" s="129">
        <f t="shared" ca="1" si="18"/>
        <v>1004.57150199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19"/>
        <v>1.0000746899999999</v>
      </c>
      <c r="F38" s="85">
        <f ca="1">(TRUNC(PRODUCT($E$12:$E37),16))</f>
        <v>1.00127048897247</v>
      </c>
      <c r="G38" s="85">
        <f t="shared" si="20"/>
        <v>1</v>
      </c>
      <c r="H38" s="85">
        <f t="shared" ca="1" si="21"/>
        <v>1.00127049</v>
      </c>
      <c r="I38" s="84">
        <f t="shared" si="8"/>
        <v>0.05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2"/>
        <v>1.0032968229999999</v>
      </c>
      <c r="N38" s="89">
        <f t="shared" ca="1" si="1"/>
        <v>1.0045715019999999</v>
      </c>
      <c r="O38" s="88">
        <f t="shared" si="23"/>
        <v>0</v>
      </c>
      <c r="P38" s="85">
        <f t="shared" ca="1" si="12"/>
        <v>4.5715019899999998</v>
      </c>
      <c r="Q38" s="85">
        <f t="shared" si="24"/>
        <v>0</v>
      </c>
      <c r="R38" s="90" t="str">
        <f t="shared" si="25"/>
        <v>A+J=</v>
      </c>
      <c r="S38" s="86">
        <f t="shared" si="26"/>
        <v>44529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44132</v>
      </c>
      <c r="B39" s="129">
        <f t="shared" ca="1" si="18"/>
        <v>1004.84105699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19"/>
        <v>1.0000746899999999</v>
      </c>
      <c r="F39" s="85">
        <f ca="1">(TRUNC(PRODUCT($E$12:$E38),16))</f>
        <v>1.0013452738652999</v>
      </c>
      <c r="G39" s="85">
        <f t="shared" si="20"/>
        <v>1</v>
      </c>
      <c r="H39" s="85">
        <f t="shared" ca="1" si="21"/>
        <v>1.0013452700000001</v>
      </c>
      <c r="I39" s="84">
        <f t="shared" si="8"/>
        <v>0.05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2"/>
        <v>1.0034910909999999</v>
      </c>
      <c r="N39" s="89">
        <f t="shared" ca="1" si="1"/>
        <v>1.0048410569999999</v>
      </c>
      <c r="O39" s="88">
        <f t="shared" si="23"/>
        <v>0</v>
      </c>
      <c r="P39" s="85">
        <f t="shared" ca="1" si="12"/>
        <v>4.8410569900000002</v>
      </c>
      <c r="Q39" s="85">
        <f t="shared" si="24"/>
        <v>0</v>
      </c>
      <c r="R39" s="90" t="str">
        <f t="shared" si="25"/>
        <v>A+J=</v>
      </c>
      <c r="S39" s="86">
        <f t="shared" si="26"/>
        <v>44529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44133</v>
      </c>
      <c r="B40" s="129">
        <f t="shared" ca="1" si="18"/>
        <v>1005.110691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19"/>
        <v>1.0000746899999999</v>
      </c>
      <c r="F40" s="85">
        <f ca="1">(TRUNC(PRODUCT($E$12:$E39),16))</f>
        <v>1.0014200643438</v>
      </c>
      <c r="G40" s="85">
        <f t="shared" si="20"/>
        <v>1</v>
      </c>
      <c r="H40" s="85">
        <f t="shared" ca="1" si="21"/>
        <v>1.0014200600000001</v>
      </c>
      <c r="I40" s="84">
        <f t="shared" si="8"/>
        <v>0.05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2"/>
        <v>1.003685398</v>
      </c>
      <c r="N40" s="89">
        <f t="shared" ca="1" si="1"/>
        <v>1.0051106910000001</v>
      </c>
      <c r="O40" s="88">
        <f t="shared" si="23"/>
        <v>0</v>
      </c>
      <c r="P40" s="85">
        <f t="shared" ca="1" si="12"/>
        <v>5.1106910000000001</v>
      </c>
      <c r="Q40" s="85">
        <f t="shared" si="24"/>
        <v>0</v>
      </c>
      <c r="R40" s="90" t="str">
        <f t="shared" si="25"/>
        <v>A+J=</v>
      </c>
      <c r="S40" s="86">
        <f t="shared" si="26"/>
        <v>44529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44134</v>
      </c>
      <c r="B41" s="129">
        <f t="shared" ca="1" si="18"/>
        <v>1005.38040199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19"/>
        <v>1.0000746899999999</v>
      </c>
      <c r="F41" s="85">
        <f ca="1">(TRUNC(PRODUCT($E$12:$E40),16))</f>
        <v>1.00149486040841</v>
      </c>
      <c r="G41" s="85">
        <f t="shared" si="20"/>
        <v>1</v>
      </c>
      <c r="H41" s="85">
        <f t="shared" ca="1" si="21"/>
        <v>1.00149486</v>
      </c>
      <c r="I41" s="84">
        <f t="shared" si="8"/>
        <v>0.05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2"/>
        <v>1.0038797420000001</v>
      </c>
      <c r="N41" s="89">
        <f t="shared" ca="1" si="1"/>
        <v>1.0053804019999999</v>
      </c>
      <c r="O41" s="88">
        <f t="shared" si="23"/>
        <v>0</v>
      </c>
      <c r="P41" s="85">
        <f t="shared" ca="1" si="12"/>
        <v>5.3804019900000002</v>
      </c>
      <c r="Q41" s="85">
        <f t="shared" si="24"/>
        <v>0</v>
      </c>
      <c r="R41" s="90" t="str">
        <f t="shared" si="25"/>
        <v>A+J=</v>
      </c>
      <c r="S41" s="86">
        <f t="shared" si="26"/>
        <v>44529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44135</v>
      </c>
      <c r="B42" s="129">
        <f t="shared" ca="1" si="18"/>
        <v>1005.650179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19"/>
        <v>1</v>
      </c>
      <c r="F42" s="85">
        <f ca="1">(TRUNC(PRODUCT($E$12:$E41),16))</f>
        <v>1.00156966205953</v>
      </c>
      <c r="G42" s="85">
        <f t="shared" si="20"/>
        <v>1</v>
      </c>
      <c r="H42" s="85">
        <f t="shared" ca="1" si="21"/>
        <v>1.0015696599999999</v>
      </c>
      <c r="I42" s="84">
        <f t="shared" si="8"/>
        <v>0.05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2"/>
        <v>1.004074124</v>
      </c>
      <c r="N42" s="89">
        <f t="shared" ca="1" si="1"/>
        <v>1.0056501790000001</v>
      </c>
      <c r="O42" s="88">
        <f t="shared" si="23"/>
        <v>0</v>
      </c>
      <c r="P42" s="85">
        <f t="shared" ca="1" si="12"/>
        <v>5.6501789999999996</v>
      </c>
      <c r="Q42" s="85">
        <f t="shared" si="24"/>
        <v>0</v>
      </c>
      <c r="R42" s="90" t="str">
        <f t="shared" si="25"/>
        <v>A+J=</v>
      </c>
      <c r="S42" s="86">
        <f t="shared" si="26"/>
        <v>44529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44136</v>
      </c>
      <c r="B43" s="129">
        <f t="shared" ca="1" si="18"/>
        <v>1005.650179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19"/>
        <v>1</v>
      </c>
      <c r="F43" s="85">
        <f ca="1">(TRUNC(PRODUCT($E$12:$E42),16))</f>
        <v>1.00156966205953</v>
      </c>
      <c r="G43" s="85">
        <f t="shared" si="20"/>
        <v>1</v>
      </c>
      <c r="H43" s="85">
        <f t="shared" ca="1" si="21"/>
        <v>1.0015696599999999</v>
      </c>
      <c r="I43" s="84">
        <f t="shared" si="8"/>
        <v>0.05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2"/>
        <v>1.004074124</v>
      </c>
      <c r="N43" s="89">
        <f t="shared" ca="1" si="1"/>
        <v>1.0056501790000001</v>
      </c>
      <c r="O43" s="88">
        <f t="shared" si="23"/>
        <v>0</v>
      </c>
      <c r="P43" s="85">
        <f t="shared" ca="1" si="12"/>
        <v>5.6501789999999996</v>
      </c>
      <c r="Q43" s="85">
        <f t="shared" si="24"/>
        <v>0</v>
      </c>
      <c r="R43" s="90" t="str">
        <f t="shared" si="25"/>
        <v>A+J=</v>
      </c>
      <c r="S43" s="86">
        <f t="shared" si="26"/>
        <v>44529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44137</v>
      </c>
      <c r="B44" s="129">
        <f t="shared" ca="1" si="18"/>
        <v>1005.650179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19"/>
        <v>1</v>
      </c>
      <c r="F44" s="85">
        <f ca="1">(TRUNC(PRODUCT($E$12:$E43),16))</f>
        <v>1.00156966205953</v>
      </c>
      <c r="G44" s="85">
        <f t="shared" si="20"/>
        <v>1</v>
      </c>
      <c r="H44" s="85">
        <f t="shared" ca="1" si="21"/>
        <v>1.0015696599999999</v>
      </c>
      <c r="I44" s="84">
        <f t="shared" si="8"/>
        <v>0.05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2"/>
        <v>1.004074124</v>
      </c>
      <c r="N44" s="89">
        <f t="shared" ca="1" si="1"/>
        <v>1.0056501790000001</v>
      </c>
      <c r="O44" s="88">
        <f t="shared" si="23"/>
        <v>0</v>
      </c>
      <c r="P44" s="85">
        <f t="shared" ca="1" si="12"/>
        <v>5.6501789999999996</v>
      </c>
      <c r="Q44" s="85">
        <f t="shared" si="24"/>
        <v>0</v>
      </c>
      <c r="R44" s="90" t="str">
        <f t="shared" si="25"/>
        <v>A+J=</v>
      </c>
      <c r="S44" s="86">
        <f t="shared" si="26"/>
        <v>44529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44138</v>
      </c>
      <c r="B45" s="129">
        <f t="shared" ca="1" si="18"/>
        <v>1005.650179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19"/>
        <v>1.0000746899999999</v>
      </c>
      <c r="F45" s="85">
        <f ca="1">(TRUNC(PRODUCT($E$12:$E44),16))</f>
        <v>1.00156966205953</v>
      </c>
      <c r="G45" s="85">
        <f t="shared" si="20"/>
        <v>1</v>
      </c>
      <c r="H45" s="85">
        <f t="shared" ca="1" si="21"/>
        <v>1.0015696599999999</v>
      </c>
      <c r="I45" s="84">
        <f t="shared" si="8"/>
        <v>0.05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2"/>
        <v>1.004074124</v>
      </c>
      <c r="N45" s="89">
        <f t="shared" ca="1" si="1"/>
        <v>1.0056501790000001</v>
      </c>
      <c r="O45" s="88">
        <f t="shared" si="23"/>
        <v>0</v>
      </c>
      <c r="P45" s="85">
        <f t="shared" ca="1" si="12"/>
        <v>5.6501789999999996</v>
      </c>
      <c r="Q45" s="85">
        <f t="shared" si="24"/>
        <v>0</v>
      </c>
      <c r="R45" s="90" t="str">
        <f t="shared" si="25"/>
        <v>A+J=</v>
      </c>
      <c r="S45" s="86">
        <f t="shared" si="26"/>
        <v>44529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44139</v>
      </c>
      <c r="B46" s="129">
        <f t="shared" ca="1" si="18"/>
        <v>1005.92003199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19"/>
        <v>1.0000746899999999</v>
      </c>
      <c r="F46" s="85">
        <f ca="1">(TRUNC(PRODUCT($E$12:$E45),16))</f>
        <v>1.0016444692975901</v>
      </c>
      <c r="G46" s="85">
        <f t="shared" si="20"/>
        <v>1</v>
      </c>
      <c r="H46" s="85">
        <f t="shared" ca="1" si="21"/>
        <v>1.00164447</v>
      </c>
      <c r="I46" s="84">
        <f t="shared" si="8"/>
        <v>0.05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2"/>
        <v>1.004268543</v>
      </c>
      <c r="N46" s="89">
        <f t="shared" ca="1" si="1"/>
        <v>1.0059200319999999</v>
      </c>
      <c r="O46" s="88">
        <f t="shared" si="23"/>
        <v>0</v>
      </c>
      <c r="P46" s="85">
        <f t="shared" ca="1" si="12"/>
        <v>5.92003199</v>
      </c>
      <c r="Q46" s="85">
        <f t="shared" si="24"/>
        <v>0</v>
      </c>
      <c r="R46" s="90" t="str">
        <f t="shared" si="25"/>
        <v>A+J=</v>
      </c>
      <c r="S46" s="86">
        <f t="shared" si="26"/>
        <v>44529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44140</v>
      </c>
      <c r="B47" s="129">
        <f t="shared" ca="1" si="18"/>
        <v>1006.1899529999999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19"/>
        <v>1.0000746899999999</v>
      </c>
      <c r="F47" s="85">
        <f ca="1">(TRUNC(PRODUCT($E$12:$E46),16))</f>
        <v>1.0017192821230001</v>
      </c>
      <c r="G47" s="85">
        <f t="shared" si="20"/>
        <v>1</v>
      </c>
      <c r="H47" s="85">
        <f t="shared" ca="1" si="21"/>
        <v>1.0017192800000001</v>
      </c>
      <c r="I47" s="84">
        <f t="shared" si="8"/>
        <v>0.05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2"/>
        <v>1.0044630000000001</v>
      </c>
      <c r="N47" s="89">
        <f t="shared" ca="1" si="1"/>
        <v>1.006189953</v>
      </c>
      <c r="O47" s="88">
        <f t="shared" si="23"/>
        <v>0</v>
      </c>
      <c r="P47" s="85">
        <f t="shared" ca="1" si="12"/>
        <v>6.189953</v>
      </c>
      <c r="Q47" s="85">
        <f t="shared" si="24"/>
        <v>0</v>
      </c>
      <c r="R47" s="90" t="str">
        <f t="shared" si="25"/>
        <v>A+J=</v>
      </c>
      <c r="S47" s="86">
        <f t="shared" si="26"/>
        <v>44529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44141</v>
      </c>
      <c r="B48" s="129">
        <f t="shared" ca="1" si="18"/>
        <v>1006.459951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19"/>
        <v>1.0000746899999999</v>
      </c>
      <c r="F48" s="85">
        <f ca="1">(TRUNC(PRODUCT($E$12:$E47),16))</f>
        <v>1.0017941005361799</v>
      </c>
      <c r="G48" s="85">
        <f t="shared" si="20"/>
        <v>1</v>
      </c>
      <c r="H48" s="85">
        <f t="shared" ca="1" si="21"/>
        <v>1.0017940999999999</v>
      </c>
      <c r="I48" s="84">
        <f t="shared" si="8"/>
        <v>0.05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2"/>
        <v>1.004657495</v>
      </c>
      <c r="N48" s="89">
        <f t="shared" ca="1" si="1"/>
        <v>1.0064599510000001</v>
      </c>
      <c r="O48" s="88">
        <f t="shared" si="23"/>
        <v>0</v>
      </c>
      <c r="P48" s="85">
        <f t="shared" ca="1" si="12"/>
        <v>6.4599510000000002</v>
      </c>
      <c r="Q48" s="85">
        <f t="shared" si="24"/>
        <v>0</v>
      </c>
      <c r="R48" s="90" t="str">
        <f t="shared" si="25"/>
        <v>A+J=</v>
      </c>
      <c r="S48" s="86">
        <f t="shared" si="26"/>
        <v>44529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44142</v>
      </c>
      <c r="B49" s="129">
        <f t="shared" ca="1" si="18"/>
        <v>1006.730015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19"/>
        <v>1</v>
      </c>
      <c r="F49" s="85">
        <f ca="1">(TRUNC(PRODUCT($E$12:$E48),16))</f>
        <v>1.0018689245375501</v>
      </c>
      <c r="G49" s="85">
        <f t="shared" si="20"/>
        <v>1</v>
      </c>
      <c r="H49" s="85">
        <f t="shared" ca="1" si="21"/>
        <v>1.0018689199999999</v>
      </c>
      <c r="I49" s="84">
        <f t="shared" si="8"/>
        <v>0.05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2"/>
        <v>1.0048520270000001</v>
      </c>
      <c r="N49" s="89">
        <f t="shared" ca="1" si="1"/>
        <v>1.006730015</v>
      </c>
      <c r="O49" s="88">
        <f t="shared" si="23"/>
        <v>0</v>
      </c>
      <c r="P49" s="85">
        <f t="shared" ca="1" si="12"/>
        <v>6.7300149999999999</v>
      </c>
      <c r="Q49" s="85">
        <f t="shared" si="24"/>
        <v>0</v>
      </c>
      <c r="R49" s="90" t="str">
        <f t="shared" si="25"/>
        <v>A+J=</v>
      </c>
      <c r="S49" s="86">
        <f t="shared" si="26"/>
        <v>44529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44143</v>
      </c>
      <c r="B50" s="129">
        <f t="shared" ca="1" si="18"/>
        <v>1006.730015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19"/>
        <v>1</v>
      </c>
      <c r="F50" s="85">
        <f ca="1">(TRUNC(PRODUCT($E$12:$E49),16))</f>
        <v>1.0018689245375501</v>
      </c>
      <c r="G50" s="85">
        <f t="shared" si="20"/>
        <v>1</v>
      </c>
      <c r="H50" s="85">
        <f t="shared" ca="1" si="21"/>
        <v>1.0018689199999999</v>
      </c>
      <c r="I50" s="84">
        <f t="shared" si="8"/>
        <v>0.05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2"/>
        <v>1.0048520270000001</v>
      </c>
      <c r="N50" s="89">
        <f t="shared" ca="1" si="1"/>
        <v>1.006730015</v>
      </c>
      <c r="O50" s="88">
        <f t="shared" si="23"/>
        <v>0</v>
      </c>
      <c r="P50" s="85">
        <f t="shared" ca="1" si="12"/>
        <v>6.7300149999999999</v>
      </c>
      <c r="Q50" s="85">
        <f t="shared" si="24"/>
        <v>0</v>
      </c>
      <c r="R50" s="90" t="str">
        <f t="shared" si="25"/>
        <v>A+J=</v>
      </c>
      <c r="S50" s="86">
        <f t="shared" si="26"/>
        <v>44529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44144</v>
      </c>
      <c r="B51" s="129">
        <f t="shared" ca="1" si="18"/>
        <v>1006.730015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19"/>
        <v>1.0000746899999999</v>
      </c>
      <c r="F51" s="85">
        <f ca="1">(TRUNC(PRODUCT($E$12:$E50),16))</f>
        <v>1.0018689245375501</v>
      </c>
      <c r="G51" s="85">
        <f t="shared" si="20"/>
        <v>1</v>
      </c>
      <c r="H51" s="85">
        <f t="shared" ca="1" si="21"/>
        <v>1.0018689199999999</v>
      </c>
      <c r="I51" s="84">
        <f t="shared" si="8"/>
        <v>0.05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2"/>
        <v>1.0048520270000001</v>
      </c>
      <c r="N51" s="89">
        <f t="shared" ca="1" si="1"/>
        <v>1.006730015</v>
      </c>
      <c r="O51" s="88">
        <f t="shared" si="23"/>
        <v>0</v>
      </c>
      <c r="P51" s="85">
        <f t="shared" ca="1" si="12"/>
        <v>6.7300149999999999</v>
      </c>
      <c r="Q51" s="85">
        <f t="shared" si="24"/>
        <v>0</v>
      </c>
      <c r="R51" s="90" t="str">
        <f t="shared" si="25"/>
        <v>A+J=</v>
      </c>
      <c r="S51" s="86">
        <f t="shared" si="26"/>
        <v>44529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44145</v>
      </c>
      <c r="B52" s="129">
        <f t="shared" ca="1" si="18"/>
        <v>1007.0001559900001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19"/>
        <v>1.0000746899999999</v>
      </c>
      <c r="F52" s="85">
        <f ca="1">(TRUNC(PRODUCT($E$12:$E51),16))</f>
        <v>1.00194375412753</v>
      </c>
      <c r="G52" s="85">
        <f t="shared" si="20"/>
        <v>1</v>
      </c>
      <c r="H52" s="85">
        <f t="shared" ca="1" si="21"/>
        <v>1.0019437499999999</v>
      </c>
      <c r="I52" s="84">
        <f t="shared" si="8"/>
        <v>0.05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2"/>
        <v>1.005046597</v>
      </c>
      <c r="N52" s="89">
        <f t="shared" ca="1" si="1"/>
        <v>1.0070001559999999</v>
      </c>
      <c r="O52" s="88">
        <f t="shared" si="23"/>
        <v>0</v>
      </c>
      <c r="P52" s="85">
        <f t="shared" ca="1" si="12"/>
        <v>7.0001559899999997</v>
      </c>
      <c r="Q52" s="85">
        <f t="shared" si="24"/>
        <v>0</v>
      </c>
      <c r="R52" s="90" t="str">
        <f t="shared" si="25"/>
        <v>A+J=</v>
      </c>
      <c r="S52" s="86">
        <f t="shared" si="26"/>
        <v>44529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44146</v>
      </c>
      <c r="B53" s="129">
        <f t="shared" ca="1" si="18"/>
        <v>1007.2703749999999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19"/>
        <v>1.0000746899999999</v>
      </c>
      <c r="F53" s="85">
        <f ca="1">(TRUNC(PRODUCT($E$12:$E52),16))</f>
        <v>1.0020185893065201</v>
      </c>
      <c r="G53" s="85">
        <f t="shared" si="20"/>
        <v>1</v>
      </c>
      <c r="H53" s="85">
        <f t="shared" ca="1" si="21"/>
        <v>1.00201859</v>
      </c>
      <c r="I53" s="84">
        <f t="shared" si="8"/>
        <v>0.05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2"/>
        <v>1.0052412049999999</v>
      </c>
      <c r="N53" s="89">
        <f t="shared" ca="1" si="1"/>
        <v>1.0072703750000001</v>
      </c>
      <c r="O53" s="88">
        <f t="shared" si="23"/>
        <v>0</v>
      </c>
      <c r="P53" s="85">
        <f t="shared" ca="1" si="12"/>
        <v>7.2703749999999996</v>
      </c>
      <c r="Q53" s="85">
        <f t="shared" si="24"/>
        <v>0</v>
      </c>
      <c r="R53" s="90" t="str">
        <f t="shared" si="25"/>
        <v>A+J=</v>
      </c>
      <c r="S53" s="86">
        <f t="shared" si="26"/>
        <v>44529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44147</v>
      </c>
      <c r="B54" s="129">
        <f t="shared" ca="1" si="18"/>
        <v>1007.54066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19"/>
        <v>1.0000746899999999</v>
      </c>
      <c r="F54" s="85">
        <f ca="1">(TRUNC(PRODUCT($E$12:$E53),16))</f>
        <v>1.00209343007496</v>
      </c>
      <c r="G54" s="85">
        <f t="shared" si="20"/>
        <v>1</v>
      </c>
      <c r="H54" s="85">
        <f t="shared" ca="1" si="21"/>
        <v>1.00209343</v>
      </c>
      <c r="I54" s="84">
        <f t="shared" si="8"/>
        <v>0.05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2"/>
        <v>1.00543585</v>
      </c>
      <c r="N54" s="89">
        <f t="shared" ca="1" si="1"/>
        <v>1.0075406600000001</v>
      </c>
      <c r="O54" s="88">
        <f t="shared" si="23"/>
        <v>0</v>
      </c>
      <c r="P54" s="85">
        <f t="shared" ca="1" si="12"/>
        <v>7.5406599999999999</v>
      </c>
      <c r="Q54" s="85">
        <f t="shared" si="24"/>
        <v>0</v>
      </c>
      <c r="R54" s="90" t="str">
        <f t="shared" si="25"/>
        <v>A+J=</v>
      </c>
      <c r="S54" s="86">
        <f t="shared" si="26"/>
        <v>44529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44148</v>
      </c>
      <c r="B55" s="129">
        <f t="shared" ca="1" si="18"/>
        <v>1007.811022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19"/>
        <v>1.0000746899999999</v>
      </c>
      <c r="F55" s="85">
        <f ca="1">(TRUNC(PRODUCT($E$12:$E54),16))</f>
        <v>1.00216827643325</v>
      </c>
      <c r="G55" s="85">
        <f t="shared" si="20"/>
        <v>1</v>
      </c>
      <c r="H55" s="85">
        <f t="shared" ca="1" si="21"/>
        <v>1.00216828</v>
      </c>
      <c r="I55" s="84">
        <f t="shared" si="8"/>
        <v>0.05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2"/>
        <v>1.0056305329999999</v>
      </c>
      <c r="N55" s="89">
        <f t="shared" ca="1" si="1"/>
        <v>1.0078110220000001</v>
      </c>
      <c r="O55" s="88">
        <f t="shared" si="23"/>
        <v>0</v>
      </c>
      <c r="P55" s="85">
        <f t="shared" ca="1" si="12"/>
        <v>7.8110220000000004</v>
      </c>
      <c r="Q55" s="85">
        <f t="shared" si="24"/>
        <v>0</v>
      </c>
      <c r="R55" s="90" t="str">
        <f t="shared" si="25"/>
        <v>A+J=</v>
      </c>
      <c r="S55" s="86">
        <f t="shared" si="26"/>
        <v>44529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44149</v>
      </c>
      <c r="B56" s="129">
        <f t="shared" ca="1" si="18"/>
        <v>1008.081451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19"/>
        <v>1</v>
      </c>
      <c r="F56" s="85">
        <f ca="1">(TRUNC(PRODUCT($E$12:$E55),16))</f>
        <v>1.0022431283818201</v>
      </c>
      <c r="G56" s="85">
        <f t="shared" si="20"/>
        <v>1</v>
      </c>
      <c r="H56" s="85">
        <f t="shared" ca="1" si="21"/>
        <v>1.0022431300000001</v>
      </c>
      <c r="I56" s="84">
        <f t="shared" si="8"/>
        <v>0.05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2"/>
        <v>1.0058252539999999</v>
      </c>
      <c r="N56" s="89">
        <f t="shared" ca="1" si="1"/>
        <v>1.008081451</v>
      </c>
      <c r="O56" s="88">
        <f t="shared" si="23"/>
        <v>0</v>
      </c>
      <c r="P56" s="85">
        <f t="shared" ca="1" si="12"/>
        <v>8.0814509999999995</v>
      </c>
      <c r="Q56" s="85">
        <f t="shared" si="24"/>
        <v>0</v>
      </c>
      <c r="R56" s="90" t="str">
        <f t="shared" si="25"/>
        <v>A+J=</v>
      </c>
      <c r="S56" s="86">
        <f t="shared" si="26"/>
        <v>44529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44150</v>
      </c>
      <c r="B57" s="129">
        <f t="shared" ca="1" si="18"/>
        <v>1008.081451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19"/>
        <v>1</v>
      </c>
      <c r="F57" s="85">
        <f ca="1">(TRUNC(PRODUCT($E$12:$E56),16))</f>
        <v>1.0022431283818201</v>
      </c>
      <c r="G57" s="85">
        <f t="shared" si="20"/>
        <v>1</v>
      </c>
      <c r="H57" s="85">
        <f t="shared" ca="1" si="21"/>
        <v>1.0022431300000001</v>
      </c>
      <c r="I57" s="84">
        <f t="shared" si="8"/>
        <v>0.05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2"/>
        <v>1.0058252539999999</v>
      </c>
      <c r="N57" s="89">
        <f t="shared" ca="1" si="1"/>
        <v>1.008081451</v>
      </c>
      <c r="O57" s="88">
        <f t="shared" si="23"/>
        <v>0</v>
      </c>
      <c r="P57" s="85">
        <f t="shared" ca="1" si="12"/>
        <v>8.0814509999999995</v>
      </c>
      <c r="Q57" s="85">
        <f t="shared" si="24"/>
        <v>0</v>
      </c>
      <c r="R57" s="90" t="str">
        <f t="shared" si="25"/>
        <v>A+J=</v>
      </c>
      <c r="S57" s="86">
        <f t="shared" si="26"/>
        <v>44529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44151</v>
      </c>
      <c r="B58" s="129">
        <f t="shared" ca="1" si="18"/>
        <v>1008.081451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19"/>
        <v>1.0000746899999999</v>
      </c>
      <c r="F58" s="85">
        <f ca="1">(TRUNC(PRODUCT($E$12:$E57),16))</f>
        <v>1.0022431283818201</v>
      </c>
      <c r="G58" s="85">
        <f t="shared" si="20"/>
        <v>1</v>
      </c>
      <c r="H58" s="85">
        <f t="shared" ca="1" si="21"/>
        <v>1.0022431300000001</v>
      </c>
      <c r="I58" s="84">
        <f t="shared" si="8"/>
        <v>0.05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2"/>
        <v>1.0058252539999999</v>
      </c>
      <c r="N58" s="89">
        <f t="shared" ca="1" si="1"/>
        <v>1.008081451</v>
      </c>
      <c r="O58" s="88">
        <f t="shared" si="23"/>
        <v>0</v>
      </c>
      <c r="P58" s="85">
        <f t="shared" ca="1" si="12"/>
        <v>8.0814509999999995</v>
      </c>
      <c r="Q58" s="85">
        <f t="shared" si="24"/>
        <v>0</v>
      </c>
      <c r="R58" s="90" t="str">
        <f t="shared" si="25"/>
        <v>A+J=</v>
      </c>
      <c r="S58" s="86">
        <f t="shared" si="26"/>
        <v>44529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44152</v>
      </c>
      <c r="B59" s="129">
        <f t="shared" ca="1" si="18"/>
        <v>1008.35195699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19"/>
        <v>1.0000746899999999</v>
      </c>
      <c r="F59" s="85">
        <f ca="1">(TRUNC(PRODUCT($E$12:$E58),16))</f>
        <v>1.00231798592107</v>
      </c>
      <c r="G59" s="85">
        <f t="shared" si="20"/>
        <v>1</v>
      </c>
      <c r="H59" s="85">
        <f t="shared" ca="1" si="21"/>
        <v>1.0023179900000001</v>
      </c>
      <c r="I59" s="84">
        <f t="shared" si="8"/>
        <v>0.05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2"/>
        <v>1.0060200130000001</v>
      </c>
      <c r="N59" s="89">
        <f t="shared" ca="1" si="1"/>
        <v>1.0083519569999999</v>
      </c>
      <c r="O59" s="88">
        <f t="shared" si="23"/>
        <v>0</v>
      </c>
      <c r="P59" s="85">
        <f t="shared" ca="1" si="12"/>
        <v>8.3519569899999997</v>
      </c>
      <c r="Q59" s="85">
        <f t="shared" si="24"/>
        <v>0</v>
      </c>
      <c r="R59" s="90" t="str">
        <f t="shared" si="25"/>
        <v>A+J=</v>
      </c>
      <c r="S59" s="86">
        <f t="shared" si="26"/>
        <v>44529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44153</v>
      </c>
      <c r="B60" s="129">
        <f t="shared" ca="1" si="18"/>
        <v>1008.62253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19"/>
        <v>1.0000746899999999</v>
      </c>
      <c r="F60" s="85">
        <f ca="1">(TRUNC(PRODUCT($E$12:$E59),16))</f>
        <v>1.00239284905144</v>
      </c>
      <c r="G60" s="85">
        <f t="shared" si="20"/>
        <v>1</v>
      </c>
      <c r="H60" s="85">
        <f t="shared" ca="1" si="21"/>
        <v>1.0023928499999999</v>
      </c>
      <c r="I60" s="84">
        <f t="shared" si="8"/>
        <v>0.05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2"/>
        <v>1.006214809</v>
      </c>
      <c r="N60" s="89">
        <f t="shared" ca="1" si="1"/>
        <v>1.00862253</v>
      </c>
      <c r="O60" s="88">
        <f t="shared" si="23"/>
        <v>0</v>
      </c>
      <c r="P60" s="85">
        <f t="shared" ca="1" si="12"/>
        <v>8.6225299999999994</v>
      </c>
      <c r="Q60" s="85">
        <f t="shared" si="24"/>
        <v>0</v>
      </c>
      <c r="R60" s="90" t="str">
        <f t="shared" si="25"/>
        <v>A+J=</v>
      </c>
      <c r="S60" s="86">
        <f t="shared" si="26"/>
        <v>44529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44154</v>
      </c>
      <c r="B61" s="129">
        <f t="shared" ca="1" si="18"/>
        <v>1008.89318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19"/>
        <v>1.0000746899999999</v>
      </c>
      <c r="F61" s="85">
        <f ca="1">(TRUNC(PRODUCT($E$12:$E60),16))</f>
        <v>1.0024677177733401</v>
      </c>
      <c r="G61" s="85">
        <f t="shared" si="20"/>
        <v>1</v>
      </c>
      <c r="H61" s="85">
        <f t="shared" ca="1" si="21"/>
        <v>1.0024677200000001</v>
      </c>
      <c r="I61" s="84">
        <f t="shared" si="8"/>
        <v>0.05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2"/>
        <v>1.006409643</v>
      </c>
      <c r="N61" s="89">
        <f t="shared" ca="1" si="1"/>
        <v>1.0088931800000001</v>
      </c>
      <c r="O61" s="88">
        <f t="shared" si="23"/>
        <v>0</v>
      </c>
      <c r="P61" s="85">
        <f t="shared" ca="1" si="12"/>
        <v>8.8931799999999992</v>
      </c>
      <c r="Q61" s="85">
        <f t="shared" si="24"/>
        <v>0</v>
      </c>
      <c r="R61" s="90" t="str">
        <f t="shared" si="25"/>
        <v>A+J=</v>
      </c>
      <c r="S61" s="86">
        <f t="shared" si="26"/>
        <v>44529</v>
      </c>
      <c r="T61" s="91"/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44155</v>
      </c>
      <c r="B62" s="129">
        <f t="shared" ca="1" si="18"/>
        <v>1009.163897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19"/>
        <v>1.0000746899999999</v>
      </c>
      <c r="F62" s="85">
        <f ca="1">(TRUNC(PRODUCT($E$12:$E61),16))</f>
        <v>1.00254259208718</v>
      </c>
      <c r="G62" s="85">
        <f t="shared" si="20"/>
        <v>1</v>
      </c>
      <c r="H62" s="85">
        <f t="shared" ca="1" si="21"/>
        <v>1.00254259</v>
      </c>
      <c r="I62" s="84">
        <f t="shared" si="8"/>
        <v>0.05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2"/>
        <v>1.006604514</v>
      </c>
      <c r="N62" s="89">
        <f t="shared" ca="1" si="1"/>
        <v>1.0091638970000001</v>
      </c>
      <c r="O62" s="88">
        <f t="shared" si="23"/>
        <v>0</v>
      </c>
      <c r="P62" s="85">
        <f t="shared" ca="1" si="12"/>
        <v>9.1638970000000004</v>
      </c>
      <c r="Q62" s="85">
        <f t="shared" si="24"/>
        <v>0</v>
      </c>
      <c r="R62" s="90" t="str">
        <f t="shared" si="25"/>
        <v>A+J=</v>
      </c>
      <c r="S62" s="86">
        <f t="shared" si="26"/>
        <v>44529</v>
      </c>
      <c r="T62" s="91"/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44156</v>
      </c>
      <c r="B63" s="129">
        <f t="shared" ca="1" si="18"/>
        <v>1009.434691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19"/>
        <v>1</v>
      </c>
      <c r="F63" s="85">
        <f ca="1">(TRUNC(PRODUCT($E$12:$E62),16))</f>
        <v>1.00261747199338</v>
      </c>
      <c r="G63" s="85">
        <f t="shared" si="20"/>
        <v>1</v>
      </c>
      <c r="H63" s="85">
        <f t="shared" ca="1" si="21"/>
        <v>1.0026174699999999</v>
      </c>
      <c r="I63" s="84">
        <f t="shared" si="8"/>
        <v>0.05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2"/>
        <v>1.006799424</v>
      </c>
      <c r="N63" s="89">
        <f t="shared" ca="1" si="1"/>
        <v>1.0094346910000001</v>
      </c>
      <c r="O63" s="88">
        <f t="shared" si="23"/>
        <v>0</v>
      </c>
      <c r="P63" s="85">
        <f t="shared" ca="1" si="12"/>
        <v>9.4346910000000008</v>
      </c>
      <c r="Q63" s="85">
        <f t="shared" si="24"/>
        <v>0</v>
      </c>
      <c r="R63" s="90" t="str">
        <f t="shared" si="25"/>
        <v>A+J=</v>
      </c>
      <c r="S63" s="86">
        <f t="shared" si="26"/>
        <v>44529</v>
      </c>
      <c r="T63" s="91"/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44157</v>
      </c>
      <c r="B64" s="129">
        <f t="shared" ca="1" si="18"/>
        <v>1009.434691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19"/>
        <v>1</v>
      </c>
      <c r="F64" s="85">
        <f ca="1">(TRUNC(PRODUCT($E$12:$E63),16))</f>
        <v>1.00261747199338</v>
      </c>
      <c r="G64" s="85">
        <f t="shared" si="20"/>
        <v>1</v>
      </c>
      <c r="H64" s="85">
        <f t="shared" ca="1" si="21"/>
        <v>1.0026174699999999</v>
      </c>
      <c r="I64" s="84">
        <f t="shared" si="8"/>
        <v>0.05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2"/>
        <v>1.006799424</v>
      </c>
      <c r="N64" s="89">
        <f t="shared" ca="1" si="1"/>
        <v>1.0094346910000001</v>
      </c>
      <c r="O64" s="88">
        <f t="shared" si="23"/>
        <v>0</v>
      </c>
      <c r="P64" s="85">
        <f t="shared" ca="1" si="12"/>
        <v>9.4346910000000008</v>
      </c>
      <c r="Q64" s="85">
        <f t="shared" si="24"/>
        <v>0</v>
      </c>
      <c r="R64" s="90" t="str">
        <f t="shared" si="25"/>
        <v>A+J=</v>
      </c>
      <c r="S64" s="86">
        <f t="shared" si="26"/>
        <v>44529</v>
      </c>
      <c r="T64" s="91"/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44158</v>
      </c>
      <c r="B65" s="129">
        <f t="shared" ca="1" si="18"/>
        <v>1009.434691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19"/>
        <v>1.0000746899999999</v>
      </c>
      <c r="F65" s="85">
        <f ca="1">(TRUNC(PRODUCT($E$12:$E64),16))</f>
        <v>1.00261747199338</v>
      </c>
      <c r="G65" s="85">
        <f t="shared" si="20"/>
        <v>1</v>
      </c>
      <c r="H65" s="85">
        <f t="shared" ca="1" si="21"/>
        <v>1.0026174699999999</v>
      </c>
      <c r="I65" s="84">
        <f t="shared" si="8"/>
        <v>0.05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2"/>
        <v>1.006799424</v>
      </c>
      <c r="N65" s="89">
        <f t="shared" ca="1" si="1"/>
        <v>1.0094346910000001</v>
      </c>
      <c r="O65" s="88">
        <f t="shared" si="23"/>
        <v>0</v>
      </c>
      <c r="P65" s="85">
        <f t="shared" ca="1" si="12"/>
        <v>9.4346910000000008</v>
      </c>
      <c r="Q65" s="85">
        <f t="shared" si="24"/>
        <v>0</v>
      </c>
      <c r="R65" s="90" t="str">
        <f t="shared" si="25"/>
        <v>A+J=</v>
      </c>
      <c r="S65" s="86">
        <f t="shared" si="26"/>
        <v>44529</v>
      </c>
      <c r="T65" s="91"/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44159</v>
      </c>
      <c r="B66" s="129">
        <f t="shared" ca="1" si="18"/>
        <v>1009.70556199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19"/>
        <v>1.0000746899999999</v>
      </c>
      <c r="F66" s="85">
        <f ca="1">(TRUNC(PRODUCT($E$12:$E65),16))</f>
        <v>1.0026923574923701</v>
      </c>
      <c r="G66" s="85">
        <f t="shared" si="20"/>
        <v>1</v>
      </c>
      <c r="H66" s="85">
        <f t="shared" ca="1" si="21"/>
        <v>1.0026923599999999</v>
      </c>
      <c r="I66" s="84">
        <f t="shared" si="8"/>
        <v>0.05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2"/>
        <v>1.006994371</v>
      </c>
      <c r="N66" s="89">
        <f t="shared" ca="1" si="1"/>
        <v>1.0097055619999999</v>
      </c>
      <c r="O66" s="88">
        <f t="shared" si="23"/>
        <v>0</v>
      </c>
      <c r="P66" s="85">
        <f t="shared" ca="1" si="12"/>
        <v>9.7055619899999996</v>
      </c>
      <c r="Q66" s="85">
        <f t="shared" si="24"/>
        <v>0</v>
      </c>
      <c r="R66" s="90" t="str">
        <f t="shared" si="25"/>
        <v>A+J=</v>
      </c>
      <c r="S66" s="86">
        <f t="shared" si="26"/>
        <v>44529</v>
      </c>
      <c r="T66" s="91"/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44160</v>
      </c>
      <c r="B67" s="129">
        <f t="shared" ca="1" si="18"/>
        <v>1009.9765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19"/>
        <v>1.0000746899999999</v>
      </c>
      <c r="F67" s="85">
        <f ca="1">(TRUNC(PRODUCT($E$12:$E66),16))</f>
        <v>1.00276724858455</v>
      </c>
      <c r="G67" s="85">
        <f t="shared" si="20"/>
        <v>1</v>
      </c>
      <c r="H67" s="85">
        <f t="shared" ca="1" si="21"/>
        <v>1.00276725</v>
      </c>
      <c r="I67" s="84">
        <f t="shared" si="8"/>
        <v>0.05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2"/>
        <v>1.007189355</v>
      </c>
      <c r="N67" s="89">
        <f t="shared" ca="1" si="1"/>
        <v>1.0099765000000001</v>
      </c>
      <c r="O67" s="88">
        <f t="shared" si="23"/>
        <v>0</v>
      </c>
      <c r="P67" s="85">
        <f t="shared" ca="1" si="12"/>
        <v>9.9764999999999997</v>
      </c>
      <c r="Q67" s="85">
        <f t="shared" si="24"/>
        <v>0</v>
      </c>
      <c r="R67" s="90" t="str">
        <f t="shared" si="25"/>
        <v>A+J=</v>
      </c>
      <c r="S67" s="86">
        <f t="shared" si="26"/>
        <v>44529</v>
      </c>
      <c r="T67" s="91"/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44161</v>
      </c>
      <c r="B68" s="129">
        <f t="shared" ca="1" si="18"/>
        <v>1010.247516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19"/>
        <v>1.0000746899999999</v>
      </c>
      <c r="F68" s="85">
        <f ca="1">(TRUNC(PRODUCT($E$12:$E67),16))</f>
        <v>1.00284214527034</v>
      </c>
      <c r="G68" s="85">
        <f t="shared" si="20"/>
        <v>1</v>
      </c>
      <c r="H68" s="85">
        <f t="shared" ca="1" si="21"/>
        <v>1.00284215</v>
      </c>
      <c r="I68" s="84">
        <f t="shared" si="8"/>
        <v>0.05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2"/>
        <v>1.007384378</v>
      </c>
      <c r="N68" s="89">
        <f t="shared" ca="1" si="1"/>
        <v>1.010247516</v>
      </c>
      <c r="O68" s="88">
        <f t="shared" si="23"/>
        <v>0</v>
      </c>
      <c r="P68" s="85">
        <f t="shared" ca="1" si="12"/>
        <v>10.247515999999999</v>
      </c>
      <c r="Q68" s="85">
        <f t="shared" si="24"/>
        <v>0</v>
      </c>
      <c r="R68" s="90" t="str">
        <f t="shared" si="25"/>
        <v>A+J=</v>
      </c>
      <c r="S68" s="86">
        <f t="shared" si="26"/>
        <v>44529</v>
      </c>
      <c r="T68" s="91"/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44162</v>
      </c>
      <c r="B69" s="129">
        <f t="shared" ca="1" si="18"/>
        <v>1010.518598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19"/>
        <v>1.0000746899999999</v>
      </c>
      <c r="F69" s="85">
        <f ca="1">(TRUNC(PRODUCT($E$12:$E68),16))</f>
        <v>1.0029170475501701</v>
      </c>
      <c r="G69" s="85">
        <f t="shared" si="20"/>
        <v>1</v>
      </c>
      <c r="H69" s="85">
        <f t="shared" ca="1" si="21"/>
        <v>1.00291705</v>
      </c>
      <c r="I69" s="84">
        <f t="shared" si="8"/>
        <v>0.05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2"/>
        <v>1.007579438</v>
      </c>
      <c r="N69" s="89">
        <f t="shared" ca="1" si="1"/>
        <v>1.010518598</v>
      </c>
      <c r="O69" s="88">
        <f t="shared" si="23"/>
        <v>0</v>
      </c>
      <c r="P69" s="85">
        <f t="shared" ca="1" si="12"/>
        <v>10.518598000000001</v>
      </c>
      <c r="Q69" s="85">
        <f t="shared" si="24"/>
        <v>0</v>
      </c>
      <c r="R69" s="90" t="str">
        <f t="shared" si="25"/>
        <v>A+J=</v>
      </c>
      <c r="S69" s="86">
        <f t="shared" si="26"/>
        <v>44529</v>
      </c>
      <c r="T69" s="91"/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44163</v>
      </c>
      <c r="B70" s="129">
        <f t="shared" ca="1" si="18"/>
        <v>1010.789757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19"/>
        <v>1</v>
      </c>
      <c r="F70" s="85">
        <f ca="1">(TRUNC(PRODUCT($E$12:$E69),16))</f>
        <v>1.00299195542445</v>
      </c>
      <c r="G70" s="85">
        <f t="shared" si="20"/>
        <v>1</v>
      </c>
      <c r="H70" s="85">
        <f t="shared" ca="1" si="21"/>
        <v>1.0029919599999999</v>
      </c>
      <c r="I70" s="84">
        <f t="shared" si="8"/>
        <v>0.05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2"/>
        <v>1.0077745360000001</v>
      </c>
      <c r="N70" s="89">
        <f t="shared" ca="1" si="1"/>
        <v>1.010789757</v>
      </c>
      <c r="O70" s="88">
        <f t="shared" si="23"/>
        <v>0</v>
      </c>
      <c r="P70" s="85">
        <f t="shared" ca="1" si="12"/>
        <v>10.789757</v>
      </c>
      <c r="Q70" s="85">
        <f t="shared" si="24"/>
        <v>0</v>
      </c>
      <c r="R70" s="90" t="str">
        <f t="shared" si="25"/>
        <v>A+J=</v>
      </c>
      <c r="S70" s="86">
        <f t="shared" si="26"/>
        <v>44529</v>
      </c>
      <c r="T70" s="91"/>
      <c r="U70" s="4"/>
      <c r="V70" s="122"/>
      <c r="W70" s="122"/>
      <c r="X70" s="8"/>
      <c r="Y70" s="1"/>
      <c r="Z70" s="122"/>
      <c r="AA70" s="122"/>
      <c r="AB70" s="122"/>
      <c r="AC70" s="123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44164</v>
      </c>
      <c r="B71" s="129">
        <f t="shared" ca="1" si="18"/>
        <v>1010.789757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19"/>
        <v>1</v>
      </c>
      <c r="F71" s="85">
        <f ca="1">(TRUNC(PRODUCT($E$12:$E70),16))</f>
        <v>1.00299195542445</v>
      </c>
      <c r="G71" s="85">
        <f t="shared" si="20"/>
        <v>1</v>
      </c>
      <c r="H71" s="85">
        <f t="shared" ca="1" si="21"/>
        <v>1.0029919599999999</v>
      </c>
      <c r="I71" s="84">
        <f t="shared" si="8"/>
        <v>0.05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2"/>
        <v>1.0077745360000001</v>
      </c>
      <c r="N71" s="89">
        <f t="shared" ca="1" si="1"/>
        <v>1.010789757</v>
      </c>
      <c r="O71" s="88">
        <f t="shared" si="23"/>
        <v>0</v>
      </c>
      <c r="P71" s="85">
        <f t="shared" ca="1" si="12"/>
        <v>10.789757</v>
      </c>
      <c r="Q71" s="85">
        <f t="shared" si="24"/>
        <v>0</v>
      </c>
      <c r="R71" s="90" t="str">
        <f t="shared" si="25"/>
        <v>A+J=</v>
      </c>
      <c r="S71" s="86">
        <f t="shared" si="26"/>
        <v>44529</v>
      </c>
      <c r="T71" s="91"/>
      <c r="U71" s="4"/>
      <c r="V71" s="152" t="s">
        <v>54</v>
      </c>
      <c r="W71" s="152"/>
      <c r="X71" s="8"/>
      <c r="Y71" s="1"/>
      <c r="Z71" s="124" t="s">
        <v>55</v>
      </c>
      <c r="AA71" s="125" t="s">
        <v>56</v>
      </c>
      <c r="AB71" s="125" t="s">
        <v>57</v>
      </c>
      <c r="AC71" s="125" t="s">
        <v>58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44165</v>
      </c>
      <c r="B72" s="129">
        <f t="shared" ca="1" si="18"/>
        <v>1010.789757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19"/>
        <v>1.0000746899999999</v>
      </c>
      <c r="F72" s="85">
        <f ca="1">(TRUNC(PRODUCT($E$12:$E71),16))</f>
        <v>1.00299195542445</v>
      </c>
      <c r="G72" s="85">
        <f t="shared" si="20"/>
        <v>1</v>
      </c>
      <c r="H72" s="85">
        <f t="shared" ca="1" si="21"/>
        <v>1.0029919599999999</v>
      </c>
      <c r="I72" s="84">
        <f t="shared" si="8"/>
        <v>0.05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2"/>
        <v>1.0077745360000001</v>
      </c>
      <c r="N72" s="89">
        <f t="shared" ca="1" si="1"/>
        <v>1.010789757</v>
      </c>
      <c r="O72" s="88">
        <f t="shared" si="23"/>
        <v>0</v>
      </c>
      <c r="P72" s="85">
        <f t="shared" ca="1" si="12"/>
        <v>10.789757</v>
      </c>
      <c r="Q72" s="85">
        <f t="shared" si="24"/>
        <v>0</v>
      </c>
      <c r="R72" s="90" t="str">
        <f t="shared" si="25"/>
        <v>A+J=</v>
      </c>
      <c r="S72" s="86">
        <f t="shared" si="26"/>
        <v>44529</v>
      </c>
      <c r="T72" s="91"/>
      <c r="U72" s="4"/>
      <c r="V72" s="126">
        <v>43466</v>
      </c>
      <c r="W72" s="127" t="s">
        <v>68</v>
      </c>
      <c r="X72" s="8"/>
      <c r="Y72" s="1"/>
      <c r="Z72" s="100"/>
      <c r="AA72" s="101">
        <f t="shared" ref="AA72:AA75" si="38">WORKDAY(AB72,-1,V$72:V$188)</f>
        <v>44104</v>
      </c>
      <c r="AB72" s="101">
        <f>A10</f>
        <v>44105</v>
      </c>
      <c r="AC72" s="101">
        <f t="shared" ref="AC72:AC75" si="39">WORKDAY(AA72,1,V$72:V$188)</f>
        <v>44105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44166</v>
      </c>
      <c r="B73" s="129">
        <f t="shared" ca="1" si="18"/>
        <v>1011.060984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19"/>
        <v>1.0000746899999999</v>
      </c>
      <c r="F73" s="85">
        <f ca="1">(TRUNC(PRODUCT($E$12:$E72),16))</f>
        <v>1.00306686889361</v>
      </c>
      <c r="G73" s="85">
        <f t="shared" si="20"/>
        <v>1</v>
      </c>
      <c r="H73" s="85">
        <f t="shared" ca="1" si="21"/>
        <v>1.0030668700000001</v>
      </c>
      <c r="I73" s="84">
        <f t="shared" si="8"/>
        <v>0.05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2"/>
        <v>1.007969672</v>
      </c>
      <c r="N73" s="89">
        <f t="shared" ca="1" si="1"/>
        <v>1.011060984</v>
      </c>
      <c r="O73" s="88">
        <f t="shared" si="23"/>
        <v>0</v>
      </c>
      <c r="P73" s="85">
        <f t="shared" ca="1" si="12"/>
        <v>11.060983999999999</v>
      </c>
      <c r="Q73" s="85">
        <f t="shared" si="24"/>
        <v>0</v>
      </c>
      <c r="R73" s="90" t="str">
        <f t="shared" si="25"/>
        <v>A+J=</v>
      </c>
      <c r="S73" s="86">
        <f t="shared" si="26"/>
        <v>44529</v>
      </c>
      <c r="T73" s="91"/>
      <c r="U73" s="15"/>
      <c r="V73" s="126">
        <v>43528</v>
      </c>
      <c r="W73" s="127" t="s">
        <v>59</v>
      </c>
      <c r="X73" s="16"/>
      <c r="Y73" s="18"/>
      <c r="Z73" s="100"/>
      <c r="AA73" s="101">
        <f t="shared" si="38"/>
        <v>44526</v>
      </c>
      <c r="AB73" s="101">
        <v>44529</v>
      </c>
      <c r="AC73" s="101">
        <f t="shared" si="39"/>
        <v>44529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44167</v>
      </c>
      <c r="B74" s="129">
        <f t="shared" ca="1" si="18"/>
        <v>1011.3322879999999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19"/>
        <v>1.0000746899999999</v>
      </c>
      <c r="F74" s="85">
        <f ca="1">(TRUNC(PRODUCT($E$12:$E73),16))</f>
        <v>1.00314178795804</v>
      </c>
      <c r="G74" s="85">
        <f t="shared" si="20"/>
        <v>1</v>
      </c>
      <c r="H74" s="85">
        <f t="shared" ca="1" si="21"/>
        <v>1.0031417899999999</v>
      </c>
      <c r="I74" s="84">
        <f t="shared" si="8"/>
        <v>0.05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2"/>
        <v>1.0081648459999999</v>
      </c>
      <c r="N74" s="89">
        <f t="shared" ca="1" si="1"/>
        <v>1.011332288</v>
      </c>
      <c r="O74" s="88">
        <f t="shared" si="23"/>
        <v>0</v>
      </c>
      <c r="P74" s="85">
        <f t="shared" ca="1" si="12"/>
        <v>11.332288</v>
      </c>
      <c r="Q74" s="85">
        <f t="shared" si="24"/>
        <v>0</v>
      </c>
      <c r="R74" s="90" t="str">
        <f t="shared" si="25"/>
        <v>A+J=</v>
      </c>
      <c r="S74" s="86">
        <f t="shared" si="26"/>
        <v>44529</v>
      </c>
      <c r="T74" s="91"/>
      <c r="U74" s="4"/>
      <c r="V74" s="126">
        <v>43529</v>
      </c>
      <c r="W74" s="127" t="s">
        <v>59</v>
      </c>
      <c r="X74" s="8"/>
      <c r="Y74" s="1"/>
      <c r="Z74" s="100"/>
      <c r="AA74" s="101">
        <f t="shared" si="38"/>
        <v>44792</v>
      </c>
      <c r="AB74" s="101">
        <v>44795</v>
      </c>
      <c r="AC74" s="101">
        <f t="shared" si="39"/>
        <v>44795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5" x14ac:dyDescent="0.25">
      <c r="A75" s="83">
        <f t="shared" si="3"/>
        <v>44168</v>
      </c>
      <c r="B75" s="129">
        <f t="shared" ca="1" si="18"/>
        <v>1011.60366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19"/>
        <v>1.0000746899999999</v>
      </c>
      <c r="F75" s="85">
        <f ca="1">(TRUNC(PRODUCT($E$12:$E74),16))</f>
        <v>1.0032167126181899</v>
      </c>
      <c r="G75" s="85">
        <f t="shared" si="20"/>
        <v>1</v>
      </c>
      <c r="H75" s="85">
        <f t="shared" ca="1" si="21"/>
        <v>1.00321671</v>
      </c>
      <c r="I75" s="84">
        <f t="shared" si="8"/>
        <v>0.05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2"/>
        <v>1.0083600580000001</v>
      </c>
      <c r="N75" s="89">
        <f t="shared" ca="1" si="1"/>
        <v>1.01160366</v>
      </c>
      <c r="O75" s="88">
        <f t="shared" si="23"/>
        <v>0</v>
      </c>
      <c r="P75" s="85">
        <f t="shared" ca="1" si="12"/>
        <v>11.60366</v>
      </c>
      <c r="Q75" s="85">
        <f t="shared" si="24"/>
        <v>0</v>
      </c>
      <c r="R75" s="90" t="str">
        <f t="shared" si="25"/>
        <v>A+J=</v>
      </c>
      <c r="S75" s="86">
        <f t="shared" si="26"/>
        <v>44529</v>
      </c>
      <c r="T75" s="91"/>
      <c r="U75" s="4"/>
      <c r="V75" s="126">
        <v>43574</v>
      </c>
      <c r="W75" s="127" t="s">
        <v>69</v>
      </c>
      <c r="X75" s="8"/>
      <c r="Y75" s="1"/>
      <c r="Z75" s="100"/>
      <c r="AA75" s="101">
        <f t="shared" si="38"/>
        <v>44840</v>
      </c>
      <c r="AB75" s="151">
        <v>44841</v>
      </c>
      <c r="AC75" s="101">
        <f t="shared" si="39"/>
        <v>44841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44169</v>
      </c>
      <c r="B76" s="129">
        <f t="shared" ca="1" si="18"/>
        <v>1011.8751079899999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19"/>
        <v>1.0000746899999999</v>
      </c>
      <c r="F76" s="85">
        <f ca="1">(TRUNC(PRODUCT($E$12:$E75),16))</f>
        <v>1.0032916428744501</v>
      </c>
      <c r="G76" s="85">
        <f t="shared" si="20"/>
        <v>1</v>
      </c>
      <c r="H76" s="85">
        <f t="shared" ca="1" si="21"/>
        <v>1.00329164</v>
      </c>
      <c r="I76" s="84">
        <f t="shared" si="8"/>
        <v>0.05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40">ROUND((I76+1)^(L76/252),9)</f>
        <v>1.008555307</v>
      </c>
      <c r="N76" s="89">
        <f t="shared" ref="N76:N139" ca="1" si="41">ROUND(H76*M76,9)</f>
        <v>1.0118751079999999</v>
      </c>
      <c r="O76" s="88">
        <f t="shared" si="23"/>
        <v>0</v>
      </c>
      <c r="P76" s="85">
        <f t="shared" ca="1" si="12"/>
        <v>11.87510799</v>
      </c>
      <c r="Q76" s="85">
        <f t="shared" si="24"/>
        <v>0</v>
      </c>
      <c r="R76" s="90" t="str">
        <f t="shared" si="25"/>
        <v>A+J=</v>
      </c>
      <c r="S76" s="86">
        <f t="shared" si="26"/>
        <v>44529</v>
      </c>
      <c r="T76" s="91"/>
      <c r="U76" s="4"/>
      <c r="V76" s="126">
        <v>43586</v>
      </c>
      <c r="W76" s="127" t="s">
        <v>71</v>
      </c>
      <c r="X76" s="8"/>
      <c r="Y76" s="1"/>
      <c r="Z76" s="100"/>
      <c r="AA76" s="101"/>
      <c r="AB76" s="101"/>
      <c r="AC76" s="101"/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42">(A76+1)</f>
        <v>44170</v>
      </c>
      <c r="B77" s="129">
        <f t="shared" ca="1" si="18"/>
        <v>1012.1466339999999</v>
      </c>
      <c r="C77" s="85">
        <f t="shared" ref="C77:C140" si="43">(C76-Q76)</f>
        <v>1000</v>
      </c>
      <c r="D77" s="11">
        <f ca="1">IF(A77&lt;$B$1,VLOOKUP(A77,[1]DI!$A$4:$B$15000,2),0)</f>
        <v>0</v>
      </c>
      <c r="E77" s="85">
        <f t="shared" ca="1" si="19"/>
        <v>1</v>
      </c>
      <c r="F77" s="85">
        <f ca="1">(TRUNC(PRODUCT($E$12:$E76),16))</f>
        <v>1.0033665787272601</v>
      </c>
      <c r="G77" s="85">
        <f t="shared" si="20"/>
        <v>1</v>
      </c>
      <c r="H77" s="85">
        <f t="shared" ca="1" si="21"/>
        <v>1.00336658</v>
      </c>
      <c r="I77" s="84">
        <f t="shared" ref="I77:I140" si="44">I76</f>
        <v>0.05</v>
      </c>
      <c r="J77" s="86">
        <f t="shared" ref="J77:J140" si="45">IF(O76&gt;0,VLOOKUP(O76,V$12:AF$48,2),J76)</f>
        <v>44105</v>
      </c>
      <c r="K77" s="87">
        <f t="shared" ref="K77:K140" si="46">IF(A77&gt;J77,IF(NETWORKDAYS(J77,A77,$V$72:$V$436)-1=0,1,NETWORKDAYS(J77,A77,$V$72:$V$436)-1),0)</f>
        <v>44</v>
      </c>
      <c r="L77" s="88">
        <f t="shared" ref="L77:L140" si="47">IF(AND(K77=1,K76=1),1,IF(K77&gt;0,IF(K77=K76,K77+1,K77),0))</f>
        <v>45</v>
      </c>
      <c r="M77" s="89">
        <f t="shared" si="40"/>
        <v>1.0087505939999999</v>
      </c>
      <c r="N77" s="89">
        <f t="shared" ca="1" si="41"/>
        <v>1.012146634</v>
      </c>
      <c r="O77" s="88">
        <f t="shared" si="23"/>
        <v>0</v>
      </c>
      <c r="P77" s="85">
        <f t="shared" ref="P77:P140" ca="1" si="48">TRUNC(((N77-1)*C77),8)</f>
        <v>12.146634000000001</v>
      </c>
      <c r="Q77" s="85">
        <f t="shared" si="24"/>
        <v>0</v>
      </c>
      <c r="R77" s="90" t="str">
        <f t="shared" si="25"/>
        <v>A+J=</v>
      </c>
      <c r="S77" s="86">
        <f t="shared" si="26"/>
        <v>44529</v>
      </c>
      <c r="T77" s="91"/>
      <c r="U77" s="4"/>
      <c r="V77" s="126">
        <v>43636</v>
      </c>
      <c r="W77" s="127" t="s">
        <v>70</v>
      </c>
      <c r="X77" s="8"/>
      <c r="Y77" s="1"/>
      <c r="Z77" s="100"/>
      <c r="AA77" s="101"/>
      <c r="AB77" s="101"/>
      <c r="AC77" s="101"/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42"/>
        <v>44171</v>
      </c>
      <c r="B78" s="129">
        <f t="shared" ref="B78:B141" ca="1" si="49">IF(A78&lt;=TODAY(),C78+P78,IF(AND(A78&gt;TODAY(),A78&lt;=$B$1),IF(VLOOKUP(TODAY(),$A$10:$D$10000,4,FALSE)=0,"n.d",C78+P78),"n.d"))</f>
        <v>1012.1466339999999</v>
      </c>
      <c r="C78" s="85">
        <f t="shared" si="43"/>
        <v>1000</v>
      </c>
      <c r="D78" s="11">
        <f ca="1">IF(A78&lt;$B$1,VLOOKUP(A78,[1]DI!$A$4:$B$15000,2),0)</f>
        <v>0</v>
      </c>
      <c r="E78" s="85">
        <f t="shared" ref="E78:E141" ca="1" si="50">IF(A78&lt;A$10,1,ROUND(((1+D78)^(1/252)),8))</f>
        <v>1</v>
      </c>
      <c r="F78" s="85">
        <f ca="1">(TRUNC(PRODUCT($E$12:$E77),16))</f>
        <v>1.0033665787272601</v>
      </c>
      <c r="G78" s="85">
        <f t="shared" ref="G78:G141" si="51">IF(O77&gt;0,F77,G77)</f>
        <v>1</v>
      </c>
      <c r="H78" s="85">
        <f t="shared" ref="H78:H141" ca="1" si="52">ROUND(F78/G78,8)</f>
        <v>1.00336658</v>
      </c>
      <c r="I78" s="84">
        <f t="shared" si="44"/>
        <v>0.05</v>
      </c>
      <c r="J78" s="86">
        <f t="shared" si="45"/>
        <v>44105</v>
      </c>
      <c r="K78" s="87">
        <f t="shared" si="46"/>
        <v>44</v>
      </c>
      <c r="L78" s="88">
        <f t="shared" si="47"/>
        <v>45</v>
      </c>
      <c r="M78" s="89">
        <f t="shared" si="40"/>
        <v>1.0087505939999999</v>
      </c>
      <c r="N78" s="89">
        <f t="shared" ca="1" si="41"/>
        <v>1.012146634</v>
      </c>
      <c r="O78" s="88">
        <f t="shared" ref="O78:O141" si="53">IF(VLOOKUP(A78,W$12:AD$60,8)=VLOOKUP(A77,W$12:AD$60,8),0,VLOOKUP(A78,W$12:AD$60,8))</f>
        <v>0</v>
      </c>
      <c r="P78" s="85">
        <f t="shared" ca="1" si="48"/>
        <v>12.146634000000001</v>
      </c>
      <c r="Q78" s="85">
        <f t="shared" ref="Q78:Q141" si="54">IF(O78&gt;0,VLOOKUP(O78,$V$12:$AA$60,6),0)</f>
        <v>0</v>
      </c>
      <c r="R78" s="90" t="str">
        <f t="shared" ref="R78:R141" si="55">IF(O77&gt;0,VLOOKUP(O77,V$12:AF$60,10),R77)</f>
        <v>A+J=</v>
      </c>
      <c r="S78" s="86">
        <f t="shared" ref="S78:S141" si="56">IF(O77&gt;0,VLOOKUP(O77,V$12:AF$60,11),S77)</f>
        <v>44529</v>
      </c>
      <c r="T78" s="91"/>
      <c r="U78" s="4"/>
      <c r="V78" s="126">
        <v>43784</v>
      </c>
      <c r="W78" s="127" t="s">
        <v>73</v>
      </c>
      <c r="X78" s="8"/>
      <c r="Y78" s="1"/>
      <c r="Z78" s="100"/>
      <c r="AA78" s="101"/>
      <c r="AB78" s="101"/>
      <c r="AC78" s="101"/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42"/>
        <v>44172</v>
      </c>
      <c r="B79" s="129">
        <f t="shared" ca="1" si="49"/>
        <v>1012.1466339999999</v>
      </c>
      <c r="C79" s="85">
        <f t="shared" si="43"/>
        <v>1000</v>
      </c>
      <c r="D79" s="11">
        <f ca="1">IF(A79&lt;$B$1,VLOOKUP(A79,[1]DI!$A$4:$B$15000,2),0)</f>
        <v>1.9000000000000006E-2</v>
      </c>
      <c r="E79" s="85">
        <f t="shared" ca="1" si="50"/>
        <v>1.0000746899999999</v>
      </c>
      <c r="F79" s="85">
        <f ca="1">(TRUNC(PRODUCT($E$12:$E78),16))</f>
        <v>1.0033665787272601</v>
      </c>
      <c r="G79" s="85">
        <f t="shared" si="51"/>
        <v>1</v>
      </c>
      <c r="H79" s="85">
        <f t="shared" ca="1" si="52"/>
        <v>1.00336658</v>
      </c>
      <c r="I79" s="84">
        <f t="shared" si="44"/>
        <v>0.05</v>
      </c>
      <c r="J79" s="86">
        <f t="shared" si="45"/>
        <v>44105</v>
      </c>
      <c r="K79" s="87">
        <f t="shared" si="46"/>
        <v>45</v>
      </c>
      <c r="L79" s="88">
        <f t="shared" si="47"/>
        <v>45</v>
      </c>
      <c r="M79" s="89">
        <f t="shared" si="40"/>
        <v>1.0087505939999999</v>
      </c>
      <c r="N79" s="89">
        <f t="shared" ca="1" si="41"/>
        <v>1.012146634</v>
      </c>
      <c r="O79" s="88">
        <f t="shared" si="53"/>
        <v>0</v>
      </c>
      <c r="P79" s="85">
        <f t="shared" ca="1" si="48"/>
        <v>12.146634000000001</v>
      </c>
      <c r="Q79" s="85">
        <f t="shared" si="54"/>
        <v>0</v>
      </c>
      <c r="R79" s="90" t="str">
        <f t="shared" si="55"/>
        <v>A+J=</v>
      </c>
      <c r="S79" s="86">
        <f t="shared" si="56"/>
        <v>44529</v>
      </c>
      <c r="T79" s="91"/>
      <c r="U79" s="4"/>
      <c r="V79" s="126">
        <v>43824</v>
      </c>
      <c r="W79" s="127" t="s">
        <v>67</v>
      </c>
      <c r="X79" s="8"/>
      <c r="Y79" s="1"/>
      <c r="Z79" s="100"/>
      <c r="AA79" s="101"/>
      <c r="AB79" s="101"/>
      <c r="AC79" s="101"/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42"/>
        <v>44173</v>
      </c>
      <c r="B80" s="129">
        <f t="shared" ca="1" si="49"/>
        <v>1012.41822699</v>
      </c>
      <c r="C80" s="85">
        <f t="shared" si="43"/>
        <v>1000</v>
      </c>
      <c r="D80" s="11">
        <f ca="1">IF(A80&lt;$B$1,VLOOKUP(A80,[1]DI!$A$4:$B$15000,2),0)</f>
        <v>1.9000000000000006E-2</v>
      </c>
      <c r="E80" s="85">
        <f t="shared" ca="1" si="50"/>
        <v>1.0000746899999999</v>
      </c>
      <c r="F80" s="85">
        <f ca="1">(TRUNC(PRODUCT($E$12:$E79),16))</f>
        <v>1.0034415201770199</v>
      </c>
      <c r="G80" s="85">
        <f t="shared" si="51"/>
        <v>1</v>
      </c>
      <c r="H80" s="85">
        <f t="shared" ca="1" si="52"/>
        <v>1.00344152</v>
      </c>
      <c r="I80" s="84">
        <f t="shared" si="44"/>
        <v>0.05</v>
      </c>
      <c r="J80" s="86">
        <f t="shared" si="45"/>
        <v>44105</v>
      </c>
      <c r="K80" s="87">
        <f t="shared" si="46"/>
        <v>46</v>
      </c>
      <c r="L80" s="88">
        <f t="shared" si="47"/>
        <v>46</v>
      </c>
      <c r="M80" s="89">
        <f t="shared" si="40"/>
        <v>1.0089459190000001</v>
      </c>
      <c r="N80" s="89">
        <f t="shared" ca="1" si="41"/>
        <v>1.0124182269999999</v>
      </c>
      <c r="O80" s="88">
        <f t="shared" si="53"/>
        <v>0</v>
      </c>
      <c r="P80" s="85">
        <f t="shared" ca="1" si="48"/>
        <v>12.418226990000001</v>
      </c>
      <c r="Q80" s="85">
        <f t="shared" si="54"/>
        <v>0</v>
      </c>
      <c r="R80" s="90" t="str">
        <f t="shared" si="55"/>
        <v>A+J=</v>
      </c>
      <c r="S80" s="86">
        <f t="shared" si="56"/>
        <v>44529</v>
      </c>
      <c r="T80" s="91"/>
      <c r="U80" s="4"/>
      <c r="V80" s="126">
        <v>43831</v>
      </c>
      <c r="W80" s="127" t="s">
        <v>68</v>
      </c>
      <c r="X80" s="8"/>
      <c r="Y80" s="1"/>
      <c r="Z80" s="100"/>
      <c r="AA80" s="101"/>
      <c r="AB80" s="101"/>
      <c r="AC80" s="101"/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42"/>
        <v>44174</v>
      </c>
      <c r="B81" s="129">
        <f t="shared" ca="1" si="49"/>
        <v>1012.68989599</v>
      </c>
      <c r="C81" s="85">
        <f t="shared" si="43"/>
        <v>1000</v>
      </c>
      <c r="D81" s="11">
        <f ca="1">IF(A81&lt;$B$1,VLOOKUP(A81,[1]DI!$A$4:$B$15000,2),0)</f>
        <v>1.9000000000000006E-2</v>
      </c>
      <c r="E81" s="85">
        <f t="shared" ca="1" si="50"/>
        <v>1.0000746899999999</v>
      </c>
      <c r="F81" s="85">
        <f ca="1">(TRUNC(PRODUCT($E$12:$E80),16))</f>
        <v>1.0035164672241601</v>
      </c>
      <c r="G81" s="85">
        <f t="shared" si="51"/>
        <v>1</v>
      </c>
      <c r="H81" s="85">
        <f t="shared" ca="1" si="52"/>
        <v>1.0035164700000001</v>
      </c>
      <c r="I81" s="84">
        <f t="shared" si="44"/>
        <v>0.05</v>
      </c>
      <c r="J81" s="86">
        <f t="shared" si="45"/>
        <v>44105</v>
      </c>
      <c r="K81" s="87">
        <f t="shared" si="46"/>
        <v>47</v>
      </c>
      <c r="L81" s="88">
        <f t="shared" si="47"/>
        <v>47</v>
      </c>
      <c r="M81" s="89">
        <f t="shared" si="40"/>
        <v>1.009141281</v>
      </c>
      <c r="N81" s="89">
        <f t="shared" ca="1" si="41"/>
        <v>1.0126898959999999</v>
      </c>
      <c r="O81" s="88">
        <f t="shared" si="53"/>
        <v>0</v>
      </c>
      <c r="P81" s="85">
        <f t="shared" ca="1" si="48"/>
        <v>12.68989599</v>
      </c>
      <c r="Q81" s="85">
        <f t="shared" si="54"/>
        <v>0</v>
      </c>
      <c r="R81" s="90" t="str">
        <f t="shared" si="55"/>
        <v>A+J=</v>
      </c>
      <c r="S81" s="86">
        <f t="shared" si="56"/>
        <v>44529</v>
      </c>
      <c r="T81" s="91"/>
      <c r="U81" s="4"/>
      <c r="V81" s="126">
        <v>43885</v>
      </c>
      <c r="W81" s="127" t="s">
        <v>59</v>
      </c>
      <c r="X81" s="8"/>
      <c r="Y81" s="1"/>
      <c r="Z81" s="100"/>
      <c r="AA81" s="101"/>
      <c r="AB81" s="101"/>
      <c r="AC81" s="101"/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42"/>
        <v>44175</v>
      </c>
      <c r="B82" s="129">
        <f t="shared" ca="1" si="49"/>
        <v>1012.961634</v>
      </c>
      <c r="C82" s="85">
        <f t="shared" si="43"/>
        <v>1000</v>
      </c>
      <c r="D82" s="11">
        <f ca="1">IF(A82&lt;$B$1,VLOOKUP(A82,[1]DI!$A$4:$B$15000,2),0)</f>
        <v>1.9000000000000006E-2</v>
      </c>
      <c r="E82" s="85">
        <f t="shared" ca="1" si="50"/>
        <v>1.0000746899999999</v>
      </c>
      <c r="F82" s="85">
        <f ca="1">(TRUNC(PRODUCT($E$12:$E81),16))</f>
        <v>1.0035914198691001</v>
      </c>
      <c r="G82" s="85">
        <f t="shared" si="51"/>
        <v>1</v>
      </c>
      <c r="H82" s="85">
        <f t="shared" ca="1" si="52"/>
        <v>1.00359142</v>
      </c>
      <c r="I82" s="84">
        <f t="shared" si="44"/>
        <v>0.05</v>
      </c>
      <c r="J82" s="86">
        <f t="shared" si="45"/>
        <v>44105</v>
      </c>
      <c r="K82" s="87">
        <f t="shared" si="46"/>
        <v>48</v>
      </c>
      <c r="L82" s="88">
        <f t="shared" si="47"/>
        <v>48</v>
      </c>
      <c r="M82" s="89">
        <f t="shared" si="40"/>
        <v>1.009336682</v>
      </c>
      <c r="N82" s="89">
        <f t="shared" ca="1" si="41"/>
        <v>1.0129616340000001</v>
      </c>
      <c r="O82" s="88">
        <f t="shared" si="53"/>
        <v>0</v>
      </c>
      <c r="P82" s="85">
        <f t="shared" ca="1" si="48"/>
        <v>12.961634</v>
      </c>
      <c r="Q82" s="85">
        <f t="shared" si="54"/>
        <v>0</v>
      </c>
      <c r="R82" s="90" t="str">
        <f t="shared" si="55"/>
        <v>A+J=</v>
      </c>
      <c r="S82" s="86">
        <f t="shared" si="56"/>
        <v>44529</v>
      </c>
      <c r="T82" s="91"/>
      <c r="U82" s="4"/>
      <c r="V82" s="126">
        <v>43886</v>
      </c>
      <c r="W82" s="127" t="s">
        <v>59</v>
      </c>
      <c r="X82" s="8"/>
      <c r="Y82" s="1"/>
      <c r="Z82" s="100"/>
      <c r="AA82" s="101"/>
      <c r="AB82" s="101"/>
      <c r="AC82" s="101"/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42"/>
        <v>44176</v>
      </c>
      <c r="B83" s="129">
        <f t="shared" ca="1" si="49"/>
        <v>1013.233448</v>
      </c>
      <c r="C83" s="85">
        <f t="shared" si="43"/>
        <v>1000</v>
      </c>
      <c r="D83" s="11">
        <f ca="1">IF(A83&lt;$B$1,VLOOKUP(A83,[1]DI!$A$4:$B$15000,2),0)</f>
        <v>1.9000000000000006E-2</v>
      </c>
      <c r="E83" s="85">
        <f t="shared" ca="1" si="50"/>
        <v>1.0000746899999999</v>
      </c>
      <c r="F83" s="85">
        <f ca="1">(TRUNC(PRODUCT($E$12:$E82),16))</f>
        <v>1.0036663781122499</v>
      </c>
      <c r="G83" s="85">
        <f t="shared" si="51"/>
        <v>1</v>
      </c>
      <c r="H83" s="85">
        <f t="shared" ca="1" si="52"/>
        <v>1.0036663800000001</v>
      </c>
      <c r="I83" s="84">
        <f t="shared" si="44"/>
        <v>0.05</v>
      </c>
      <c r="J83" s="86">
        <f t="shared" si="45"/>
        <v>44105</v>
      </c>
      <c r="K83" s="87">
        <f t="shared" si="46"/>
        <v>49</v>
      </c>
      <c r="L83" s="88">
        <f t="shared" si="47"/>
        <v>49</v>
      </c>
      <c r="M83" s="89">
        <f t="shared" si="40"/>
        <v>1.00953212</v>
      </c>
      <c r="N83" s="89">
        <f t="shared" ca="1" si="41"/>
        <v>1.013233448</v>
      </c>
      <c r="O83" s="88">
        <f t="shared" si="53"/>
        <v>0</v>
      </c>
      <c r="P83" s="85">
        <f t="shared" ca="1" si="48"/>
        <v>13.233447999999999</v>
      </c>
      <c r="Q83" s="85">
        <f t="shared" si="54"/>
        <v>0</v>
      </c>
      <c r="R83" s="90" t="str">
        <f t="shared" si="55"/>
        <v>A+J=</v>
      </c>
      <c r="S83" s="86">
        <f t="shared" si="56"/>
        <v>44529</v>
      </c>
      <c r="T83" s="91"/>
      <c r="U83" s="4"/>
      <c r="V83" s="126">
        <v>43931</v>
      </c>
      <c r="W83" s="127" t="s">
        <v>69</v>
      </c>
      <c r="X83" s="8"/>
      <c r="Y83" s="1"/>
      <c r="Z83" s="100"/>
      <c r="AA83" s="101"/>
      <c r="AB83" s="101"/>
      <c r="AC83" s="101"/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42"/>
        <v>44177</v>
      </c>
      <c r="B84" s="129">
        <f t="shared" ca="1" si="49"/>
        <v>1013.505331</v>
      </c>
      <c r="C84" s="85">
        <f t="shared" si="43"/>
        <v>1000</v>
      </c>
      <c r="D84" s="11">
        <f ca="1">IF(A84&lt;$B$1,VLOOKUP(A84,[1]DI!$A$4:$B$15000,2),0)</f>
        <v>0</v>
      </c>
      <c r="E84" s="85">
        <f t="shared" ca="1" si="50"/>
        <v>1</v>
      </c>
      <c r="F84" s="85">
        <f ca="1">(TRUNC(PRODUCT($E$12:$E83),16))</f>
        <v>1.00374134195403</v>
      </c>
      <c r="G84" s="85">
        <f t="shared" si="51"/>
        <v>1</v>
      </c>
      <c r="H84" s="85">
        <f t="shared" ca="1" si="52"/>
        <v>1.0037413399999999</v>
      </c>
      <c r="I84" s="84">
        <f t="shared" si="44"/>
        <v>0.05</v>
      </c>
      <c r="J84" s="86">
        <f t="shared" si="45"/>
        <v>44105</v>
      </c>
      <c r="K84" s="87">
        <f t="shared" si="46"/>
        <v>49</v>
      </c>
      <c r="L84" s="88">
        <f t="shared" si="47"/>
        <v>50</v>
      </c>
      <c r="M84" s="89">
        <f t="shared" si="40"/>
        <v>1.0097275969999999</v>
      </c>
      <c r="N84" s="89">
        <f t="shared" ca="1" si="41"/>
        <v>1.013505331</v>
      </c>
      <c r="O84" s="88">
        <f t="shared" si="53"/>
        <v>0</v>
      </c>
      <c r="P84" s="85">
        <f t="shared" ca="1" si="48"/>
        <v>13.505331</v>
      </c>
      <c r="Q84" s="85">
        <f t="shared" si="54"/>
        <v>0</v>
      </c>
      <c r="R84" s="90" t="str">
        <f t="shared" si="55"/>
        <v>A+J=</v>
      </c>
      <c r="S84" s="86">
        <f t="shared" si="56"/>
        <v>44529</v>
      </c>
      <c r="T84" s="91"/>
      <c r="U84" s="4"/>
      <c r="V84" s="126">
        <v>43942</v>
      </c>
      <c r="W84" s="127" t="s">
        <v>60</v>
      </c>
      <c r="X84" s="8"/>
      <c r="Y84" s="1"/>
      <c r="Z84" s="100"/>
      <c r="AA84" s="101"/>
      <c r="AB84" s="101"/>
      <c r="AC84" s="101"/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42"/>
        <v>44178</v>
      </c>
      <c r="B85" s="129">
        <f t="shared" ca="1" si="49"/>
        <v>1013.505331</v>
      </c>
      <c r="C85" s="85">
        <f t="shared" si="43"/>
        <v>1000</v>
      </c>
      <c r="D85" s="11">
        <f ca="1">IF(A85&lt;$B$1,VLOOKUP(A85,[1]DI!$A$4:$B$15000,2),0)</f>
        <v>0</v>
      </c>
      <c r="E85" s="85">
        <f t="shared" ca="1" si="50"/>
        <v>1</v>
      </c>
      <c r="F85" s="85">
        <f ca="1">(TRUNC(PRODUCT($E$12:$E84),16))</f>
        <v>1.00374134195403</v>
      </c>
      <c r="G85" s="85">
        <f t="shared" si="51"/>
        <v>1</v>
      </c>
      <c r="H85" s="85">
        <f t="shared" ca="1" si="52"/>
        <v>1.0037413399999999</v>
      </c>
      <c r="I85" s="84">
        <f t="shared" si="44"/>
        <v>0.05</v>
      </c>
      <c r="J85" s="86">
        <f t="shared" si="45"/>
        <v>44105</v>
      </c>
      <c r="K85" s="87">
        <f t="shared" si="46"/>
        <v>49</v>
      </c>
      <c r="L85" s="88">
        <f t="shared" si="47"/>
        <v>50</v>
      </c>
      <c r="M85" s="89">
        <f t="shared" si="40"/>
        <v>1.0097275969999999</v>
      </c>
      <c r="N85" s="89">
        <f t="shared" ca="1" si="41"/>
        <v>1.013505331</v>
      </c>
      <c r="O85" s="88">
        <f t="shared" si="53"/>
        <v>0</v>
      </c>
      <c r="P85" s="85">
        <f t="shared" ca="1" si="48"/>
        <v>13.505331</v>
      </c>
      <c r="Q85" s="85">
        <f t="shared" si="54"/>
        <v>0</v>
      </c>
      <c r="R85" s="90" t="str">
        <f t="shared" si="55"/>
        <v>A+J=</v>
      </c>
      <c r="S85" s="86">
        <f t="shared" si="56"/>
        <v>44529</v>
      </c>
      <c r="T85" s="91"/>
      <c r="U85" s="4"/>
      <c r="V85" s="126">
        <v>43952</v>
      </c>
      <c r="W85" s="127" t="s">
        <v>71</v>
      </c>
      <c r="X85" s="8"/>
      <c r="Y85" s="1"/>
      <c r="Z85" s="100"/>
      <c r="AA85" s="101"/>
      <c r="AB85" s="101"/>
      <c r="AC85" s="101"/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42"/>
        <v>44179</v>
      </c>
      <c r="B86" s="129">
        <f t="shared" ca="1" si="49"/>
        <v>1013.505331</v>
      </c>
      <c r="C86" s="85">
        <f t="shared" si="43"/>
        <v>1000</v>
      </c>
      <c r="D86" s="11">
        <f ca="1">IF(A86&lt;$B$1,VLOOKUP(A86,[1]DI!$A$4:$B$15000,2),0)</f>
        <v>1.9000000000000006E-2</v>
      </c>
      <c r="E86" s="85">
        <f t="shared" ca="1" si="50"/>
        <v>1.0000746899999999</v>
      </c>
      <c r="F86" s="85">
        <f ca="1">(TRUNC(PRODUCT($E$12:$E85),16))</f>
        <v>1.00374134195403</v>
      </c>
      <c r="G86" s="85">
        <f t="shared" si="51"/>
        <v>1</v>
      </c>
      <c r="H86" s="85">
        <f t="shared" ca="1" si="52"/>
        <v>1.0037413399999999</v>
      </c>
      <c r="I86" s="84">
        <f t="shared" si="44"/>
        <v>0.05</v>
      </c>
      <c r="J86" s="86">
        <f t="shared" si="45"/>
        <v>44105</v>
      </c>
      <c r="K86" s="87">
        <f t="shared" si="46"/>
        <v>50</v>
      </c>
      <c r="L86" s="88">
        <f t="shared" si="47"/>
        <v>50</v>
      </c>
      <c r="M86" s="89">
        <f t="shared" si="40"/>
        <v>1.0097275969999999</v>
      </c>
      <c r="N86" s="89">
        <f t="shared" ca="1" si="41"/>
        <v>1.013505331</v>
      </c>
      <c r="O86" s="88">
        <f t="shared" si="53"/>
        <v>0</v>
      </c>
      <c r="P86" s="85">
        <f t="shared" ca="1" si="48"/>
        <v>13.505331</v>
      </c>
      <c r="Q86" s="85">
        <f t="shared" si="54"/>
        <v>0</v>
      </c>
      <c r="R86" s="90" t="str">
        <f t="shared" si="55"/>
        <v>A+J=</v>
      </c>
      <c r="S86" s="86">
        <f t="shared" si="56"/>
        <v>44529</v>
      </c>
      <c r="T86" s="91"/>
      <c r="U86" s="4"/>
      <c r="V86" s="126">
        <v>43993</v>
      </c>
      <c r="W86" s="127" t="s">
        <v>63</v>
      </c>
      <c r="X86" s="8"/>
      <c r="Y86" s="1"/>
      <c r="Z86" s="100"/>
      <c r="AA86" s="101"/>
      <c r="AB86" s="101"/>
      <c r="AC86" s="101"/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42"/>
        <v>44180</v>
      </c>
      <c r="B87" s="129">
        <f t="shared" ca="1" si="49"/>
        <v>1013.777291</v>
      </c>
      <c r="C87" s="85">
        <f t="shared" si="43"/>
        <v>1000</v>
      </c>
      <c r="D87" s="11">
        <f ca="1">IF(A87&lt;$B$1,VLOOKUP(A87,[1]DI!$A$4:$B$15000,2),0)</f>
        <v>1.9000000000000006E-2</v>
      </c>
      <c r="E87" s="85">
        <f t="shared" ca="1" si="50"/>
        <v>1.0000746899999999</v>
      </c>
      <c r="F87" s="85">
        <f ca="1">(TRUNC(PRODUCT($E$12:$E86),16))</f>
        <v>1.0038163113948599</v>
      </c>
      <c r="G87" s="85">
        <f t="shared" si="51"/>
        <v>1</v>
      </c>
      <c r="H87" s="85">
        <f t="shared" ca="1" si="52"/>
        <v>1.0038163099999999</v>
      </c>
      <c r="I87" s="84">
        <f t="shared" si="44"/>
        <v>0.05</v>
      </c>
      <c r="J87" s="86">
        <f t="shared" si="45"/>
        <v>44105</v>
      </c>
      <c r="K87" s="87">
        <f t="shared" si="46"/>
        <v>51</v>
      </c>
      <c r="L87" s="88">
        <f t="shared" si="47"/>
        <v>51</v>
      </c>
      <c r="M87" s="89">
        <f t="shared" si="40"/>
        <v>1.009923111</v>
      </c>
      <c r="N87" s="89">
        <f t="shared" ca="1" si="41"/>
        <v>1.013777291</v>
      </c>
      <c r="O87" s="88">
        <f t="shared" si="53"/>
        <v>0</v>
      </c>
      <c r="P87" s="85">
        <f t="shared" ca="1" si="48"/>
        <v>13.777291</v>
      </c>
      <c r="Q87" s="85">
        <f t="shared" si="54"/>
        <v>0</v>
      </c>
      <c r="R87" s="90" t="str">
        <f t="shared" si="55"/>
        <v>A+J=</v>
      </c>
      <c r="S87" s="86">
        <f t="shared" si="56"/>
        <v>44529</v>
      </c>
      <c r="T87" s="91"/>
      <c r="U87" s="4"/>
      <c r="V87" s="126">
        <v>44081</v>
      </c>
      <c r="W87" s="127" t="s">
        <v>72</v>
      </c>
      <c r="X87" s="8"/>
      <c r="Y87" s="1"/>
      <c r="Z87" s="100"/>
      <c r="AA87" s="101"/>
      <c r="AB87" s="101"/>
      <c r="AC87" s="101"/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42"/>
        <v>44181</v>
      </c>
      <c r="B88" s="129">
        <f t="shared" ca="1" si="49"/>
        <v>1014.0493279999999</v>
      </c>
      <c r="C88" s="85">
        <f t="shared" si="43"/>
        <v>1000</v>
      </c>
      <c r="D88" s="11">
        <f ca="1">IF(A88&lt;$B$1,VLOOKUP(A88,[1]DI!$A$4:$B$15000,2),0)</f>
        <v>1.9000000000000006E-2</v>
      </c>
      <c r="E88" s="85">
        <f t="shared" ca="1" si="50"/>
        <v>1.0000746899999999</v>
      </c>
      <c r="F88" s="85">
        <f ca="1">(TRUNC(PRODUCT($E$12:$E87),16))</f>
        <v>1.0038912864351599</v>
      </c>
      <c r="G88" s="85">
        <f t="shared" si="51"/>
        <v>1</v>
      </c>
      <c r="H88" s="85">
        <f t="shared" ca="1" si="52"/>
        <v>1.0038912900000001</v>
      </c>
      <c r="I88" s="84">
        <f t="shared" si="44"/>
        <v>0.05</v>
      </c>
      <c r="J88" s="86">
        <f t="shared" si="45"/>
        <v>44105</v>
      </c>
      <c r="K88" s="87">
        <f t="shared" si="46"/>
        <v>52</v>
      </c>
      <c r="L88" s="88">
        <f t="shared" si="47"/>
        <v>52</v>
      </c>
      <c r="M88" s="89">
        <f t="shared" si="40"/>
        <v>1.0101186630000001</v>
      </c>
      <c r="N88" s="89">
        <f t="shared" ca="1" si="41"/>
        <v>1.014049328</v>
      </c>
      <c r="O88" s="88">
        <f t="shared" si="53"/>
        <v>0</v>
      </c>
      <c r="P88" s="85">
        <f t="shared" ca="1" si="48"/>
        <v>14.049327999999999</v>
      </c>
      <c r="Q88" s="85">
        <f t="shared" si="54"/>
        <v>0</v>
      </c>
      <c r="R88" s="90" t="str">
        <f t="shared" si="55"/>
        <v>A+J=</v>
      </c>
      <c r="S88" s="86">
        <f t="shared" si="56"/>
        <v>44529</v>
      </c>
      <c r="T88" s="91"/>
      <c r="U88" s="4"/>
      <c r="V88" s="126">
        <v>44116</v>
      </c>
      <c r="W88" s="128" t="s">
        <v>61</v>
      </c>
      <c r="X88" s="8"/>
      <c r="Y88" s="1"/>
      <c r="Z88" s="100"/>
      <c r="AA88" s="101"/>
      <c r="AB88" s="101"/>
      <c r="AC88" s="101"/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42"/>
        <v>44182</v>
      </c>
      <c r="B89" s="129">
        <f t="shared" ca="1" si="49"/>
        <v>1014.32143099</v>
      </c>
      <c r="C89" s="85">
        <f t="shared" si="43"/>
        <v>1000</v>
      </c>
      <c r="D89" s="11">
        <f ca="1">IF(A89&lt;$B$1,VLOOKUP(A89,[1]DI!$A$4:$B$15000,2),0)</f>
        <v>1.9000000000000006E-2</v>
      </c>
      <c r="E89" s="85">
        <f t="shared" ca="1" si="50"/>
        <v>1.0000746899999999</v>
      </c>
      <c r="F89" s="85">
        <f ca="1">(TRUNC(PRODUCT($E$12:$E88),16))</f>
        <v>1.00396626707534</v>
      </c>
      <c r="G89" s="85">
        <f t="shared" si="51"/>
        <v>1</v>
      </c>
      <c r="H89" s="85">
        <f t="shared" ca="1" si="52"/>
        <v>1.00396627</v>
      </c>
      <c r="I89" s="84">
        <f t="shared" si="44"/>
        <v>0.05</v>
      </c>
      <c r="J89" s="86">
        <f t="shared" si="45"/>
        <v>44105</v>
      </c>
      <c r="K89" s="87">
        <f t="shared" si="46"/>
        <v>53</v>
      </c>
      <c r="L89" s="88">
        <f t="shared" si="47"/>
        <v>53</v>
      </c>
      <c r="M89" s="89">
        <f t="shared" si="40"/>
        <v>1.0103142519999999</v>
      </c>
      <c r="N89" s="89">
        <f t="shared" ca="1" si="41"/>
        <v>1.0143214309999999</v>
      </c>
      <c r="O89" s="88">
        <f t="shared" si="53"/>
        <v>0</v>
      </c>
      <c r="P89" s="85">
        <f t="shared" ca="1" si="48"/>
        <v>14.32143099</v>
      </c>
      <c r="Q89" s="85">
        <f t="shared" si="54"/>
        <v>0</v>
      </c>
      <c r="R89" s="90" t="str">
        <f t="shared" si="55"/>
        <v>A+J=</v>
      </c>
      <c r="S89" s="86">
        <f t="shared" si="56"/>
        <v>44529</v>
      </c>
      <c r="T89" s="91"/>
      <c r="U89" s="4"/>
      <c r="V89" s="126">
        <v>44137</v>
      </c>
      <c r="W89" s="127" t="s">
        <v>65</v>
      </c>
      <c r="X89" s="8"/>
      <c r="Y89" s="1"/>
      <c r="Z89" s="100"/>
      <c r="AA89" s="101"/>
      <c r="AB89" s="101"/>
      <c r="AC89" s="101"/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42"/>
        <v>44183</v>
      </c>
      <c r="B90" s="129">
        <f t="shared" ca="1" si="49"/>
        <v>1014.593603</v>
      </c>
      <c r="C90" s="85">
        <f t="shared" si="43"/>
        <v>1000</v>
      </c>
      <c r="D90" s="11">
        <f ca="1">IF(A90&lt;$B$1,VLOOKUP(A90,[1]DI!$A$4:$B$15000,2),0)</f>
        <v>1.9000000000000006E-2</v>
      </c>
      <c r="E90" s="85">
        <f t="shared" ca="1" si="50"/>
        <v>1.0000746899999999</v>
      </c>
      <c r="F90" s="85">
        <f ca="1">(TRUNC(PRODUCT($E$12:$E89),16))</f>
        <v>1.0040412533158301</v>
      </c>
      <c r="G90" s="85">
        <f t="shared" si="51"/>
        <v>1</v>
      </c>
      <c r="H90" s="85">
        <f t="shared" ca="1" si="52"/>
        <v>1.00404125</v>
      </c>
      <c r="I90" s="84">
        <f t="shared" si="44"/>
        <v>0.05</v>
      </c>
      <c r="J90" s="86">
        <f t="shared" si="45"/>
        <v>44105</v>
      </c>
      <c r="K90" s="87">
        <f t="shared" si="46"/>
        <v>54</v>
      </c>
      <c r="L90" s="88">
        <f t="shared" si="47"/>
        <v>54</v>
      </c>
      <c r="M90" s="89">
        <f t="shared" si="40"/>
        <v>1.0105098800000001</v>
      </c>
      <c r="N90" s="89">
        <f t="shared" ca="1" si="41"/>
        <v>1.014593603</v>
      </c>
      <c r="O90" s="88">
        <f t="shared" si="53"/>
        <v>0</v>
      </c>
      <c r="P90" s="85">
        <f t="shared" ca="1" si="48"/>
        <v>14.593603</v>
      </c>
      <c r="Q90" s="85">
        <f t="shared" si="54"/>
        <v>0</v>
      </c>
      <c r="R90" s="90" t="str">
        <f t="shared" si="55"/>
        <v>A+J=</v>
      </c>
      <c r="S90" s="86">
        <f t="shared" si="56"/>
        <v>44529</v>
      </c>
      <c r="T90" s="91"/>
      <c r="U90" s="4"/>
      <c r="V90" s="126">
        <v>44190</v>
      </c>
      <c r="W90" s="127" t="s">
        <v>67</v>
      </c>
      <c r="X90" s="8"/>
      <c r="Y90" s="1"/>
      <c r="Z90" s="100"/>
      <c r="AA90" s="101"/>
      <c r="AB90" s="101"/>
      <c r="AC90" s="101"/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42"/>
        <v>44184</v>
      </c>
      <c r="B91" s="129">
        <f t="shared" ca="1" si="49"/>
        <v>1014.865863</v>
      </c>
      <c r="C91" s="85">
        <f t="shared" si="43"/>
        <v>1000</v>
      </c>
      <c r="D91" s="11">
        <f ca="1">IF(A91&lt;$B$1,VLOOKUP(A91,[1]DI!$A$4:$B$15000,2),0)</f>
        <v>0</v>
      </c>
      <c r="E91" s="85">
        <f t="shared" ca="1" si="50"/>
        <v>1</v>
      </c>
      <c r="F91" s="85">
        <f ca="1">(TRUNC(PRODUCT($E$12:$E90),16))</f>
        <v>1.00411624515704</v>
      </c>
      <c r="G91" s="85">
        <f t="shared" si="51"/>
        <v>1</v>
      </c>
      <c r="H91" s="85">
        <f t="shared" ca="1" si="52"/>
        <v>1.00411625</v>
      </c>
      <c r="I91" s="84">
        <f t="shared" si="44"/>
        <v>0.05</v>
      </c>
      <c r="J91" s="86">
        <f t="shared" si="45"/>
        <v>44105</v>
      </c>
      <c r="K91" s="87">
        <f t="shared" si="46"/>
        <v>54</v>
      </c>
      <c r="L91" s="88">
        <f t="shared" si="47"/>
        <v>55</v>
      </c>
      <c r="M91" s="89">
        <f t="shared" si="40"/>
        <v>1.0107055460000001</v>
      </c>
      <c r="N91" s="89">
        <f t="shared" ca="1" si="41"/>
        <v>1.014865863</v>
      </c>
      <c r="O91" s="88">
        <f t="shared" si="53"/>
        <v>0</v>
      </c>
      <c r="P91" s="85">
        <f t="shared" ca="1" si="48"/>
        <v>14.865862999999999</v>
      </c>
      <c r="Q91" s="85">
        <f t="shared" si="54"/>
        <v>0</v>
      </c>
      <c r="R91" s="90" t="str">
        <f t="shared" si="55"/>
        <v>A+J=</v>
      </c>
      <c r="S91" s="86">
        <f t="shared" si="56"/>
        <v>44529</v>
      </c>
      <c r="T91" s="91"/>
      <c r="U91" s="4"/>
      <c r="V91" s="126">
        <v>44197</v>
      </c>
      <c r="W91" s="127" t="s">
        <v>68</v>
      </c>
      <c r="X91" s="8"/>
      <c r="Y91" s="1"/>
      <c r="Z91" s="100"/>
      <c r="AA91" s="101"/>
      <c r="AB91" s="101"/>
      <c r="AC91" s="101"/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42"/>
        <v>44185</v>
      </c>
      <c r="B92" s="129">
        <f t="shared" ca="1" si="49"/>
        <v>1014.865863</v>
      </c>
      <c r="C92" s="85">
        <f t="shared" si="43"/>
        <v>1000</v>
      </c>
      <c r="D92" s="11">
        <f ca="1">IF(A92&lt;$B$1,VLOOKUP(A92,[1]DI!$A$4:$B$15000,2),0)</f>
        <v>0</v>
      </c>
      <c r="E92" s="85">
        <f t="shared" ca="1" si="50"/>
        <v>1</v>
      </c>
      <c r="F92" s="85">
        <f ca="1">(TRUNC(PRODUCT($E$12:$E91),16))</f>
        <v>1.00411624515704</v>
      </c>
      <c r="G92" s="85">
        <f t="shared" si="51"/>
        <v>1</v>
      </c>
      <c r="H92" s="85">
        <f t="shared" ca="1" si="52"/>
        <v>1.00411625</v>
      </c>
      <c r="I92" s="84">
        <f t="shared" si="44"/>
        <v>0.05</v>
      </c>
      <c r="J92" s="86">
        <f t="shared" si="45"/>
        <v>44105</v>
      </c>
      <c r="K92" s="87">
        <f t="shared" si="46"/>
        <v>54</v>
      </c>
      <c r="L92" s="88">
        <f t="shared" si="47"/>
        <v>55</v>
      </c>
      <c r="M92" s="89">
        <f t="shared" si="40"/>
        <v>1.0107055460000001</v>
      </c>
      <c r="N92" s="89">
        <f t="shared" ca="1" si="41"/>
        <v>1.014865863</v>
      </c>
      <c r="O92" s="88">
        <f t="shared" si="53"/>
        <v>0</v>
      </c>
      <c r="P92" s="85">
        <f t="shared" ca="1" si="48"/>
        <v>14.865862999999999</v>
      </c>
      <c r="Q92" s="85">
        <f t="shared" si="54"/>
        <v>0</v>
      </c>
      <c r="R92" s="90" t="str">
        <f t="shared" si="55"/>
        <v>A+J=</v>
      </c>
      <c r="S92" s="86">
        <f t="shared" si="56"/>
        <v>44529</v>
      </c>
      <c r="T92" s="91"/>
      <c r="U92" s="4"/>
      <c r="V92" s="126">
        <v>44242</v>
      </c>
      <c r="W92" s="127" t="s">
        <v>59</v>
      </c>
      <c r="X92" s="8"/>
      <c r="Y92" s="1"/>
      <c r="Z92" s="100"/>
      <c r="AA92" s="101"/>
      <c r="AB92" s="101"/>
      <c r="AC92" s="101"/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42"/>
        <v>44186</v>
      </c>
      <c r="B93" s="129">
        <f t="shared" ca="1" si="49"/>
        <v>1014.865863</v>
      </c>
      <c r="C93" s="85">
        <f t="shared" si="43"/>
        <v>1000</v>
      </c>
      <c r="D93" s="11">
        <f ca="1">IF(A93&lt;$B$1,VLOOKUP(A93,[1]DI!$A$4:$B$15000,2),0)</f>
        <v>1.9000000000000006E-2</v>
      </c>
      <c r="E93" s="85">
        <f t="shared" ca="1" si="50"/>
        <v>1.0000746899999999</v>
      </c>
      <c r="F93" s="85">
        <f ca="1">(TRUNC(PRODUCT($E$12:$E92),16))</f>
        <v>1.00411624515704</v>
      </c>
      <c r="G93" s="85">
        <f t="shared" si="51"/>
        <v>1</v>
      </c>
      <c r="H93" s="85">
        <f t="shared" ca="1" si="52"/>
        <v>1.00411625</v>
      </c>
      <c r="I93" s="84">
        <f t="shared" si="44"/>
        <v>0.05</v>
      </c>
      <c r="J93" s="86">
        <f t="shared" si="45"/>
        <v>44105</v>
      </c>
      <c r="K93" s="87">
        <f t="shared" si="46"/>
        <v>55</v>
      </c>
      <c r="L93" s="88">
        <f t="shared" si="47"/>
        <v>55</v>
      </c>
      <c r="M93" s="89">
        <f t="shared" si="40"/>
        <v>1.0107055460000001</v>
      </c>
      <c r="N93" s="89">
        <f t="shared" ca="1" si="41"/>
        <v>1.014865863</v>
      </c>
      <c r="O93" s="88">
        <f t="shared" si="53"/>
        <v>0</v>
      </c>
      <c r="P93" s="85">
        <f t="shared" ca="1" si="48"/>
        <v>14.865862999999999</v>
      </c>
      <c r="Q93" s="85">
        <f t="shared" si="54"/>
        <v>0</v>
      </c>
      <c r="R93" s="90" t="str">
        <f t="shared" si="55"/>
        <v>A+J=</v>
      </c>
      <c r="S93" s="86">
        <f t="shared" si="56"/>
        <v>44529</v>
      </c>
      <c r="T93" s="91"/>
      <c r="U93" s="4"/>
      <c r="V93" s="126">
        <v>44243</v>
      </c>
      <c r="W93" s="127" t="s">
        <v>59</v>
      </c>
      <c r="X93" s="8"/>
      <c r="Y93" s="1"/>
      <c r="Z93" s="100"/>
      <c r="AA93" s="101"/>
      <c r="AB93" s="101"/>
      <c r="AC93" s="101"/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42"/>
        <v>44187</v>
      </c>
      <c r="B94" s="129">
        <f t="shared" ca="1" si="49"/>
        <v>1015.138179</v>
      </c>
      <c r="C94" s="85">
        <f t="shared" si="43"/>
        <v>1000</v>
      </c>
      <c r="D94" s="11">
        <f ca="1">IF(A94&lt;$B$1,VLOOKUP(A94,[1]DI!$A$4:$B$15000,2),0)</f>
        <v>1.9000000000000006E-2</v>
      </c>
      <c r="E94" s="85">
        <f t="shared" ca="1" si="50"/>
        <v>1.0000746899999999</v>
      </c>
      <c r="F94" s="85">
        <f ca="1">(TRUNC(PRODUCT($E$12:$E93),16))</f>
        <v>1.00419124259939</v>
      </c>
      <c r="G94" s="85">
        <f t="shared" si="51"/>
        <v>1</v>
      </c>
      <c r="H94" s="85">
        <f t="shared" ca="1" si="52"/>
        <v>1.0041912399999999</v>
      </c>
      <c r="I94" s="84">
        <f t="shared" si="44"/>
        <v>0.05</v>
      </c>
      <c r="J94" s="86">
        <f t="shared" si="45"/>
        <v>44105</v>
      </c>
      <c r="K94" s="87">
        <f t="shared" si="46"/>
        <v>56</v>
      </c>
      <c r="L94" s="88">
        <f t="shared" si="47"/>
        <v>56</v>
      </c>
      <c r="M94" s="89">
        <f t="shared" si="40"/>
        <v>1.010901249</v>
      </c>
      <c r="N94" s="89">
        <f t="shared" ca="1" si="41"/>
        <v>1.015138179</v>
      </c>
      <c r="O94" s="88">
        <f t="shared" si="53"/>
        <v>0</v>
      </c>
      <c r="P94" s="85">
        <f t="shared" ca="1" si="48"/>
        <v>15.138178999999999</v>
      </c>
      <c r="Q94" s="85">
        <f t="shared" si="54"/>
        <v>0</v>
      </c>
      <c r="R94" s="90" t="str">
        <f t="shared" si="55"/>
        <v>A+J=</v>
      </c>
      <c r="S94" s="86">
        <f t="shared" si="56"/>
        <v>44529</v>
      </c>
      <c r="T94" s="91"/>
      <c r="U94" s="4"/>
      <c r="V94" s="126">
        <v>44288</v>
      </c>
      <c r="W94" s="127" t="s">
        <v>69</v>
      </c>
      <c r="X94" s="8"/>
      <c r="Y94" s="1"/>
      <c r="Z94" s="100"/>
      <c r="AA94" s="101"/>
      <c r="AB94" s="101"/>
      <c r="AC94" s="101"/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42"/>
        <v>44188</v>
      </c>
      <c r="B95" s="129">
        <f t="shared" ca="1" si="49"/>
        <v>1015.410583</v>
      </c>
      <c r="C95" s="85">
        <f t="shared" si="43"/>
        <v>1000</v>
      </c>
      <c r="D95" s="11">
        <f ca="1">IF(A95&lt;$B$1,VLOOKUP(A95,[1]DI!$A$4:$B$15000,2),0)</f>
        <v>1.9000000000000006E-2</v>
      </c>
      <c r="E95" s="85">
        <f t="shared" ca="1" si="50"/>
        <v>1.0000746899999999</v>
      </c>
      <c r="F95" s="85">
        <f ca="1">(TRUNC(PRODUCT($E$12:$E94),16))</f>
        <v>1.0042662456433</v>
      </c>
      <c r="G95" s="85">
        <f t="shared" si="51"/>
        <v>1</v>
      </c>
      <c r="H95" s="85">
        <f t="shared" ca="1" si="52"/>
        <v>1.0042662499999999</v>
      </c>
      <c r="I95" s="84">
        <f t="shared" si="44"/>
        <v>0.05</v>
      </c>
      <c r="J95" s="86">
        <f t="shared" si="45"/>
        <v>44105</v>
      </c>
      <c r="K95" s="87">
        <f t="shared" si="46"/>
        <v>57</v>
      </c>
      <c r="L95" s="88">
        <f t="shared" si="47"/>
        <v>57</v>
      </c>
      <c r="M95" s="89">
        <f t="shared" si="40"/>
        <v>1.01109699</v>
      </c>
      <c r="N95" s="89">
        <f t="shared" ca="1" si="41"/>
        <v>1.015410583</v>
      </c>
      <c r="O95" s="88">
        <f t="shared" si="53"/>
        <v>0</v>
      </c>
      <c r="P95" s="85">
        <f t="shared" ca="1" si="48"/>
        <v>15.410583000000001</v>
      </c>
      <c r="Q95" s="85">
        <f t="shared" si="54"/>
        <v>0</v>
      </c>
      <c r="R95" s="90" t="str">
        <f t="shared" si="55"/>
        <v>A+J=</v>
      </c>
      <c r="S95" s="86">
        <f t="shared" si="56"/>
        <v>44529</v>
      </c>
      <c r="T95" s="91"/>
      <c r="U95" s="4"/>
      <c r="V95" s="126">
        <v>44307</v>
      </c>
      <c r="W95" s="127" t="s">
        <v>60</v>
      </c>
      <c r="X95" s="8"/>
      <c r="Y95" s="1"/>
      <c r="Z95" s="100"/>
      <c r="AA95" s="101"/>
      <c r="AB95" s="101"/>
      <c r="AC95" s="101"/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42"/>
        <v>44189</v>
      </c>
      <c r="B96" s="129">
        <f t="shared" ca="1" si="49"/>
        <v>1015.683045</v>
      </c>
      <c r="C96" s="85">
        <f t="shared" si="43"/>
        <v>1000</v>
      </c>
      <c r="D96" s="11">
        <f ca="1">IF(A96&lt;$B$1,VLOOKUP(A96,[1]DI!$A$4:$B$15000,2),0)</f>
        <v>1.9000000000000006E-2</v>
      </c>
      <c r="E96" s="85">
        <f t="shared" ca="1" si="50"/>
        <v>1.0000746899999999</v>
      </c>
      <c r="F96" s="85">
        <f ca="1">(TRUNC(PRODUCT($E$12:$E95),16))</f>
        <v>1.0043412542891901</v>
      </c>
      <c r="G96" s="85">
        <f t="shared" si="51"/>
        <v>1</v>
      </c>
      <c r="H96" s="85">
        <f t="shared" ca="1" si="52"/>
        <v>1.00434125</v>
      </c>
      <c r="I96" s="84">
        <f t="shared" si="44"/>
        <v>0.05</v>
      </c>
      <c r="J96" s="86">
        <f t="shared" si="45"/>
        <v>44105</v>
      </c>
      <c r="K96" s="87">
        <f t="shared" si="46"/>
        <v>58</v>
      </c>
      <c r="L96" s="88">
        <f t="shared" si="47"/>
        <v>58</v>
      </c>
      <c r="M96" s="89">
        <f t="shared" si="40"/>
        <v>1.0112927700000001</v>
      </c>
      <c r="N96" s="89">
        <f t="shared" ca="1" si="41"/>
        <v>1.0156830450000001</v>
      </c>
      <c r="O96" s="88">
        <f t="shared" si="53"/>
        <v>0</v>
      </c>
      <c r="P96" s="85">
        <f t="shared" ca="1" si="48"/>
        <v>15.683045</v>
      </c>
      <c r="Q96" s="85">
        <f t="shared" si="54"/>
        <v>0</v>
      </c>
      <c r="R96" s="90" t="str">
        <f t="shared" si="55"/>
        <v>A+J=</v>
      </c>
      <c r="S96" s="86">
        <f t="shared" si="56"/>
        <v>44529</v>
      </c>
      <c r="T96" s="91"/>
      <c r="U96" s="4"/>
      <c r="V96" s="126">
        <v>44350</v>
      </c>
      <c r="W96" s="127" t="s">
        <v>70</v>
      </c>
      <c r="X96" s="8"/>
      <c r="Y96" s="1"/>
      <c r="Z96" s="100"/>
      <c r="AA96" s="101"/>
      <c r="AB96" s="101"/>
      <c r="AC96" s="101"/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42"/>
        <v>44190</v>
      </c>
      <c r="B97" s="129">
        <f t="shared" ca="1" si="49"/>
        <v>1015.955594</v>
      </c>
      <c r="C97" s="85">
        <f t="shared" si="43"/>
        <v>1000</v>
      </c>
      <c r="D97" s="11">
        <f ca="1">IF(A97&lt;$B$1,VLOOKUP(A97,[1]DI!$A$4:$B$15000,2),0)</f>
        <v>0</v>
      </c>
      <c r="E97" s="85">
        <f t="shared" ca="1" si="50"/>
        <v>1</v>
      </c>
      <c r="F97" s="85">
        <f ca="1">(TRUNC(PRODUCT($E$12:$E96),16))</f>
        <v>1.00441626853747</v>
      </c>
      <c r="G97" s="85">
        <f t="shared" si="51"/>
        <v>1</v>
      </c>
      <c r="H97" s="85">
        <f t="shared" ca="1" si="52"/>
        <v>1.0044162700000001</v>
      </c>
      <c r="I97" s="84">
        <f t="shared" si="44"/>
        <v>0.05</v>
      </c>
      <c r="J97" s="86">
        <f t="shared" si="45"/>
        <v>44105</v>
      </c>
      <c r="K97" s="87">
        <f t="shared" si="46"/>
        <v>58</v>
      </c>
      <c r="L97" s="88">
        <f t="shared" si="47"/>
        <v>59</v>
      </c>
      <c r="M97" s="89">
        <f t="shared" si="40"/>
        <v>1.0114885870000001</v>
      </c>
      <c r="N97" s="89">
        <f t="shared" ca="1" si="41"/>
        <v>1.015955594</v>
      </c>
      <c r="O97" s="88">
        <f t="shared" si="53"/>
        <v>0</v>
      </c>
      <c r="P97" s="85">
        <f t="shared" ca="1" si="48"/>
        <v>15.955594</v>
      </c>
      <c r="Q97" s="85">
        <f t="shared" si="54"/>
        <v>0</v>
      </c>
      <c r="R97" s="90" t="str">
        <f t="shared" si="55"/>
        <v>A+J=</v>
      </c>
      <c r="S97" s="86">
        <f t="shared" si="56"/>
        <v>44529</v>
      </c>
      <c r="T97" s="91"/>
      <c r="U97" s="4"/>
      <c r="V97" s="126">
        <v>44446</v>
      </c>
      <c r="W97" s="127" t="s">
        <v>72</v>
      </c>
      <c r="X97" s="8"/>
      <c r="Y97" s="1"/>
      <c r="Z97" s="100"/>
      <c r="AA97" s="101"/>
      <c r="AB97" s="101"/>
      <c r="AC97" s="101"/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42"/>
        <v>44191</v>
      </c>
      <c r="B98" s="129">
        <f t="shared" ca="1" si="49"/>
        <v>1015.955594</v>
      </c>
      <c r="C98" s="85">
        <f t="shared" si="43"/>
        <v>1000</v>
      </c>
      <c r="D98" s="11">
        <f ca="1">IF(A98&lt;$B$1,VLOOKUP(A98,[1]DI!$A$4:$B$15000,2),0)</f>
        <v>0</v>
      </c>
      <c r="E98" s="85">
        <f t="shared" ca="1" si="50"/>
        <v>1</v>
      </c>
      <c r="F98" s="85">
        <f ca="1">(TRUNC(PRODUCT($E$12:$E97),16))</f>
        <v>1.00441626853747</v>
      </c>
      <c r="G98" s="85">
        <f t="shared" si="51"/>
        <v>1</v>
      </c>
      <c r="H98" s="85">
        <f t="shared" ca="1" si="52"/>
        <v>1.0044162700000001</v>
      </c>
      <c r="I98" s="84">
        <f t="shared" si="44"/>
        <v>0.05</v>
      </c>
      <c r="J98" s="86">
        <f t="shared" si="45"/>
        <v>44105</v>
      </c>
      <c r="K98" s="87">
        <f t="shared" si="46"/>
        <v>58</v>
      </c>
      <c r="L98" s="88">
        <f t="shared" si="47"/>
        <v>59</v>
      </c>
      <c r="M98" s="89">
        <f t="shared" si="40"/>
        <v>1.0114885870000001</v>
      </c>
      <c r="N98" s="89">
        <f t="shared" ca="1" si="41"/>
        <v>1.015955594</v>
      </c>
      <c r="O98" s="88">
        <f t="shared" si="53"/>
        <v>0</v>
      </c>
      <c r="P98" s="85">
        <f t="shared" ca="1" si="48"/>
        <v>15.955594</v>
      </c>
      <c r="Q98" s="85">
        <f t="shared" si="54"/>
        <v>0</v>
      </c>
      <c r="R98" s="90" t="str">
        <f t="shared" si="55"/>
        <v>A+J=</v>
      </c>
      <c r="S98" s="86">
        <f t="shared" si="56"/>
        <v>44529</v>
      </c>
      <c r="T98" s="91"/>
      <c r="U98" s="4"/>
      <c r="V98" s="126">
        <v>44481</v>
      </c>
      <c r="W98" s="128" t="s">
        <v>61</v>
      </c>
      <c r="X98" s="8"/>
      <c r="Y98" s="1"/>
      <c r="Z98" s="100"/>
      <c r="AA98" s="101"/>
      <c r="AB98" s="101"/>
      <c r="AC98" s="101"/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42"/>
        <v>44192</v>
      </c>
      <c r="B99" s="129">
        <f t="shared" ca="1" si="49"/>
        <v>1015.955594</v>
      </c>
      <c r="C99" s="85">
        <f t="shared" si="43"/>
        <v>1000</v>
      </c>
      <c r="D99" s="11">
        <f ca="1">IF(A99&lt;$B$1,VLOOKUP(A99,[1]DI!$A$4:$B$15000,2),0)</f>
        <v>0</v>
      </c>
      <c r="E99" s="85">
        <f t="shared" ca="1" si="50"/>
        <v>1</v>
      </c>
      <c r="F99" s="85">
        <f ca="1">(TRUNC(PRODUCT($E$12:$E98),16))</f>
        <v>1.00441626853747</v>
      </c>
      <c r="G99" s="85">
        <f t="shared" si="51"/>
        <v>1</v>
      </c>
      <c r="H99" s="85">
        <f t="shared" ca="1" si="52"/>
        <v>1.0044162700000001</v>
      </c>
      <c r="I99" s="84">
        <f t="shared" si="44"/>
        <v>0.05</v>
      </c>
      <c r="J99" s="86">
        <f t="shared" si="45"/>
        <v>44105</v>
      </c>
      <c r="K99" s="87">
        <f t="shared" si="46"/>
        <v>58</v>
      </c>
      <c r="L99" s="88">
        <f t="shared" si="47"/>
        <v>59</v>
      </c>
      <c r="M99" s="89">
        <f t="shared" si="40"/>
        <v>1.0114885870000001</v>
      </c>
      <c r="N99" s="89">
        <f t="shared" ca="1" si="41"/>
        <v>1.015955594</v>
      </c>
      <c r="O99" s="88">
        <f t="shared" si="53"/>
        <v>0</v>
      </c>
      <c r="P99" s="85">
        <f t="shared" ca="1" si="48"/>
        <v>15.955594</v>
      </c>
      <c r="Q99" s="85">
        <f t="shared" si="54"/>
        <v>0</v>
      </c>
      <c r="R99" s="90" t="str">
        <f t="shared" si="55"/>
        <v>A+J=</v>
      </c>
      <c r="S99" s="86">
        <f t="shared" si="56"/>
        <v>44529</v>
      </c>
      <c r="T99" s="91"/>
      <c r="U99" s="4"/>
      <c r="V99" s="126">
        <v>44502</v>
      </c>
      <c r="W99" s="127" t="s">
        <v>65</v>
      </c>
      <c r="X99" s="8"/>
      <c r="Y99" s="1"/>
      <c r="Z99" s="100"/>
      <c r="AA99" s="101"/>
      <c r="AB99" s="101"/>
      <c r="AC99" s="101"/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42"/>
        <v>44193</v>
      </c>
      <c r="B100" s="129">
        <f t="shared" ca="1" si="49"/>
        <v>1015.955594</v>
      </c>
      <c r="C100" s="85">
        <f t="shared" si="43"/>
        <v>1000</v>
      </c>
      <c r="D100" s="11">
        <f ca="1">IF(A100&lt;$B$1,VLOOKUP(A100,[1]DI!$A$4:$B$15000,2),0)</f>
        <v>1.9000000000000006E-2</v>
      </c>
      <c r="E100" s="85">
        <f t="shared" ca="1" si="50"/>
        <v>1.0000746899999999</v>
      </c>
      <c r="F100" s="85">
        <f ca="1">(TRUNC(PRODUCT($E$12:$E99),16))</f>
        <v>1.00441626853747</v>
      </c>
      <c r="G100" s="85">
        <f t="shared" si="51"/>
        <v>1</v>
      </c>
      <c r="H100" s="85">
        <f t="shared" ca="1" si="52"/>
        <v>1.0044162700000001</v>
      </c>
      <c r="I100" s="84">
        <f t="shared" si="44"/>
        <v>0.05</v>
      </c>
      <c r="J100" s="86">
        <f t="shared" si="45"/>
        <v>44105</v>
      </c>
      <c r="K100" s="87">
        <f t="shared" si="46"/>
        <v>59</v>
      </c>
      <c r="L100" s="88">
        <f t="shared" si="47"/>
        <v>59</v>
      </c>
      <c r="M100" s="89">
        <f t="shared" si="40"/>
        <v>1.0114885870000001</v>
      </c>
      <c r="N100" s="89">
        <f t="shared" ca="1" si="41"/>
        <v>1.015955594</v>
      </c>
      <c r="O100" s="88">
        <f t="shared" si="53"/>
        <v>0</v>
      </c>
      <c r="P100" s="85">
        <f t="shared" ca="1" si="48"/>
        <v>15.955594</v>
      </c>
      <c r="Q100" s="85">
        <f t="shared" si="54"/>
        <v>0</v>
      </c>
      <c r="R100" s="90" t="str">
        <f t="shared" si="55"/>
        <v>A+J=</v>
      </c>
      <c r="S100" s="86">
        <f t="shared" si="56"/>
        <v>44529</v>
      </c>
      <c r="T100" s="91"/>
      <c r="U100" s="4"/>
      <c r="V100" s="126">
        <v>44515</v>
      </c>
      <c r="W100" s="127" t="s">
        <v>73</v>
      </c>
      <c r="X100" s="8"/>
      <c r="Y100" s="1"/>
      <c r="Z100" s="100"/>
      <c r="AA100" s="101"/>
      <c r="AB100" s="101"/>
      <c r="AC100" s="101"/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42"/>
        <v>44194</v>
      </c>
      <c r="B101" s="129">
        <f t="shared" ca="1" si="49"/>
        <v>1016.22821</v>
      </c>
      <c r="C101" s="85">
        <f t="shared" si="43"/>
        <v>1000</v>
      </c>
      <c r="D101" s="11">
        <f ca="1">IF(A101&lt;$B$1,VLOOKUP(A101,[1]DI!$A$4:$B$15000,2),0)</f>
        <v>1.9000000000000006E-2</v>
      </c>
      <c r="E101" s="85">
        <f t="shared" ca="1" si="50"/>
        <v>1.0000746899999999</v>
      </c>
      <c r="F101" s="85">
        <f ca="1">(TRUNC(PRODUCT($E$12:$E100),16))</f>
        <v>1.0044912883885699</v>
      </c>
      <c r="G101" s="85">
        <f t="shared" si="51"/>
        <v>1</v>
      </c>
      <c r="H101" s="85">
        <f t="shared" ca="1" si="52"/>
        <v>1.00449129</v>
      </c>
      <c r="I101" s="84">
        <f t="shared" si="44"/>
        <v>0.05</v>
      </c>
      <c r="J101" s="86">
        <f t="shared" si="45"/>
        <v>44105</v>
      </c>
      <c r="K101" s="87">
        <f t="shared" si="46"/>
        <v>60</v>
      </c>
      <c r="L101" s="88">
        <f t="shared" si="47"/>
        <v>60</v>
      </c>
      <c r="M101" s="89">
        <f t="shared" si="40"/>
        <v>1.011684442</v>
      </c>
      <c r="N101" s="89">
        <f t="shared" ca="1" si="41"/>
        <v>1.01622821</v>
      </c>
      <c r="O101" s="88">
        <f t="shared" si="53"/>
        <v>0</v>
      </c>
      <c r="P101" s="85">
        <f t="shared" ca="1" si="48"/>
        <v>16.228210000000001</v>
      </c>
      <c r="Q101" s="85">
        <f t="shared" si="54"/>
        <v>0</v>
      </c>
      <c r="R101" s="90" t="str">
        <f t="shared" si="55"/>
        <v>A+J=</v>
      </c>
      <c r="S101" s="86">
        <f t="shared" si="56"/>
        <v>44529</v>
      </c>
      <c r="T101" s="91"/>
      <c r="U101" s="4"/>
      <c r="V101" s="126">
        <v>44620</v>
      </c>
      <c r="W101" s="127" t="s">
        <v>59</v>
      </c>
      <c r="X101" s="8"/>
      <c r="Y101" s="1"/>
      <c r="Z101" s="100"/>
      <c r="AA101" s="101"/>
      <c r="AB101" s="101"/>
      <c r="AC101" s="101"/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42"/>
        <v>44195</v>
      </c>
      <c r="B102" s="129">
        <f t="shared" ca="1" si="49"/>
        <v>1016.500894</v>
      </c>
      <c r="C102" s="85">
        <f t="shared" si="43"/>
        <v>1000</v>
      </c>
      <c r="D102" s="11">
        <f ca="1">IF(A102&lt;$B$1,VLOOKUP(A102,[1]DI!$A$4:$B$15000,2),0)</f>
        <v>1.9000000000000006E-2</v>
      </c>
      <c r="E102" s="85">
        <f t="shared" ca="1" si="50"/>
        <v>1.0000746899999999</v>
      </c>
      <c r="F102" s="85">
        <f ca="1">(TRUNC(PRODUCT($E$12:$E101),16))</f>
        <v>1.0045663138429</v>
      </c>
      <c r="G102" s="85">
        <f t="shared" si="51"/>
        <v>1</v>
      </c>
      <c r="H102" s="85">
        <f t="shared" ca="1" si="52"/>
        <v>1.00456631</v>
      </c>
      <c r="I102" s="84">
        <f t="shared" si="44"/>
        <v>0.05</v>
      </c>
      <c r="J102" s="86">
        <f t="shared" si="45"/>
        <v>44105</v>
      </c>
      <c r="K102" s="87">
        <f t="shared" si="46"/>
        <v>61</v>
      </c>
      <c r="L102" s="88">
        <f t="shared" si="47"/>
        <v>61</v>
      </c>
      <c r="M102" s="89">
        <f t="shared" si="40"/>
        <v>1.0118803350000001</v>
      </c>
      <c r="N102" s="89">
        <f t="shared" ca="1" si="41"/>
        <v>1.016500894</v>
      </c>
      <c r="O102" s="88">
        <f t="shared" si="53"/>
        <v>0</v>
      </c>
      <c r="P102" s="85">
        <f t="shared" ca="1" si="48"/>
        <v>16.500893999999999</v>
      </c>
      <c r="Q102" s="85">
        <f t="shared" si="54"/>
        <v>0</v>
      </c>
      <c r="R102" s="90" t="str">
        <f t="shared" si="55"/>
        <v>A+J=</v>
      </c>
      <c r="S102" s="86">
        <f t="shared" si="56"/>
        <v>44529</v>
      </c>
      <c r="T102" s="91"/>
      <c r="U102" s="4"/>
      <c r="V102" s="126">
        <v>44621</v>
      </c>
      <c r="W102" s="127" t="s">
        <v>59</v>
      </c>
      <c r="X102" s="3"/>
      <c r="Y102" s="1"/>
      <c r="Z102" s="100"/>
      <c r="AA102" s="101"/>
      <c r="AB102" s="101"/>
      <c r="AC102" s="101"/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42"/>
        <v>44196</v>
      </c>
      <c r="B103" s="129">
        <f t="shared" ca="1" si="49"/>
        <v>1016.773656</v>
      </c>
      <c r="C103" s="85">
        <f t="shared" si="43"/>
        <v>1000</v>
      </c>
      <c r="D103" s="11">
        <f ca="1">IF(A103&lt;$B$1,VLOOKUP(A103,[1]DI!$A$4:$B$15000,2),0)</f>
        <v>1.9000000000000006E-2</v>
      </c>
      <c r="E103" s="85">
        <f t="shared" ca="1" si="50"/>
        <v>1.0000746899999999</v>
      </c>
      <c r="F103" s="85">
        <f ca="1">(TRUNC(PRODUCT($E$12:$E102),16))</f>
        <v>1.00464134490088</v>
      </c>
      <c r="G103" s="85">
        <f t="shared" si="51"/>
        <v>1</v>
      </c>
      <c r="H103" s="85">
        <f t="shared" ca="1" si="52"/>
        <v>1.00464134</v>
      </c>
      <c r="I103" s="84">
        <f t="shared" si="44"/>
        <v>0.05</v>
      </c>
      <c r="J103" s="86">
        <f t="shared" si="45"/>
        <v>44105</v>
      </c>
      <c r="K103" s="87">
        <f t="shared" si="46"/>
        <v>62</v>
      </c>
      <c r="L103" s="88">
        <f t="shared" si="47"/>
        <v>62</v>
      </c>
      <c r="M103" s="89">
        <f t="shared" si="40"/>
        <v>1.012076266</v>
      </c>
      <c r="N103" s="89">
        <f t="shared" ca="1" si="41"/>
        <v>1.016773656</v>
      </c>
      <c r="O103" s="88">
        <f t="shared" si="53"/>
        <v>0</v>
      </c>
      <c r="P103" s="85">
        <f t="shared" ca="1" si="48"/>
        <v>16.773655999999999</v>
      </c>
      <c r="Q103" s="85">
        <f t="shared" si="54"/>
        <v>0</v>
      </c>
      <c r="R103" s="90" t="str">
        <f t="shared" si="55"/>
        <v>A+J=</v>
      </c>
      <c r="S103" s="86">
        <f t="shared" si="56"/>
        <v>44529</v>
      </c>
      <c r="T103" s="91"/>
      <c r="U103" s="4"/>
      <c r="V103" s="126">
        <v>44666</v>
      </c>
      <c r="W103" s="127" t="s">
        <v>69</v>
      </c>
      <c r="X103" s="3"/>
      <c r="Y103" s="1"/>
      <c r="Z103" s="100"/>
      <c r="AA103" s="101"/>
      <c r="AB103" s="101"/>
      <c r="AC103" s="101"/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42"/>
        <v>44197</v>
      </c>
      <c r="B104" s="129">
        <f t="shared" ca="1" si="49"/>
        <v>1017.046495</v>
      </c>
      <c r="C104" s="85">
        <f t="shared" si="43"/>
        <v>1000</v>
      </c>
      <c r="D104" s="11">
        <f ca="1">IF(A104&lt;$B$1,VLOOKUP(A104,[1]DI!$A$4:$B$15000,2),0)</f>
        <v>0</v>
      </c>
      <c r="E104" s="85">
        <f t="shared" ca="1" si="50"/>
        <v>1</v>
      </c>
      <c r="F104" s="85">
        <f ca="1">(TRUNC(PRODUCT($E$12:$E103),16))</f>
        <v>1.0047163815629301</v>
      </c>
      <c r="G104" s="85">
        <f t="shared" si="51"/>
        <v>1</v>
      </c>
      <c r="H104" s="85">
        <f t="shared" ca="1" si="52"/>
        <v>1.0047163800000001</v>
      </c>
      <c r="I104" s="84">
        <f t="shared" si="44"/>
        <v>0.05</v>
      </c>
      <c r="J104" s="86">
        <f t="shared" si="45"/>
        <v>44105</v>
      </c>
      <c r="K104" s="87">
        <f t="shared" si="46"/>
        <v>62</v>
      </c>
      <c r="L104" s="88">
        <f t="shared" si="47"/>
        <v>63</v>
      </c>
      <c r="M104" s="89">
        <f t="shared" si="40"/>
        <v>1.0122722340000001</v>
      </c>
      <c r="N104" s="89">
        <f t="shared" ca="1" si="41"/>
        <v>1.017046495</v>
      </c>
      <c r="O104" s="88">
        <f t="shared" si="53"/>
        <v>0</v>
      </c>
      <c r="P104" s="85">
        <f t="shared" ca="1" si="48"/>
        <v>17.046495</v>
      </c>
      <c r="Q104" s="85">
        <f t="shared" si="54"/>
        <v>0</v>
      </c>
      <c r="R104" s="90" t="str">
        <f t="shared" si="55"/>
        <v>A+J=</v>
      </c>
      <c r="S104" s="86">
        <f t="shared" si="56"/>
        <v>44529</v>
      </c>
      <c r="T104" s="91"/>
      <c r="U104" s="9"/>
      <c r="V104" s="126">
        <v>44672</v>
      </c>
      <c r="W104" s="127" t="s">
        <v>60</v>
      </c>
      <c r="X104" s="8"/>
      <c r="Y104" s="1"/>
      <c r="Z104" s="100"/>
      <c r="AA104" s="101"/>
      <c r="AB104" s="101"/>
      <c r="AC104" s="101"/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42"/>
        <v>44198</v>
      </c>
      <c r="B105" s="129">
        <f t="shared" ca="1" si="49"/>
        <v>1017.046495</v>
      </c>
      <c r="C105" s="85">
        <f t="shared" si="43"/>
        <v>1000</v>
      </c>
      <c r="D105" s="11">
        <f ca="1">IF(A105&lt;$B$1,VLOOKUP(A105,[1]DI!$A$4:$B$15000,2),0)</f>
        <v>0</v>
      </c>
      <c r="E105" s="85">
        <f t="shared" ca="1" si="50"/>
        <v>1</v>
      </c>
      <c r="F105" s="85">
        <f ca="1">(TRUNC(PRODUCT($E$12:$E104),16))</f>
        <v>1.0047163815629301</v>
      </c>
      <c r="G105" s="85">
        <f t="shared" si="51"/>
        <v>1</v>
      </c>
      <c r="H105" s="85">
        <f t="shared" ca="1" si="52"/>
        <v>1.0047163800000001</v>
      </c>
      <c r="I105" s="84">
        <f t="shared" si="44"/>
        <v>0.05</v>
      </c>
      <c r="J105" s="86">
        <f t="shared" si="45"/>
        <v>44105</v>
      </c>
      <c r="K105" s="87">
        <f t="shared" si="46"/>
        <v>62</v>
      </c>
      <c r="L105" s="88">
        <f t="shared" si="47"/>
        <v>63</v>
      </c>
      <c r="M105" s="89">
        <f t="shared" si="40"/>
        <v>1.0122722340000001</v>
      </c>
      <c r="N105" s="89">
        <f t="shared" ca="1" si="41"/>
        <v>1.017046495</v>
      </c>
      <c r="O105" s="88">
        <f t="shared" si="53"/>
        <v>0</v>
      </c>
      <c r="P105" s="85">
        <f t="shared" ca="1" si="48"/>
        <v>17.046495</v>
      </c>
      <c r="Q105" s="85">
        <f t="shared" si="54"/>
        <v>0</v>
      </c>
      <c r="R105" s="90" t="str">
        <f t="shared" si="55"/>
        <v>A+J=</v>
      </c>
      <c r="S105" s="86">
        <f t="shared" si="56"/>
        <v>44529</v>
      </c>
      <c r="T105" s="91"/>
      <c r="U105" s="4"/>
      <c r="V105" s="126">
        <v>44728</v>
      </c>
      <c r="W105" s="127" t="s">
        <v>70</v>
      </c>
      <c r="X105" s="8"/>
      <c r="Y105" s="1"/>
      <c r="Z105" s="100"/>
      <c r="AA105" s="101"/>
      <c r="AB105" s="101"/>
      <c r="AC105" s="101"/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42"/>
        <v>44199</v>
      </c>
      <c r="B106" s="129">
        <f t="shared" ca="1" si="49"/>
        <v>1017.046495</v>
      </c>
      <c r="C106" s="85">
        <f t="shared" si="43"/>
        <v>1000</v>
      </c>
      <c r="D106" s="11">
        <f ca="1">IF(A106&lt;$B$1,VLOOKUP(A106,[1]DI!$A$4:$B$15000,2),0)</f>
        <v>0</v>
      </c>
      <c r="E106" s="85">
        <f t="shared" ca="1" si="50"/>
        <v>1</v>
      </c>
      <c r="F106" s="85">
        <f ca="1">(TRUNC(PRODUCT($E$12:$E105),16))</f>
        <v>1.0047163815629301</v>
      </c>
      <c r="G106" s="85">
        <f t="shared" si="51"/>
        <v>1</v>
      </c>
      <c r="H106" s="85">
        <f t="shared" ca="1" si="52"/>
        <v>1.0047163800000001</v>
      </c>
      <c r="I106" s="84">
        <f t="shared" si="44"/>
        <v>0.05</v>
      </c>
      <c r="J106" s="86">
        <f t="shared" si="45"/>
        <v>44105</v>
      </c>
      <c r="K106" s="87">
        <f t="shared" si="46"/>
        <v>62</v>
      </c>
      <c r="L106" s="88">
        <f t="shared" si="47"/>
        <v>63</v>
      </c>
      <c r="M106" s="89">
        <f t="shared" si="40"/>
        <v>1.0122722340000001</v>
      </c>
      <c r="N106" s="89">
        <f t="shared" ca="1" si="41"/>
        <v>1.017046495</v>
      </c>
      <c r="O106" s="88">
        <f t="shared" si="53"/>
        <v>0</v>
      </c>
      <c r="P106" s="85">
        <f t="shared" ca="1" si="48"/>
        <v>17.046495</v>
      </c>
      <c r="Q106" s="85">
        <f t="shared" si="54"/>
        <v>0</v>
      </c>
      <c r="R106" s="90" t="str">
        <f t="shared" si="55"/>
        <v>A+J=</v>
      </c>
      <c r="S106" s="86">
        <f t="shared" si="56"/>
        <v>44529</v>
      </c>
      <c r="T106" s="91"/>
      <c r="U106" s="15"/>
      <c r="V106" s="126">
        <v>44811</v>
      </c>
      <c r="W106" s="127" t="s">
        <v>72</v>
      </c>
      <c r="X106" s="16"/>
      <c r="Y106" s="18"/>
      <c r="Z106" s="100"/>
      <c r="AA106" s="101"/>
      <c r="AB106" s="101"/>
      <c r="AC106" s="101"/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42"/>
        <v>44200</v>
      </c>
      <c r="B107" s="129">
        <f t="shared" ca="1" si="49"/>
        <v>1017.046495</v>
      </c>
      <c r="C107" s="85">
        <f t="shared" si="43"/>
        <v>1000</v>
      </c>
      <c r="D107" s="11">
        <f ca="1">IF(A107&lt;$B$1,VLOOKUP(A107,[1]DI!$A$4:$B$15000,2),0)</f>
        <v>1.9000000000000006E-2</v>
      </c>
      <c r="E107" s="85">
        <f t="shared" ca="1" si="50"/>
        <v>1.0000746899999999</v>
      </c>
      <c r="F107" s="85">
        <f ca="1">(TRUNC(PRODUCT($E$12:$E106),16))</f>
        <v>1.0047163815629301</v>
      </c>
      <c r="G107" s="85">
        <f t="shared" si="51"/>
        <v>1</v>
      </c>
      <c r="H107" s="85">
        <f t="shared" ca="1" si="52"/>
        <v>1.0047163800000001</v>
      </c>
      <c r="I107" s="84">
        <f t="shared" si="44"/>
        <v>0.05</v>
      </c>
      <c r="J107" s="86">
        <f t="shared" si="45"/>
        <v>44105</v>
      </c>
      <c r="K107" s="87">
        <f t="shared" si="46"/>
        <v>63</v>
      </c>
      <c r="L107" s="88">
        <f t="shared" si="47"/>
        <v>63</v>
      </c>
      <c r="M107" s="89">
        <f t="shared" si="40"/>
        <v>1.0122722340000001</v>
      </c>
      <c r="N107" s="89">
        <f t="shared" ca="1" si="41"/>
        <v>1.017046495</v>
      </c>
      <c r="O107" s="88">
        <f t="shared" si="53"/>
        <v>0</v>
      </c>
      <c r="P107" s="85">
        <f t="shared" ca="1" si="48"/>
        <v>17.046495</v>
      </c>
      <c r="Q107" s="85">
        <f t="shared" si="54"/>
        <v>0</v>
      </c>
      <c r="R107" s="90" t="str">
        <f t="shared" si="55"/>
        <v>A+J=</v>
      </c>
      <c r="S107" s="86">
        <f t="shared" si="56"/>
        <v>44529</v>
      </c>
      <c r="T107" s="91"/>
      <c r="U107" s="4"/>
      <c r="V107" s="126">
        <v>44846</v>
      </c>
      <c r="W107" s="128" t="s">
        <v>61</v>
      </c>
      <c r="X107" s="8"/>
      <c r="Y107" s="1"/>
      <c r="Z107" s="100"/>
      <c r="AA107" s="101"/>
      <c r="AB107" s="101"/>
      <c r="AC107" s="101"/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42"/>
        <v>44201</v>
      </c>
      <c r="B108" s="129">
        <f t="shared" ca="1" si="49"/>
        <v>1017.319402</v>
      </c>
      <c r="C108" s="85">
        <f t="shared" si="43"/>
        <v>1000</v>
      </c>
      <c r="D108" s="11">
        <f ca="1">IF(A108&lt;$B$1,VLOOKUP(A108,[1]DI!$A$4:$B$15000,2),0)</f>
        <v>1.9000000000000006E-2</v>
      </c>
      <c r="E108" s="85">
        <f t="shared" ca="1" si="50"/>
        <v>1.0000746899999999</v>
      </c>
      <c r="F108" s="85">
        <f ca="1">(TRUNC(PRODUCT($E$12:$E107),16))</f>
        <v>1.00479142382947</v>
      </c>
      <c r="G108" s="85">
        <f t="shared" si="51"/>
        <v>1</v>
      </c>
      <c r="H108" s="85">
        <f t="shared" ca="1" si="52"/>
        <v>1.0047914200000001</v>
      </c>
      <c r="I108" s="84">
        <f t="shared" si="44"/>
        <v>0.05</v>
      </c>
      <c r="J108" s="86">
        <f t="shared" si="45"/>
        <v>44105</v>
      </c>
      <c r="K108" s="87">
        <f t="shared" si="46"/>
        <v>64</v>
      </c>
      <c r="L108" s="88">
        <f t="shared" si="47"/>
        <v>64</v>
      </c>
      <c r="M108" s="89">
        <f t="shared" si="40"/>
        <v>1.0124682410000001</v>
      </c>
      <c r="N108" s="89">
        <f t="shared" ca="1" si="41"/>
        <v>1.017319402</v>
      </c>
      <c r="O108" s="88">
        <f t="shared" si="53"/>
        <v>0</v>
      </c>
      <c r="P108" s="85">
        <f t="shared" ca="1" si="48"/>
        <v>17.319402</v>
      </c>
      <c r="Q108" s="85">
        <f t="shared" si="54"/>
        <v>0</v>
      </c>
      <c r="R108" s="90" t="str">
        <f t="shared" si="55"/>
        <v>A+J=</v>
      </c>
      <c r="S108" s="86">
        <f t="shared" si="56"/>
        <v>44529</v>
      </c>
      <c r="T108" s="91"/>
      <c r="U108" s="4"/>
      <c r="V108" s="126">
        <v>44867</v>
      </c>
      <c r="W108" s="127" t="s">
        <v>65</v>
      </c>
      <c r="X108" s="8"/>
      <c r="Y108" s="1"/>
      <c r="Z108" s="100"/>
      <c r="AA108" s="101"/>
      <c r="AB108" s="101"/>
      <c r="AC108" s="101"/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42"/>
        <v>44202</v>
      </c>
      <c r="B109" s="129">
        <f t="shared" ca="1" si="49"/>
        <v>1017.592386</v>
      </c>
      <c r="C109" s="85">
        <f t="shared" si="43"/>
        <v>1000</v>
      </c>
      <c r="D109" s="11">
        <f ca="1">IF(A109&lt;$B$1,VLOOKUP(A109,[1]DI!$A$4:$B$15000,2),0)</f>
        <v>1.9000000000000006E-2</v>
      </c>
      <c r="E109" s="85">
        <f t="shared" ca="1" si="50"/>
        <v>1.0000746899999999</v>
      </c>
      <c r="F109" s="85">
        <f ca="1">(TRUNC(PRODUCT($E$12:$E108),16))</f>
        <v>1.0048664717009099</v>
      </c>
      <c r="G109" s="85">
        <f t="shared" si="51"/>
        <v>1</v>
      </c>
      <c r="H109" s="85">
        <f t="shared" ca="1" si="52"/>
        <v>1.0048664700000001</v>
      </c>
      <c r="I109" s="84">
        <f t="shared" si="44"/>
        <v>0.05</v>
      </c>
      <c r="J109" s="86">
        <f t="shared" si="45"/>
        <v>44105</v>
      </c>
      <c r="K109" s="87">
        <f t="shared" si="46"/>
        <v>65</v>
      </c>
      <c r="L109" s="88">
        <f t="shared" si="47"/>
        <v>65</v>
      </c>
      <c r="M109" s="89">
        <f t="shared" si="40"/>
        <v>1.0126642859999999</v>
      </c>
      <c r="N109" s="89">
        <f t="shared" ca="1" si="41"/>
        <v>1.017592386</v>
      </c>
      <c r="O109" s="88">
        <f t="shared" si="53"/>
        <v>0</v>
      </c>
      <c r="P109" s="85">
        <f t="shared" ca="1" si="48"/>
        <v>17.592386000000001</v>
      </c>
      <c r="Q109" s="85">
        <f t="shared" si="54"/>
        <v>0</v>
      </c>
      <c r="R109" s="90" t="str">
        <f t="shared" si="55"/>
        <v>A+J=</v>
      </c>
      <c r="S109" s="86">
        <f t="shared" si="56"/>
        <v>44529</v>
      </c>
      <c r="T109" s="91"/>
      <c r="U109" s="4"/>
      <c r="V109" s="126">
        <v>44880</v>
      </c>
      <c r="W109" s="127" t="s">
        <v>73</v>
      </c>
      <c r="X109" s="8"/>
      <c r="Y109" s="1"/>
      <c r="Z109" s="100"/>
      <c r="AA109" s="101"/>
      <c r="AB109" s="101"/>
      <c r="AC109" s="101"/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42"/>
        <v>44203</v>
      </c>
      <c r="B110" s="129">
        <f t="shared" ca="1" si="49"/>
        <v>1017.865449</v>
      </c>
      <c r="C110" s="85">
        <f t="shared" si="43"/>
        <v>1000</v>
      </c>
      <c r="D110" s="11">
        <f ca="1">IF(A110&lt;$B$1,VLOOKUP(A110,[1]DI!$A$4:$B$15000,2),0)</f>
        <v>1.9000000000000006E-2</v>
      </c>
      <c r="E110" s="85">
        <f t="shared" ca="1" si="50"/>
        <v>1.0000746899999999</v>
      </c>
      <c r="F110" s="85">
        <f ca="1">(TRUNC(PRODUCT($E$12:$E109),16))</f>
        <v>1.0049415251776901</v>
      </c>
      <c r="G110" s="85">
        <f t="shared" si="51"/>
        <v>1</v>
      </c>
      <c r="H110" s="85">
        <f t="shared" ca="1" si="52"/>
        <v>1.00494153</v>
      </c>
      <c r="I110" s="84">
        <f t="shared" si="44"/>
        <v>0.05</v>
      </c>
      <c r="J110" s="86">
        <f t="shared" si="45"/>
        <v>44105</v>
      </c>
      <c r="K110" s="87">
        <f t="shared" si="46"/>
        <v>66</v>
      </c>
      <c r="L110" s="88">
        <f t="shared" si="47"/>
        <v>66</v>
      </c>
      <c r="M110" s="89">
        <f t="shared" si="40"/>
        <v>1.012860369</v>
      </c>
      <c r="N110" s="89">
        <f t="shared" ca="1" si="41"/>
        <v>1.0178654490000001</v>
      </c>
      <c r="O110" s="88">
        <f t="shared" si="53"/>
        <v>0</v>
      </c>
      <c r="P110" s="85">
        <f t="shared" ca="1" si="48"/>
        <v>17.865449000000002</v>
      </c>
      <c r="Q110" s="85">
        <f t="shared" si="54"/>
        <v>0</v>
      </c>
      <c r="R110" s="90" t="str">
        <f t="shared" si="55"/>
        <v>A+J=</v>
      </c>
      <c r="S110" s="86">
        <f t="shared" si="56"/>
        <v>44529</v>
      </c>
      <c r="T110" s="91"/>
      <c r="U110" s="4"/>
      <c r="V110" s="126">
        <v>44977</v>
      </c>
      <c r="W110" s="127" t="s">
        <v>59</v>
      </c>
      <c r="X110" s="8"/>
      <c r="Y110" s="1"/>
      <c r="Z110" s="100"/>
      <c r="AA110" s="101"/>
      <c r="AB110" s="101"/>
      <c r="AC110" s="101"/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42"/>
        <v>44204</v>
      </c>
      <c r="B111" s="129">
        <f t="shared" ca="1" si="49"/>
        <v>1018.13856799</v>
      </c>
      <c r="C111" s="85">
        <f t="shared" si="43"/>
        <v>1000</v>
      </c>
      <c r="D111" s="11">
        <f ca="1">IF(A111&lt;$B$1,VLOOKUP(A111,[1]DI!$A$4:$B$15000,2),0)</f>
        <v>1.9000000000000006E-2</v>
      </c>
      <c r="E111" s="85">
        <f t="shared" ca="1" si="50"/>
        <v>1.0000746899999999</v>
      </c>
      <c r="F111" s="85">
        <f ca="1">(TRUNC(PRODUCT($E$12:$E110),16))</f>
        <v>1.0050165842601999</v>
      </c>
      <c r="G111" s="85">
        <f t="shared" si="51"/>
        <v>1</v>
      </c>
      <c r="H111" s="85">
        <f t="shared" ca="1" si="52"/>
        <v>1.0050165799999999</v>
      </c>
      <c r="I111" s="84">
        <f t="shared" si="44"/>
        <v>0.05</v>
      </c>
      <c r="J111" s="86">
        <f t="shared" si="45"/>
        <v>44105</v>
      </c>
      <c r="K111" s="87">
        <f t="shared" si="46"/>
        <v>67</v>
      </c>
      <c r="L111" s="88">
        <f t="shared" si="47"/>
        <v>67</v>
      </c>
      <c r="M111" s="89">
        <f t="shared" si="40"/>
        <v>1.013056489</v>
      </c>
      <c r="N111" s="89">
        <f t="shared" ca="1" si="41"/>
        <v>1.0181385679999999</v>
      </c>
      <c r="O111" s="88">
        <f t="shared" si="53"/>
        <v>0</v>
      </c>
      <c r="P111" s="85">
        <f t="shared" ca="1" si="48"/>
        <v>18.138567989999999</v>
      </c>
      <c r="Q111" s="85">
        <f t="shared" si="54"/>
        <v>0</v>
      </c>
      <c r="R111" s="90" t="str">
        <f t="shared" si="55"/>
        <v>A+J=</v>
      </c>
      <c r="S111" s="86">
        <f t="shared" si="56"/>
        <v>44529</v>
      </c>
      <c r="T111" s="91"/>
      <c r="U111" s="4"/>
      <c r="V111" s="126">
        <v>44978</v>
      </c>
      <c r="W111" s="127" t="s">
        <v>59</v>
      </c>
      <c r="X111" s="8"/>
      <c r="Y111" s="1"/>
      <c r="Z111" s="100"/>
      <c r="AA111" s="101"/>
      <c r="AB111" s="101"/>
      <c r="AC111" s="101"/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42"/>
        <v>44205</v>
      </c>
      <c r="B112" s="129">
        <f t="shared" ca="1" si="49"/>
        <v>1018.411776</v>
      </c>
      <c r="C112" s="85">
        <f t="shared" si="43"/>
        <v>1000</v>
      </c>
      <c r="D112" s="11">
        <f ca="1">IF(A112&lt;$B$1,VLOOKUP(A112,[1]DI!$A$4:$B$15000,2),0)</f>
        <v>0</v>
      </c>
      <c r="E112" s="85">
        <f t="shared" ca="1" si="50"/>
        <v>1</v>
      </c>
      <c r="F112" s="85">
        <f ca="1">(TRUNC(PRODUCT($E$12:$E111),16))</f>
        <v>1.0050916489488799</v>
      </c>
      <c r="G112" s="85">
        <f t="shared" si="51"/>
        <v>1</v>
      </c>
      <c r="H112" s="85">
        <f t="shared" ca="1" si="52"/>
        <v>1.00509165</v>
      </c>
      <c r="I112" s="84">
        <f t="shared" si="44"/>
        <v>0.05</v>
      </c>
      <c r="J112" s="86">
        <f t="shared" si="45"/>
        <v>44105</v>
      </c>
      <c r="K112" s="87">
        <f t="shared" si="46"/>
        <v>67</v>
      </c>
      <c r="L112" s="88">
        <f t="shared" si="47"/>
        <v>68</v>
      </c>
      <c r="M112" s="89">
        <f t="shared" si="40"/>
        <v>1.0132526479999999</v>
      </c>
      <c r="N112" s="89">
        <f t="shared" ca="1" si="41"/>
        <v>1.018411776</v>
      </c>
      <c r="O112" s="88">
        <f t="shared" si="53"/>
        <v>0</v>
      </c>
      <c r="P112" s="85">
        <f t="shared" ca="1" si="48"/>
        <v>18.411776</v>
      </c>
      <c r="Q112" s="85">
        <f t="shared" si="54"/>
        <v>0</v>
      </c>
      <c r="R112" s="90" t="str">
        <f t="shared" si="55"/>
        <v>A+J=</v>
      </c>
      <c r="S112" s="86">
        <f t="shared" si="56"/>
        <v>44529</v>
      </c>
      <c r="T112" s="91"/>
      <c r="U112" s="4"/>
      <c r="V112" s="126">
        <v>45023</v>
      </c>
      <c r="W112" s="127" t="s">
        <v>69</v>
      </c>
      <c r="X112" s="8"/>
      <c r="Y112" s="1"/>
      <c r="Z112" s="100"/>
      <c r="AA112" s="101"/>
      <c r="AB112" s="101"/>
      <c r="AC112" s="101"/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42"/>
        <v>44206</v>
      </c>
      <c r="B113" s="129">
        <f t="shared" ca="1" si="49"/>
        <v>1018.411776</v>
      </c>
      <c r="C113" s="85">
        <f t="shared" si="43"/>
        <v>1000</v>
      </c>
      <c r="D113" s="11">
        <f ca="1">IF(A113&lt;$B$1,VLOOKUP(A113,[1]DI!$A$4:$B$15000,2),0)</f>
        <v>0</v>
      </c>
      <c r="E113" s="85">
        <f t="shared" ca="1" si="50"/>
        <v>1</v>
      </c>
      <c r="F113" s="85">
        <f ca="1">(TRUNC(PRODUCT($E$12:$E112),16))</f>
        <v>1.0050916489488799</v>
      </c>
      <c r="G113" s="85">
        <f t="shared" si="51"/>
        <v>1</v>
      </c>
      <c r="H113" s="85">
        <f t="shared" ca="1" si="52"/>
        <v>1.00509165</v>
      </c>
      <c r="I113" s="84">
        <f t="shared" si="44"/>
        <v>0.05</v>
      </c>
      <c r="J113" s="86">
        <f t="shared" si="45"/>
        <v>44105</v>
      </c>
      <c r="K113" s="87">
        <f t="shared" si="46"/>
        <v>67</v>
      </c>
      <c r="L113" s="88">
        <f t="shared" si="47"/>
        <v>68</v>
      </c>
      <c r="M113" s="89">
        <f t="shared" si="40"/>
        <v>1.0132526479999999</v>
      </c>
      <c r="N113" s="89">
        <f t="shared" ca="1" si="41"/>
        <v>1.018411776</v>
      </c>
      <c r="O113" s="88">
        <f t="shared" si="53"/>
        <v>0</v>
      </c>
      <c r="P113" s="85">
        <f t="shared" ca="1" si="48"/>
        <v>18.411776</v>
      </c>
      <c r="Q113" s="85">
        <f t="shared" si="54"/>
        <v>0</v>
      </c>
      <c r="R113" s="90" t="str">
        <f t="shared" si="55"/>
        <v>A+J=</v>
      </c>
      <c r="S113" s="86">
        <f t="shared" si="56"/>
        <v>44529</v>
      </c>
      <c r="T113" s="91"/>
      <c r="U113" s="4"/>
      <c r="V113" s="126">
        <v>45037</v>
      </c>
      <c r="W113" s="127" t="s">
        <v>60</v>
      </c>
      <c r="X113" s="8"/>
      <c r="Y113" s="1"/>
      <c r="Z113" s="100"/>
      <c r="AA113" s="101"/>
      <c r="AB113" s="101"/>
      <c r="AC113" s="101"/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42"/>
        <v>44207</v>
      </c>
      <c r="B114" s="129">
        <f t="shared" ca="1" si="49"/>
        <v>1018.411776</v>
      </c>
      <c r="C114" s="85">
        <f t="shared" si="43"/>
        <v>1000</v>
      </c>
      <c r="D114" s="11">
        <f ca="1">IF(A114&lt;$B$1,VLOOKUP(A114,[1]DI!$A$4:$B$15000,2),0)</f>
        <v>1.9000000000000006E-2</v>
      </c>
      <c r="E114" s="85">
        <f t="shared" ca="1" si="50"/>
        <v>1.0000746899999999</v>
      </c>
      <c r="F114" s="85">
        <f ca="1">(TRUNC(PRODUCT($E$12:$E113),16))</f>
        <v>1.0050916489488799</v>
      </c>
      <c r="G114" s="85">
        <f t="shared" si="51"/>
        <v>1</v>
      </c>
      <c r="H114" s="85">
        <f t="shared" ca="1" si="52"/>
        <v>1.00509165</v>
      </c>
      <c r="I114" s="84">
        <f t="shared" si="44"/>
        <v>0.05</v>
      </c>
      <c r="J114" s="86">
        <f t="shared" si="45"/>
        <v>44105</v>
      </c>
      <c r="K114" s="87">
        <f t="shared" si="46"/>
        <v>68</v>
      </c>
      <c r="L114" s="88">
        <f t="shared" si="47"/>
        <v>68</v>
      </c>
      <c r="M114" s="89">
        <f t="shared" si="40"/>
        <v>1.0132526479999999</v>
      </c>
      <c r="N114" s="89">
        <f t="shared" ca="1" si="41"/>
        <v>1.018411776</v>
      </c>
      <c r="O114" s="88">
        <f t="shared" si="53"/>
        <v>0</v>
      </c>
      <c r="P114" s="85">
        <f t="shared" ca="1" si="48"/>
        <v>18.411776</v>
      </c>
      <c r="Q114" s="85">
        <f t="shared" si="54"/>
        <v>0</v>
      </c>
      <c r="R114" s="90" t="str">
        <f t="shared" si="55"/>
        <v>A+J=</v>
      </c>
      <c r="S114" s="86">
        <f t="shared" si="56"/>
        <v>44529</v>
      </c>
      <c r="T114" s="91"/>
      <c r="U114" s="4"/>
      <c r="V114" s="126">
        <v>45047</v>
      </c>
      <c r="W114" s="127" t="s">
        <v>71</v>
      </c>
      <c r="X114" s="8"/>
      <c r="Y114" s="1"/>
      <c r="Z114" s="100"/>
      <c r="AA114" s="101"/>
      <c r="AB114" s="101"/>
      <c r="AC114" s="101"/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42"/>
        <v>44208</v>
      </c>
      <c r="B115" s="129">
        <f t="shared" ca="1" si="49"/>
        <v>1018.685051</v>
      </c>
      <c r="C115" s="85">
        <f t="shared" si="43"/>
        <v>1000</v>
      </c>
      <c r="D115" s="11">
        <f ca="1">IF(A115&lt;$B$1,VLOOKUP(A115,[1]DI!$A$4:$B$15000,2),0)</f>
        <v>1.9000000000000006E-2</v>
      </c>
      <c r="E115" s="85">
        <f t="shared" ca="1" si="50"/>
        <v>1.0000746899999999</v>
      </c>
      <c r="F115" s="85">
        <f ca="1">(TRUNC(PRODUCT($E$12:$E114),16))</f>
        <v>1.00516671924414</v>
      </c>
      <c r="G115" s="85">
        <f t="shared" si="51"/>
        <v>1</v>
      </c>
      <c r="H115" s="85">
        <f t="shared" ca="1" si="52"/>
        <v>1.0051667200000001</v>
      </c>
      <c r="I115" s="84">
        <f t="shared" si="44"/>
        <v>0.05</v>
      </c>
      <c r="J115" s="86">
        <f t="shared" si="45"/>
        <v>44105</v>
      </c>
      <c r="K115" s="87">
        <f t="shared" si="46"/>
        <v>69</v>
      </c>
      <c r="L115" s="88">
        <f t="shared" si="47"/>
        <v>69</v>
      </c>
      <c r="M115" s="89">
        <f t="shared" si="40"/>
        <v>1.0134488450000001</v>
      </c>
      <c r="N115" s="89">
        <f t="shared" ca="1" si="41"/>
        <v>1.0186850510000001</v>
      </c>
      <c r="O115" s="88">
        <f t="shared" si="53"/>
        <v>0</v>
      </c>
      <c r="P115" s="85">
        <f t="shared" ca="1" si="48"/>
        <v>18.685051000000001</v>
      </c>
      <c r="Q115" s="85">
        <f t="shared" si="54"/>
        <v>0</v>
      </c>
      <c r="R115" s="90" t="str">
        <f t="shared" si="55"/>
        <v>A+J=</v>
      </c>
      <c r="S115" s="86">
        <f t="shared" si="56"/>
        <v>44529</v>
      </c>
      <c r="T115" s="91"/>
      <c r="U115" s="4"/>
      <c r="V115" s="126">
        <v>45085</v>
      </c>
      <c r="W115" s="127" t="s">
        <v>70</v>
      </c>
      <c r="X115" s="8"/>
      <c r="Y115" s="1"/>
      <c r="Z115" s="100"/>
      <c r="AA115" s="101"/>
      <c r="AB115" s="101"/>
      <c r="AC115" s="101"/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42"/>
        <v>44209</v>
      </c>
      <c r="B116" s="129">
        <f t="shared" ca="1" si="49"/>
        <v>1018.95840399</v>
      </c>
      <c r="C116" s="85">
        <f t="shared" si="43"/>
        <v>1000</v>
      </c>
      <c r="D116" s="11">
        <f ca="1">IF(A116&lt;$B$1,VLOOKUP(A116,[1]DI!$A$4:$B$15000,2),0)</f>
        <v>1.9000000000000006E-2</v>
      </c>
      <c r="E116" s="85">
        <f t="shared" ca="1" si="50"/>
        <v>1.0000746899999999</v>
      </c>
      <c r="F116" s="85">
        <f ca="1">(TRUNC(PRODUCT($E$12:$E115),16))</f>
        <v>1.0052417951464001</v>
      </c>
      <c r="G116" s="85">
        <f t="shared" si="51"/>
        <v>1</v>
      </c>
      <c r="H116" s="85">
        <f t="shared" ca="1" si="52"/>
        <v>1.0052418000000001</v>
      </c>
      <c r="I116" s="84">
        <f t="shared" si="44"/>
        <v>0.05</v>
      </c>
      <c r="J116" s="86">
        <f t="shared" si="45"/>
        <v>44105</v>
      </c>
      <c r="K116" s="87">
        <f t="shared" si="46"/>
        <v>70</v>
      </c>
      <c r="L116" s="88">
        <f t="shared" si="47"/>
        <v>70</v>
      </c>
      <c r="M116" s="89">
        <f t="shared" si="40"/>
        <v>1.013645079</v>
      </c>
      <c r="N116" s="89">
        <f t="shared" ca="1" si="41"/>
        <v>1.0189584039999999</v>
      </c>
      <c r="O116" s="88">
        <f t="shared" si="53"/>
        <v>0</v>
      </c>
      <c r="P116" s="85">
        <f t="shared" ca="1" si="48"/>
        <v>18.958403990000001</v>
      </c>
      <c r="Q116" s="85">
        <f t="shared" si="54"/>
        <v>0</v>
      </c>
      <c r="R116" s="90" t="str">
        <f t="shared" si="55"/>
        <v>A+J=</v>
      </c>
      <c r="S116" s="86">
        <f t="shared" si="56"/>
        <v>44529</v>
      </c>
      <c r="T116" s="91"/>
      <c r="U116" s="4"/>
      <c r="V116" s="126">
        <v>45176</v>
      </c>
      <c r="W116" s="127" t="s">
        <v>72</v>
      </c>
      <c r="X116" s="8"/>
      <c r="Y116" s="1"/>
      <c r="Z116" s="100"/>
      <c r="AA116" s="101"/>
      <c r="AB116" s="101"/>
      <c r="AC116" s="101"/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42"/>
        <v>44210</v>
      </c>
      <c r="B117" s="129">
        <f t="shared" ca="1" si="49"/>
        <v>1019.231825</v>
      </c>
      <c r="C117" s="85">
        <f t="shared" si="43"/>
        <v>1000</v>
      </c>
      <c r="D117" s="11">
        <f ca="1">IF(A117&lt;$B$1,VLOOKUP(A117,[1]DI!$A$4:$B$15000,2),0)</f>
        <v>1.9000000000000006E-2</v>
      </c>
      <c r="E117" s="85">
        <f t="shared" ca="1" si="50"/>
        <v>1.0000746899999999</v>
      </c>
      <c r="F117" s="85">
        <f ca="1">(TRUNC(PRODUCT($E$12:$E116),16))</f>
        <v>1.00531687665608</v>
      </c>
      <c r="G117" s="85">
        <f t="shared" si="51"/>
        <v>1</v>
      </c>
      <c r="H117" s="85">
        <f t="shared" ca="1" si="52"/>
        <v>1.0053168800000001</v>
      </c>
      <c r="I117" s="84">
        <f t="shared" si="44"/>
        <v>0.05</v>
      </c>
      <c r="J117" s="86">
        <f t="shared" si="45"/>
        <v>44105</v>
      </c>
      <c r="K117" s="87">
        <f t="shared" si="46"/>
        <v>71</v>
      </c>
      <c r="L117" s="88">
        <f t="shared" si="47"/>
        <v>71</v>
      </c>
      <c r="M117" s="89">
        <f t="shared" si="40"/>
        <v>1.013841352</v>
      </c>
      <c r="N117" s="89">
        <f t="shared" ca="1" si="41"/>
        <v>1.0192318250000001</v>
      </c>
      <c r="O117" s="88">
        <f t="shared" si="53"/>
        <v>0</v>
      </c>
      <c r="P117" s="85">
        <f t="shared" ca="1" si="48"/>
        <v>19.231825000000001</v>
      </c>
      <c r="Q117" s="85">
        <f t="shared" si="54"/>
        <v>0</v>
      </c>
      <c r="R117" s="90" t="str">
        <f t="shared" si="55"/>
        <v>A+J=</v>
      </c>
      <c r="S117" s="86">
        <f t="shared" si="56"/>
        <v>44529</v>
      </c>
      <c r="T117" s="91"/>
      <c r="U117" s="4"/>
      <c r="V117" s="126">
        <v>45211</v>
      </c>
      <c r="W117" s="128" t="s">
        <v>61</v>
      </c>
      <c r="X117" s="8"/>
      <c r="Y117" s="1"/>
      <c r="Z117" s="100"/>
      <c r="AA117" s="101"/>
      <c r="AB117" s="101"/>
      <c r="AC117" s="101"/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42"/>
        <v>44211</v>
      </c>
      <c r="B118" s="129">
        <f t="shared" ca="1" si="49"/>
        <v>1019.505313</v>
      </c>
      <c r="C118" s="85">
        <f t="shared" si="43"/>
        <v>1000</v>
      </c>
      <c r="D118" s="11">
        <f ca="1">IF(A118&lt;$B$1,VLOOKUP(A118,[1]DI!$A$4:$B$15000,2),0)</f>
        <v>1.9000000000000006E-2</v>
      </c>
      <c r="E118" s="85">
        <f t="shared" ca="1" si="50"/>
        <v>1.0000746899999999</v>
      </c>
      <c r="F118" s="85">
        <f ca="1">(TRUNC(PRODUCT($E$12:$E117),16))</f>
        <v>1.0053919637736</v>
      </c>
      <c r="G118" s="85">
        <f t="shared" si="51"/>
        <v>1</v>
      </c>
      <c r="H118" s="85">
        <f t="shared" ca="1" si="52"/>
        <v>1.0053919600000001</v>
      </c>
      <c r="I118" s="84">
        <f t="shared" si="44"/>
        <v>0.05</v>
      </c>
      <c r="J118" s="86">
        <f t="shared" si="45"/>
        <v>44105</v>
      </c>
      <c r="K118" s="87">
        <f t="shared" si="46"/>
        <v>72</v>
      </c>
      <c r="L118" s="88">
        <f t="shared" si="47"/>
        <v>72</v>
      </c>
      <c r="M118" s="89">
        <f t="shared" si="40"/>
        <v>1.014037662</v>
      </c>
      <c r="N118" s="89">
        <f t="shared" ca="1" si="41"/>
        <v>1.019505313</v>
      </c>
      <c r="O118" s="88">
        <f t="shared" si="53"/>
        <v>0</v>
      </c>
      <c r="P118" s="85">
        <f t="shared" ca="1" si="48"/>
        <v>19.505313000000001</v>
      </c>
      <c r="Q118" s="85">
        <f t="shared" si="54"/>
        <v>0</v>
      </c>
      <c r="R118" s="90" t="str">
        <f t="shared" si="55"/>
        <v>A+J=</v>
      </c>
      <c r="S118" s="86">
        <f t="shared" si="56"/>
        <v>44529</v>
      </c>
      <c r="T118" s="91"/>
      <c r="U118" s="4"/>
      <c r="V118" s="126">
        <v>45232</v>
      </c>
      <c r="W118" s="127" t="s">
        <v>65</v>
      </c>
      <c r="X118" s="8"/>
      <c r="Y118" s="1"/>
      <c r="Z118" s="100"/>
      <c r="AA118" s="101"/>
      <c r="AB118" s="101"/>
      <c r="AC118" s="101"/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42"/>
        <v>44212</v>
      </c>
      <c r="B119" s="129">
        <f t="shared" ca="1" si="49"/>
        <v>1019.77888899</v>
      </c>
      <c r="C119" s="85">
        <f t="shared" si="43"/>
        <v>1000</v>
      </c>
      <c r="D119" s="11">
        <f ca="1">IF(A119&lt;$B$1,VLOOKUP(A119,[1]DI!$A$4:$B$15000,2),0)</f>
        <v>0</v>
      </c>
      <c r="E119" s="85">
        <f t="shared" ca="1" si="50"/>
        <v>1</v>
      </c>
      <c r="F119" s="85">
        <f ca="1">(TRUNC(PRODUCT($E$12:$E118),16))</f>
        <v>1.00546705649937</v>
      </c>
      <c r="G119" s="85">
        <f t="shared" si="51"/>
        <v>1</v>
      </c>
      <c r="H119" s="85">
        <f t="shared" ca="1" si="52"/>
        <v>1.00546706</v>
      </c>
      <c r="I119" s="84">
        <f t="shared" si="44"/>
        <v>0.05</v>
      </c>
      <c r="J119" s="86">
        <f t="shared" si="45"/>
        <v>44105</v>
      </c>
      <c r="K119" s="87">
        <f t="shared" si="46"/>
        <v>72</v>
      </c>
      <c r="L119" s="88">
        <f t="shared" si="47"/>
        <v>73</v>
      </c>
      <c r="M119" s="89">
        <f t="shared" si="40"/>
        <v>1.0142340110000001</v>
      </c>
      <c r="N119" s="89">
        <f t="shared" ca="1" si="41"/>
        <v>1.0197788889999999</v>
      </c>
      <c r="O119" s="88">
        <f t="shared" si="53"/>
        <v>0</v>
      </c>
      <c r="P119" s="85">
        <f t="shared" ca="1" si="48"/>
        <v>19.778888989999999</v>
      </c>
      <c r="Q119" s="85">
        <f t="shared" si="54"/>
        <v>0</v>
      </c>
      <c r="R119" s="90" t="str">
        <f t="shared" si="55"/>
        <v>A+J=</v>
      </c>
      <c r="S119" s="86">
        <f t="shared" si="56"/>
        <v>44529</v>
      </c>
      <c r="T119" s="91"/>
      <c r="U119" s="4"/>
      <c r="V119" s="126">
        <v>45245</v>
      </c>
      <c r="W119" s="127" t="s">
        <v>73</v>
      </c>
      <c r="X119" s="8"/>
      <c r="Y119" s="1"/>
      <c r="Z119" s="100"/>
      <c r="AA119" s="101"/>
      <c r="AB119" s="101"/>
      <c r="AC119" s="101"/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42"/>
        <v>44213</v>
      </c>
      <c r="B120" s="129">
        <f t="shared" ca="1" si="49"/>
        <v>1019.77888899</v>
      </c>
      <c r="C120" s="85">
        <f t="shared" si="43"/>
        <v>1000</v>
      </c>
      <c r="D120" s="11">
        <f ca="1">IF(A120&lt;$B$1,VLOOKUP(A120,[1]DI!$A$4:$B$15000,2),0)</f>
        <v>0</v>
      </c>
      <c r="E120" s="85">
        <f t="shared" ca="1" si="50"/>
        <v>1</v>
      </c>
      <c r="F120" s="85">
        <f ca="1">(TRUNC(PRODUCT($E$12:$E119),16))</f>
        <v>1.00546705649937</v>
      </c>
      <c r="G120" s="85">
        <f t="shared" si="51"/>
        <v>1</v>
      </c>
      <c r="H120" s="85">
        <f t="shared" ca="1" si="52"/>
        <v>1.00546706</v>
      </c>
      <c r="I120" s="84">
        <f t="shared" si="44"/>
        <v>0.05</v>
      </c>
      <c r="J120" s="86">
        <f t="shared" si="45"/>
        <v>44105</v>
      </c>
      <c r="K120" s="87">
        <f t="shared" si="46"/>
        <v>72</v>
      </c>
      <c r="L120" s="88">
        <f t="shared" si="47"/>
        <v>73</v>
      </c>
      <c r="M120" s="89">
        <f t="shared" si="40"/>
        <v>1.0142340110000001</v>
      </c>
      <c r="N120" s="89">
        <f t="shared" ca="1" si="41"/>
        <v>1.0197788889999999</v>
      </c>
      <c r="O120" s="88">
        <f t="shared" si="53"/>
        <v>0</v>
      </c>
      <c r="P120" s="85">
        <f t="shared" ca="1" si="48"/>
        <v>19.778888989999999</v>
      </c>
      <c r="Q120" s="85">
        <f t="shared" si="54"/>
        <v>0</v>
      </c>
      <c r="R120" s="90" t="str">
        <f t="shared" si="55"/>
        <v>A+J=</v>
      </c>
      <c r="S120" s="86">
        <f t="shared" si="56"/>
        <v>44529</v>
      </c>
      <c r="T120" s="91"/>
      <c r="U120" s="4"/>
      <c r="V120" s="126">
        <v>45285</v>
      </c>
      <c r="W120" s="127" t="s">
        <v>67</v>
      </c>
      <c r="X120" s="8"/>
      <c r="Y120" s="1"/>
      <c r="Z120" s="100"/>
      <c r="AA120" s="101"/>
      <c r="AB120" s="101"/>
      <c r="AC120" s="101"/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42"/>
        <v>44214</v>
      </c>
      <c r="B121" s="129">
        <f t="shared" ca="1" si="49"/>
        <v>1019.77888899</v>
      </c>
      <c r="C121" s="85">
        <f t="shared" si="43"/>
        <v>1000</v>
      </c>
      <c r="D121" s="11">
        <f ca="1">IF(A121&lt;$B$1,VLOOKUP(A121,[1]DI!$A$4:$B$15000,2),0)</f>
        <v>1.9000000000000006E-2</v>
      </c>
      <c r="E121" s="85">
        <f t="shared" ca="1" si="50"/>
        <v>1.0000746899999999</v>
      </c>
      <c r="F121" s="85">
        <f ca="1">(TRUNC(PRODUCT($E$12:$E120),16))</f>
        <v>1.00546705649937</v>
      </c>
      <c r="G121" s="85">
        <f t="shared" si="51"/>
        <v>1</v>
      </c>
      <c r="H121" s="85">
        <f t="shared" ca="1" si="52"/>
        <v>1.00546706</v>
      </c>
      <c r="I121" s="84">
        <f t="shared" si="44"/>
        <v>0.05</v>
      </c>
      <c r="J121" s="86">
        <f t="shared" si="45"/>
        <v>44105</v>
      </c>
      <c r="K121" s="87">
        <f t="shared" si="46"/>
        <v>73</v>
      </c>
      <c r="L121" s="88">
        <f t="shared" si="47"/>
        <v>73</v>
      </c>
      <c r="M121" s="89">
        <f t="shared" si="40"/>
        <v>1.0142340110000001</v>
      </c>
      <c r="N121" s="89">
        <f t="shared" ca="1" si="41"/>
        <v>1.0197788889999999</v>
      </c>
      <c r="O121" s="88">
        <f t="shared" si="53"/>
        <v>0</v>
      </c>
      <c r="P121" s="85">
        <f t="shared" ca="1" si="48"/>
        <v>19.778888989999999</v>
      </c>
      <c r="Q121" s="85">
        <f t="shared" si="54"/>
        <v>0</v>
      </c>
      <c r="R121" s="90" t="str">
        <f t="shared" si="55"/>
        <v>A+J=</v>
      </c>
      <c r="S121" s="86">
        <f t="shared" si="56"/>
        <v>44529</v>
      </c>
      <c r="T121" s="91"/>
      <c r="U121" s="4"/>
      <c r="V121" s="126">
        <v>45292</v>
      </c>
      <c r="W121" s="127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42"/>
        <v>44215</v>
      </c>
      <c r="B122" s="129">
        <f t="shared" ca="1" si="49"/>
        <v>1020.0525229899999</v>
      </c>
      <c r="C122" s="85">
        <f t="shared" si="43"/>
        <v>1000</v>
      </c>
      <c r="D122" s="11">
        <f ca="1">IF(A122&lt;$B$1,VLOOKUP(A122,[1]DI!$A$4:$B$15000,2),0)</f>
        <v>1.9000000000000006E-2</v>
      </c>
      <c r="E122" s="85">
        <f t="shared" ca="1" si="50"/>
        <v>1.0000746899999999</v>
      </c>
      <c r="F122" s="85">
        <f ca="1">(TRUNC(PRODUCT($E$12:$E121),16))</f>
        <v>1.0055421548338199</v>
      </c>
      <c r="G122" s="85">
        <f t="shared" si="51"/>
        <v>1</v>
      </c>
      <c r="H122" s="85">
        <f t="shared" ca="1" si="52"/>
        <v>1.0055421499999999</v>
      </c>
      <c r="I122" s="84">
        <f t="shared" si="44"/>
        <v>0.05</v>
      </c>
      <c r="J122" s="86">
        <f t="shared" si="45"/>
        <v>44105</v>
      </c>
      <c r="K122" s="87">
        <f t="shared" si="46"/>
        <v>74</v>
      </c>
      <c r="L122" s="88">
        <f t="shared" si="47"/>
        <v>74</v>
      </c>
      <c r="M122" s="89">
        <f t="shared" si="40"/>
        <v>1.014430398</v>
      </c>
      <c r="N122" s="89">
        <f t="shared" ca="1" si="41"/>
        <v>1.0200525229999999</v>
      </c>
      <c r="O122" s="88">
        <f t="shared" si="53"/>
        <v>0</v>
      </c>
      <c r="P122" s="85">
        <f t="shared" ca="1" si="48"/>
        <v>20.05252299</v>
      </c>
      <c r="Q122" s="85">
        <f t="shared" si="54"/>
        <v>0</v>
      </c>
      <c r="R122" s="90" t="str">
        <f t="shared" si="55"/>
        <v>A+J=</v>
      </c>
      <c r="S122" s="86">
        <f t="shared" si="56"/>
        <v>44529</v>
      </c>
      <c r="T122" s="91"/>
      <c r="U122" s="4"/>
      <c r="V122" s="126">
        <v>45334</v>
      </c>
      <c r="W122" s="127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42"/>
        <v>44216</v>
      </c>
      <c r="B123" s="129">
        <f t="shared" ca="1" si="49"/>
        <v>1020.32624499</v>
      </c>
      <c r="C123" s="85">
        <f t="shared" si="43"/>
        <v>1000</v>
      </c>
      <c r="D123" s="11">
        <f ca="1">IF(A123&lt;$B$1,VLOOKUP(A123,[1]DI!$A$4:$B$15000,2),0)</f>
        <v>1.9000000000000006E-2</v>
      </c>
      <c r="E123" s="85">
        <f t="shared" ca="1" si="50"/>
        <v>1.0000746899999999</v>
      </c>
      <c r="F123" s="85">
        <f ca="1">(TRUNC(PRODUCT($E$12:$E122),16))</f>
        <v>1.00561725877737</v>
      </c>
      <c r="G123" s="85">
        <f t="shared" si="51"/>
        <v>1</v>
      </c>
      <c r="H123" s="85">
        <f t="shared" ca="1" si="52"/>
        <v>1.00561726</v>
      </c>
      <c r="I123" s="84">
        <f t="shared" si="44"/>
        <v>0.05</v>
      </c>
      <c r="J123" s="86">
        <f t="shared" si="45"/>
        <v>44105</v>
      </c>
      <c r="K123" s="87">
        <f t="shared" si="46"/>
        <v>75</v>
      </c>
      <c r="L123" s="88">
        <f t="shared" si="47"/>
        <v>75</v>
      </c>
      <c r="M123" s="89">
        <f t="shared" si="40"/>
        <v>1.0146268220000001</v>
      </c>
      <c r="N123" s="89">
        <f t="shared" ca="1" si="41"/>
        <v>1.0203262449999999</v>
      </c>
      <c r="O123" s="88">
        <f t="shared" si="53"/>
        <v>0</v>
      </c>
      <c r="P123" s="85">
        <f t="shared" ca="1" si="48"/>
        <v>20.326244989999999</v>
      </c>
      <c r="Q123" s="85">
        <f t="shared" si="54"/>
        <v>0</v>
      </c>
      <c r="R123" s="90" t="str">
        <f t="shared" si="55"/>
        <v>A+J=</v>
      </c>
      <c r="S123" s="86">
        <f t="shared" si="56"/>
        <v>44529</v>
      </c>
      <c r="T123" s="91"/>
      <c r="U123" s="4"/>
      <c r="V123" s="126">
        <v>45335</v>
      </c>
      <c r="W123" s="127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42"/>
        <v>44217</v>
      </c>
      <c r="B124" s="129">
        <f t="shared" ca="1" si="49"/>
        <v>1020.600035</v>
      </c>
      <c r="C124" s="85">
        <f t="shared" si="43"/>
        <v>1000</v>
      </c>
      <c r="D124" s="11">
        <f ca="1">IF(A124&lt;$B$1,VLOOKUP(A124,[1]DI!$A$4:$B$15000,2),0)</f>
        <v>1.9000000000000006E-2</v>
      </c>
      <c r="E124" s="85">
        <f t="shared" ca="1" si="50"/>
        <v>1.0000746899999999</v>
      </c>
      <c r="F124" s="85">
        <f ca="1">(TRUNC(PRODUCT($E$12:$E123),16))</f>
        <v>1.00569236833042</v>
      </c>
      <c r="G124" s="85">
        <f t="shared" si="51"/>
        <v>1</v>
      </c>
      <c r="H124" s="85">
        <f t="shared" ca="1" si="52"/>
        <v>1.00569237</v>
      </c>
      <c r="I124" s="84">
        <f t="shared" si="44"/>
        <v>0.05</v>
      </c>
      <c r="J124" s="86">
        <f t="shared" si="45"/>
        <v>44105</v>
      </c>
      <c r="K124" s="87">
        <f t="shared" si="46"/>
        <v>76</v>
      </c>
      <c r="L124" s="88">
        <f t="shared" si="47"/>
        <v>76</v>
      </c>
      <c r="M124" s="89">
        <f t="shared" si="40"/>
        <v>1.0148232850000001</v>
      </c>
      <c r="N124" s="89">
        <f t="shared" ca="1" si="41"/>
        <v>1.020600035</v>
      </c>
      <c r="O124" s="88">
        <f t="shared" si="53"/>
        <v>0</v>
      </c>
      <c r="P124" s="85">
        <f t="shared" ca="1" si="48"/>
        <v>20.600034999999998</v>
      </c>
      <c r="Q124" s="85">
        <f t="shared" si="54"/>
        <v>0</v>
      </c>
      <c r="R124" s="90" t="str">
        <f t="shared" si="55"/>
        <v>A+J=</v>
      </c>
      <c r="S124" s="86">
        <f t="shared" si="56"/>
        <v>44529</v>
      </c>
      <c r="T124" s="91"/>
      <c r="U124" s="4"/>
      <c r="V124" s="126">
        <v>45380</v>
      </c>
      <c r="W124" s="127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42"/>
        <v>44218</v>
      </c>
      <c r="B125" s="129">
        <f t="shared" ca="1" si="49"/>
        <v>1020.873892</v>
      </c>
      <c r="C125" s="85">
        <f t="shared" si="43"/>
        <v>1000</v>
      </c>
      <c r="D125" s="11">
        <f ca="1">IF(A125&lt;$B$1,VLOOKUP(A125,[1]DI!$A$4:$B$15000,2),0)</f>
        <v>1.9000000000000006E-2</v>
      </c>
      <c r="E125" s="85">
        <f t="shared" ca="1" si="50"/>
        <v>1.0000746899999999</v>
      </c>
      <c r="F125" s="85">
        <f ca="1">(TRUNC(PRODUCT($E$12:$E124),16))</f>
        <v>1.0057674834934101</v>
      </c>
      <c r="G125" s="85">
        <f t="shared" si="51"/>
        <v>1</v>
      </c>
      <c r="H125" s="85">
        <f t="shared" ca="1" si="52"/>
        <v>1.00576748</v>
      </c>
      <c r="I125" s="84">
        <f t="shared" si="44"/>
        <v>0.05</v>
      </c>
      <c r="J125" s="86">
        <f t="shared" si="45"/>
        <v>44105</v>
      </c>
      <c r="K125" s="87">
        <f t="shared" si="46"/>
        <v>77</v>
      </c>
      <c r="L125" s="88">
        <f t="shared" si="47"/>
        <v>77</v>
      </c>
      <c r="M125" s="89">
        <f t="shared" si="40"/>
        <v>1.0150197860000001</v>
      </c>
      <c r="N125" s="89">
        <f t="shared" ca="1" si="41"/>
        <v>1.020873892</v>
      </c>
      <c r="O125" s="88">
        <f t="shared" si="53"/>
        <v>0</v>
      </c>
      <c r="P125" s="85">
        <f t="shared" ca="1" si="48"/>
        <v>20.873892000000001</v>
      </c>
      <c r="Q125" s="85">
        <f t="shared" si="54"/>
        <v>0</v>
      </c>
      <c r="R125" s="90" t="str">
        <f t="shared" si="55"/>
        <v>A+J=</v>
      </c>
      <c r="S125" s="86">
        <f t="shared" si="56"/>
        <v>44529</v>
      </c>
      <c r="T125" s="91"/>
      <c r="U125" s="4"/>
      <c r="V125" s="126">
        <v>45413</v>
      </c>
      <c r="W125" s="127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42"/>
        <v>44219</v>
      </c>
      <c r="B126" s="129">
        <f t="shared" ca="1" si="49"/>
        <v>1021.14782799</v>
      </c>
      <c r="C126" s="85">
        <f t="shared" si="43"/>
        <v>1000</v>
      </c>
      <c r="D126" s="11">
        <f ca="1">IF(A126&lt;$B$1,VLOOKUP(A126,[1]DI!$A$4:$B$15000,2),0)</f>
        <v>0</v>
      </c>
      <c r="E126" s="85">
        <f t="shared" ca="1" si="50"/>
        <v>1</v>
      </c>
      <c r="F126" s="85">
        <f ca="1">(TRUNC(PRODUCT($E$12:$E125),16))</f>
        <v>1.0058426042667601</v>
      </c>
      <c r="G126" s="85">
        <f t="shared" si="51"/>
        <v>1</v>
      </c>
      <c r="H126" s="85">
        <f t="shared" ca="1" si="52"/>
        <v>1.0058426</v>
      </c>
      <c r="I126" s="84">
        <f t="shared" si="44"/>
        <v>0.05</v>
      </c>
      <c r="J126" s="86">
        <f t="shared" si="45"/>
        <v>44105</v>
      </c>
      <c r="K126" s="87">
        <f t="shared" si="46"/>
        <v>77</v>
      </c>
      <c r="L126" s="88">
        <f t="shared" si="47"/>
        <v>78</v>
      </c>
      <c r="M126" s="89">
        <f t="shared" si="40"/>
        <v>1.0152163249999999</v>
      </c>
      <c r="N126" s="89">
        <f t="shared" ca="1" si="41"/>
        <v>1.0211478279999999</v>
      </c>
      <c r="O126" s="88">
        <f t="shared" si="53"/>
        <v>0</v>
      </c>
      <c r="P126" s="85">
        <f t="shared" ca="1" si="48"/>
        <v>21.14782799</v>
      </c>
      <c r="Q126" s="85">
        <f t="shared" si="54"/>
        <v>0</v>
      </c>
      <c r="R126" s="90" t="str">
        <f t="shared" si="55"/>
        <v>A+J=</v>
      </c>
      <c r="S126" s="86">
        <f t="shared" si="56"/>
        <v>44529</v>
      </c>
      <c r="T126" s="91"/>
      <c r="U126" s="4"/>
      <c r="V126" s="126">
        <v>45442</v>
      </c>
      <c r="W126" s="127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42"/>
        <v>44220</v>
      </c>
      <c r="B127" s="129">
        <f t="shared" ca="1" si="49"/>
        <v>1021.14782799</v>
      </c>
      <c r="C127" s="85">
        <f t="shared" si="43"/>
        <v>1000</v>
      </c>
      <c r="D127" s="11">
        <f ca="1">IF(A127&lt;$B$1,VLOOKUP(A127,[1]DI!$A$4:$B$15000,2),0)</f>
        <v>0</v>
      </c>
      <c r="E127" s="85">
        <f t="shared" ca="1" si="50"/>
        <v>1</v>
      </c>
      <c r="F127" s="85">
        <f ca="1">(TRUNC(PRODUCT($E$12:$E126),16))</f>
        <v>1.0058426042667601</v>
      </c>
      <c r="G127" s="85">
        <f t="shared" si="51"/>
        <v>1</v>
      </c>
      <c r="H127" s="85">
        <f t="shared" ca="1" si="52"/>
        <v>1.0058426</v>
      </c>
      <c r="I127" s="84">
        <f t="shared" si="44"/>
        <v>0.05</v>
      </c>
      <c r="J127" s="86">
        <f t="shared" si="45"/>
        <v>44105</v>
      </c>
      <c r="K127" s="87">
        <f t="shared" si="46"/>
        <v>77</v>
      </c>
      <c r="L127" s="88">
        <f t="shared" si="47"/>
        <v>78</v>
      </c>
      <c r="M127" s="89">
        <f t="shared" si="40"/>
        <v>1.0152163249999999</v>
      </c>
      <c r="N127" s="89">
        <f t="shared" ca="1" si="41"/>
        <v>1.0211478279999999</v>
      </c>
      <c r="O127" s="88">
        <f t="shared" si="53"/>
        <v>0</v>
      </c>
      <c r="P127" s="85">
        <f t="shared" ca="1" si="48"/>
        <v>21.14782799</v>
      </c>
      <c r="Q127" s="85">
        <f t="shared" si="54"/>
        <v>0</v>
      </c>
      <c r="R127" s="90" t="str">
        <f t="shared" si="55"/>
        <v>A+J=</v>
      </c>
      <c r="S127" s="86">
        <f t="shared" si="56"/>
        <v>44529</v>
      </c>
      <c r="T127" s="91"/>
      <c r="U127" s="4"/>
      <c r="V127" s="126">
        <v>45611</v>
      </c>
      <c r="W127" s="127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42"/>
        <v>44221</v>
      </c>
      <c r="B128" s="129">
        <f t="shared" ca="1" si="49"/>
        <v>1021.14782799</v>
      </c>
      <c r="C128" s="85">
        <f t="shared" si="43"/>
        <v>1000</v>
      </c>
      <c r="D128" s="11">
        <f ca="1">IF(A128&lt;$B$1,VLOOKUP(A128,[1]DI!$A$4:$B$15000,2),0)</f>
        <v>1.9000000000000006E-2</v>
      </c>
      <c r="E128" s="85">
        <f t="shared" ca="1" si="50"/>
        <v>1.0000746899999999</v>
      </c>
      <c r="F128" s="85">
        <f ca="1">(TRUNC(PRODUCT($E$12:$E127),16))</f>
        <v>1.0058426042667601</v>
      </c>
      <c r="G128" s="85">
        <f t="shared" si="51"/>
        <v>1</v>
      </c>
      <c r="H128" s="85">
        <f t="shared" ca="1" si="52"/>
        <v>1.0058426</v>
      </c>
      <c r="I128" s="84">
        <f t="shared" si="44"/>
        <v>0.05</v>
      </c>
      <c r="J128" s="86">
        <f t="shared" si="45"/>
        <v>44105</v>
      </c>
      <c r="K128" s="87">
        <f t="shared" si="46"/>
        <v>78</v>
      </c>
      <c r="L128" s="88">
        <f t="shared" si="47"/>
        <v>78</v>
      </c>
      <c r="M128" s="89">
        <f t="shared" si="40"/>
        <v>1.0152163249999999</v>
      </c>
      <c r="N128" s="89">
        <f t="shared" ca="1" si="41"/>
        <v>1.0211478279999999</v>
      </c>
      <c r="O128" s="88">
        <f t="shared" si="53"/>
        <v>0</v>
      </c>
      <c r="P128" s="85">
        <f t="shared" ca="1" si="48"/>
        <v>21.14782799</v>
      </c>
      <c r="Q128" s="85">
        <f t="shared" si="54"/>
        <v>0</v>
      </c>
      <c r="R128" s="90" t="str">
        <f t="shared" si="55"/>
        <v>A+J=</v>
      </c>
      <c r="S128" s="86">
        <f t="shared" si="56"/>
        <v>44529</v>
      </c>
      <c r="T128" s="91"/>
      <c r="U128" s="4"/>
      <c r="V128" s="126">
        <v>45651</v>
      </c>
      <c r="W128" s="127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42"/>
        <v>44222</v>
      </c>
      <c r="B129" s="129">
        <f t="shared" ca="1" si="49"/>
        <v>1021.42183999</v>
      </c>
      <c r="C129" s="85">
        <f t="shared" si="43"/>
        <v>1000</v>
      </c>
      <c r="D129" s="11">
        <f ca="1">IF(A129&lt;$B$1,VLOOKUP(A129,[1]DI!$A$4:$B$15000,2),0)</f>
        <v>1.9000000000000006E-2</v>
      </c>
      <c r="E129" s="85">
        <f t="shared" ca="1" si="50"/>
        <v>1.0000746899999999</v>
      </c>
      <c r="F129" s="85">
        <f ca="1">(TRUNC(PRODUCT($E$12:$E128),16))</f>
        <v>1.00591773065087</v>
      </c>
      <c r="G129" s="85">
        <f t="shared" si="51"/>
        <v>1</v>
      </c>
      <c r="H129" s="85">
        <f t="shared" ca="1" si="52"/>
        <v>1.00591773</v>
      </c>
      <c r="I129" s="84">
        <f t="shared" si="44"/>
        <v>0.05</v>
      </c>
      <c r="J129" s="86">
        <f t="shared" si="45"/>
        <v>44105</v>
      </c>
      <c r="K129" s="87">
        <f t="shared" si="46"/>
        <v>79</v>
      </c>
      <c r="L129" s="88">
        <f t="shared" si="47"/>
        <v>79</v>
      </c>
      <c r="M129" s="89">
        <f t="shared" si="40"/>
        <v>1.0154129009999999</v>
      </c>
      <c r="N129" s="89">
        <f t="shared" ca="1" si="41"/>
        <v>1.0214218399999999</v>
      </c>
      <c r="O129" s="88">
        <f t="shared" si="53"/>
        <v>0</v>
      </c>
      <c r="P129" s="85">
        <f t="shared" ca="1" si="48"/>
        <v>21.421839989999999</v>
      </c>
      <c r="Q129" s="85">
        <f t="shared" si="54"/>
        <v>0</v>
      </c>
      <c r="R129" s="90" t="str">
        <f t="shared" si="55"/>
        <v>A+J=</v>
      </c>
      <c r="S129" s="86">
        <f t="shared" si="56"/>
        <v>44529</v>
      </c>
      <c r="T129" s="91"/>
      <c r="U129" s="4"/>
      <c r="V129" s="126">
        <v>45658</v>
      </c>
      <c r="W129" s="127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42"/>
        <v>44223</v>
      </c>
      <c r="B130" s="129">
        <f t="shared" ca="1" si="49"/>
        <v>1021.69592199</v>
      </c>
      <c r="C130" s="85">
        <f t="shared" si="43"/>
        <v>1000</v>
      </c>
      <c r="D130" s="11">
        <f ca="1">IF(A130&lt;$B$1,VLOOKUP(A130,[1]DI!$A$4:$B$15000,2),0)</f>
        <v>1.9000000000000006E-2</v>
      </c>
      <c r="E130" s="85">
        <f t="shared" ca="1" si="50"/>
        <v>1.0000746899999999</v>
      </c>
      <c r="F130" s="85">
        <f ca="1">(TRUNC(PRODUCT($E$12:$E129),16))</f>
        <v>1.00599286264617</v>
      </c>
      <c r="G130" s="85">
        <f t="shared" si="51"/>
        <v>1</v>
      </c>
      <c r="H130" s="85">
        <f t="shared" ca="1" si="52"/>
        <v>1.0059928600000001</v>
      </c>
      <c r="I130" s="84">
        <f t="shared" si="44"/>
        <v>0.05</v>
      </c>
      <c r="J130" s="86">
        <f t="shared" si="45"/>
        <v>44105</v>
      </c>
      <c r="K130" s="87">
        <f t="shared" si="46"/>
        <v>80</v>
      </c>
      <c r="L130" s="88">
        <f t="shared" si="47"/>
        <v>80</v>
      </c>
      <c r="M130" s="89">
        <f t="shared" si="40"/>
        <v>1.015609516</v>
      </c>
      <c r="N130" s="89">
        <f t="shared" ca="1" si="41"/>
        <v>1.0216959219999999</v>
      </c>
      <c r="O130" s="88">
        <f t="shared" si="53"/>
        <v>0</v>
      </c>
      <c r="P130" s="85">
        <f t="shared" ca="1" si="48"/>
        <v>21.695921989999999</v>
      </c>
      <c r="Q130" s="85">
        <f t="shared" si="54"/>
        <v>0</v>
      </c>
      <c r="R130" s="90" t="str">
        <f t="shared" si="55"/>
        <v>A+J=</v>
      </c>
      <c r="S130" s="86">
        <f t="shared" si="56"/>
        <v>44529</v>
      </c>
      <c r="T130" s="91"/>
      <c r="U130" s="4"/>
      <c r="V130" s="126">
        <v>45719</v>
      </c>
      <c r="W130" s="127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42"/>
        <v>44224</v>
      </c>
      <c r="B131" s="129">
        <f t="shared" ca="1" si="49"/>
        <v>1021.9700810000001</v>
      </c>
      <c r="C131" s="85">
        <f t="shared" si="43"/>
        <v>1000</v>
      </c>
      <c r="D131" s="11">
        <f ca="1">IF(A131&lt;$B$1,VLOOKUP(A131,[1]DI!$A$4:$B$15000,2),0)</f>
        <v>1.9000000000000006E-2</v>
      </c>
      <c r="E131" s="85">
        <f t="shared" ca="1" si="50"/>
        <v>1.0000746899999999</v>
      </c>
      <c r="F131" s="85">
        <f ca="1">(TRUNC(PRODUCT($E$12:$E130),16))</f>
        <v>1.00606800025308</v>
      </c>
      <c r="G131" s="85">
        <f t="shared" si="51"/>
        <v>1</v>
      </c>
      <c r="H131" s="85">
        <f t="shared" ca="1" si="52"/>
        <v>1.006068</v>
      </c>
      <c r="I131" s="84">
        <f t="shared" si="44"/>
        <v>0.05</v>
      </c>
      <c r="J131" s="86">
        <f t="shared" si="45"/>
        <v>44105</v>
      </c>
      <c r="K131" s="87">
        <f t="shared" si="46"/>
        <v>81</v>
      </c>
      <c r="L131" s="88">
        <f t="shared" si="47"/>
        <v>81</v>
      </c>
      <c r="M131" s="89">
        <f t="shared" si="40"/>
        <v>1.015806169</v>
      </c>
      <c r="N131" s="89">
        <f t="shared" ca="1" si="41"/>
        <v>1.0219700810000001</v>
      </c>
      <c r="O131" s="88">
        <f t="shared" si="53"/>
        <v>0</v>
      </c>
      <c r="P131" s="85">
        <f t="shared" ca="1" si="48"/>
        <v>21.970081</v>
      </c>
      <c r="Q131" s="85">
        <f t="shared" si="54"/>
        <v>0</v>
      </c>
      <c r="R131" s="90" t="str">
        <f t="shared" si="55"/>
        <v>A+J=</v>
      </c>
      <c r="S131" s="86">
        <f t="shared" si="56"/>
        <v>44529</v>
      </c>
      <c r="T131" s="91"/>
      <c r="U131" s="4"/>
      <c r="V131" s="126">
        <v>45720</v>
      </c>
      <c r="W131" s="127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42"/>
        <v>44225</v>
      </c>
      <c r="B132" s="129">
        <f t="shared" ca="1" si="49"/>
        <v>1022.244308</v>
      </c>
      <c r="C132" s="85">
        <f t="shared" si="43"/>
        <v>1000</v>
      </c>
      <c r="D132" s="11">
        <f ca="1">IF(A132&lt;$B$1,VLOOKUP(A132,[1]DI!$A$4:$B$15000,2),0)</f>
        <v>1.9000000000000006E-2</v>
      </c>
      <c r="E132" s="85">
        <f t="shared" ca="1" si="50"/>
        <v>1.0000746899999999</v>
      </c>
      <c r="F132" s="85">
        <f ca="1">(TRUNC(PRODUCT($E$12:$E131),16))</f>
        <v>1.0061431434720201</v>
      </c>
      <c r="G132" s="85">
        <f t="shared" si="51"/>
        <v>1</v>
      </c>
      <c r="H132" s="85">
        <f t="shared" ca="1" si="52"/>
        <v>1.00614314</v>
      </c>
      <c r="I132" s="84">
        <f t="shared" si="44"/>
        <v>0.05</v>
      </c>
      <c r="J132" s="86">
        <f t="shared" si="45"/>
        <v>44105</v>
      </c>
      <c r="K132" s="87">
        <f t="shared" si="46"/>
        <v>82</v>
      </c>
      <c r="L132" s="88">
        <f t="shared" si="47"/>
        <v>82</v>
      </c>
      <c r="M132" s="89">
        <f t="shared" si="40"/>
        <v>1.01600286</v>
      </c>
      <c r="N132" s="89">
        <f t="shared" ca="1" si="41"/>
        <v>1.0222443080000001</v>
      </c>
      <c r="O132" s="88">
        <f t="shared" si="53"/>
        <v>0</v>
      </c>
      <c r="P132" s="85">
        <f t="shared" ca="1" si="48"/>
        <v>22.244308</v>
      </c>
      <c r="Q132" s="85">
        <f t="shared" si="54"/>
        <v>0</v>
      </c>
      <c r="R132" s="90" t="str">
        <f t="shared" si="55"/>
        <v>A+J=</v>
      </c>
      <c r="S132" s="86">
        <f t="shared" si="56"/>
        <v>44529</v>
      </c>
      <c r="T132" s="91"/>
      <c r="U132" s="4"/>
      <c r="V132" s="126">
        <v>45765</v>
      </c>
      <c r="W132" s="127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42"/>
        <v>44226</v>
      </c>
      <c r="B133" s="129">
        <f t="shared" ca="1" si="49"/>
        <v>1022.518614</v>
      </c>
      <c r="C133" s="85">
        <f t="shared" si="43"/>
        <v>1000</v>
      </c>
      <c r="D133" s="11">
        <f ca="1">IF(A133&lt;$B$1,VLOOKUP(A133,[1]DI!$A$4:$B$15000,2),0)</f>
        <v>0</v>
      </c>
      <c r="E133" s="85">
        <f t="shared" ca="1" si="50"/>
        <v>1</v>
      </c>
      <c r="F133" s="85">
        <f ca="1">(TRUNC(PRODUCT($E$12:$E132),16))</f>
        <v>1.00621829230341</v>
      </c>
      <c r="G133" s="85">
        <f t="shared" si="51"/>
        <v>1</v>
      </c>
      <c r="H133" s="85">
        <f t="shared" ca="1" si="52"/>
        <v>1.0062182900000001</v>
      </c>
      <c r="I133" s="84">
        <f t="shared" si="44"/>
        <v>0.05</v>
      </c>
      <c r="J133" s="86">
        <f t="shared" si="45"/>
        <v>44105</v>
      </c>
      <c r="K133" s="87">
        <f t="shared" si="46"/>
        <v>82</v>
      </c>
      <c r="L133" s="88">
        <f t="shared" si="47"/>
        <v>83</v>
      </c>
      <c r="M133" s="89">
        <f t="shared" si="40"/>
        <v>1.01619959</v>
      </c>
      <c r="N133" s="89">
        <f t="shared" ca="1" si="41"/>
        <v>1.022518614</v>
      </c>
      <c r="O133" s="88">
        <f t="shared" si="53"/>
        <v>0</v>
      </c>
      <c r="P133" s="85">
        <f t="shared" ca="1" si="48"/>
        <v>22.518613999999999</v>
      </c>
      <c r="Q133" s="85">
        <f t="shared" si="54"/>
        <v>0</v>
      </c>
      <c r="R133" s="90" t="str">
        <f t="shared" si="55"/>
        <v>A+J=</v>
      </c>
      <c r="S133" s="86">
        <f t="shared" si="56"/>
        <v>44529</v>
      </c>
      <c r="T133" s="91"/>
      <c r="U133" s="4"/>
      <c r="V133" s="126">
        <v>45768</v>
      </c>
      <c r="W133" s="127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42"/>
        <v>44227</v>
      </c>
      <c r="B134" s="129">
        <f t="shared" ca="1" si="49"/>
        <v>1022.518614</v>
      </c>
      <c r="C134" s="85">
        <f t="shared" si="43"/>
        <v>1000</v>
      </c>
      <c r="D134" s="11">
        <f ca="1">IF(A134&lt;$B$1,VLOOKUP(A134,[1]DI!$A$4:$B$15000,2),0)</f>
        <v>0</v>
      </c>
      <c r="E134" s="85">
        <f t="shared" ca="1" si="50"/>
        <v>1</v>
      </c>
      <c r="F134" s="85">
        <f ca="1">(TRUNC(PRODUCT($E$12:$E133),16))</f>
        <v>1.00621829230341</v>
      </c>
      <c r="G134" s="85">
        <f t="shared" si="51"/>
        <v>1</v>
      </c>
      <c r="H134" s="85">
        <f t="shared" ca="1" si="52"/>
        <v>1.0062182900000001</v>
      </c>
      <c r="I134" s="84">
        <f t="shared" si="44"/>
        <v>0.05</v>
      </c>
      <c r="J134" s="86">
        <f t="shared" si="45"/>
        <v>44105</v>
      </c>
      <c r="K134" s="87">
        <f t="shared" si="46"/>
        <v>82</v>
      </c>
      <c r="L134" s="88">
        <f t="shared" si="47"/>
        <v>83</v>
      </c>
      <c r="M134" s="89">
        <f t="shared" si="40"/>
        <v>1.01619959</v>
      </c>
      <c r="N134" s="89">
        <f t="shared" ca="1" si="41"/>
        <v>1.022518614</v>
      </c>
      <c r="O134" s="88">
        <f t="shared" si="53"/>
        <v>0</v>
      </c>
      <c r="P134" s="85">
        <f t="shared" ca="1" si="48"/>
        <v>22.518613999999999</v>
      </c>
      <c r="Q134" s="85">
        <f t="shared" si="54"/>
        <v>0</v>
      </c>
      <c r="R134" s="90" t="str">
        <f t="shared" si="55"/>
        <v>A+J=</v>
      </c>
      <c r="S134" s="86">
        <f t="shared" si="56"/>
        <v>44529</v>
      </c>
      <c r="T134" s="91"/>
      <c r="U134" s="15"/>
      <c r="V134" s="126">
        <v>45778</v>
      </c>
      <c r="W134" s="127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42"/>
        <v>44228</v>
      </c>
      <c r="B135" s="129">
        <f t="shared" ca="1" si="49"/>
        <v>1022.518614</v>
      </c>
      <c r="C135" s="85">
        <f t="shared" si="43"/>
        <v>1000</v>
      </c>
      <c r="D135" s="11">
        <f ca="1">IF(A135&lt;$B$1,VLOOKUP(A135,[1]DI!$A$4:$B$15000,2),0)</f>
        <v>1.9000000000000006E-2</v>
      </c>
      <c r="E135" s="85">
        <f t="shared" ca="1" si="50"/>
        <v>1.0000746899999999</v>
      </c>
      <c r="F135" s="85">
        <f ca="1">(TRUNC(PRODUCT($E$12:$E134),16))</f>
        <v>1.00621829230341</v>
      </c>
      <c r="G135" s="85">
        <f t="shared" si="51"/>
        <v>1</v>
      </c>
      <c r="H135" s="85">
        <f t="shared" ca="1" si="52"/>
        <v>1.0062182900000001</v>
      </c>
      <c r="I135" s="84">
        <f t="shared" si="44"/>
        <v>0.05</v>
      </c>
      <c r="J135" s="86">
        <f t="shared" si="45"/>
        <v>44105</v>
      </c>
      <c r="K135" s="87">
        <f t="shared" si="46"/>
        <v>83</v>
      </c>
      <c r="L135" s="88">
        <f t="shared" si="47"/>
        <v>83</v>
      </c>
      <c r="M135" s="89">
        <f t="shared" si="40"/>
        <v>1.01619959</v>
      </c>
      <c r="N135" s="89">
        <f t="shared" ca="1" si="41"/>
        <v>1.022518614</v>
      </c>
      <c r="O135" s="88">
        <f t="shared" si="53"/>
        <v>0</v>
      </c>
      <c r="P135" s="85">
        <f t="shared" ca="1" si="48"/>
        <v>22.518613999999999</v>
      </c>
      <c r="Q135" s="85">
        <f t="shared" si="54"/>
        <v>0</v>
      </c>
      <c r="R135" s="90" t="str">
        <f t="shared" si="55"/>
        <v>A+J=</v>
      </c>
      <c r="S135" s="86">
        <f t="shared" si="56"/>
        <v>44529</v>
      </c>
      <c r="T135" s="91"/>
      <c r="U135" s="4"/>
      <c r="V135" s="126">
        <v>45827</v>
      </c>
      <c r="W135" s="127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42"/>
        <v>44229</v>
      </c>
      <c r="B136" s="129">
        <f t="shared" ca="1" si="49"/>
        <v>1022.792997</v>
      </c>
      <c r="C136" s="85">
        <f t="shared" si="43"/>
        <v>1000</v>
      </c>
      <c r="D136" s="11">
        <f ca="1">IF(A136&lt;$B$1,VLOOKUP(A136,[1]DI!$A$4:$B$15000,2),0)</f>
        <v>1.9000000000000006E-2</v>
      </c>
      <c r="E136" s="85">
        <f t="shared" ca="1" si="50"/>
        <v>1.0000746899999999</v>
      </c>
      <c r="F136" s="85">
        <f ca="1">(TRUNC(PRODUCT($E$12:$E135),16))</f>
        <v>1.0062934467476601</v>
      </c>
      <c r="G136" s="85">
        <f t="shared" si="51"/>
        <v>1</v>
      </c>
      <c r="H136" s="85">
        <f t="shared" ca="1" si="52"/>
        <v>1.00629345</v>
      </c>
      <c r="I136" s="84">
        <f t="shared" si="44"/>
        <v>0.05</v>
      </c>
      <c r="J136" s="86">
        <f t="shared" si="45"/>
        <v>44105</v>
      </c>
      <c r="K136" s="87">
        <f t="shared" si="46"/>
        <v>84</v>
      </c>
      <c r="L136" s="88">
        <f t="shared" si="47"/>
        <v>84</v>
      </c>
      <c r="M136" s="89">
        <f t="shared" si="40"/>
        <v>1.0163963570000001</v>
      </c>
      <c r="N136" s="89">
        <f t="shared" ca="1" si="41"/>
        <v>1.022792997</v>
      </c>
      <c r="O136" s="88">
        <f t="shared" si="53"/>
        <v>0</v>
      </c>
      <c r="P136" s="85">
        <f t="shared" ca="1" si="48"/>
        <v>22.792997</v>
      </c>
      <c r="Q136" s="85">
        <f t="shared" si="54"/>
        <v>0</v>
      </c>
      <c r="R136" s="90" t="str">
        <f t="shared" si="55"/>
        <v>A+J=</v>
      </c>
      <c r="S136" s="86">
        <f t="shared" si="56"/>
        <v>44529</v>
      </c>
      <c r="T136" s="91"/>
      <c r="U136" s="4"/>
      <c r="V136" s="126">
        <v>46016</v>
      </c>
      <c r="W136" s="127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42"/>
        <v>44230</v>
      </c>
      <c r="B137" s="129">
        <f t="shared" ca="1" si="49"/>
        <v>1023.067447</v>
      </c>
      <c r="C137" s="85">
        <f t="shared" si="43"/>
        <v>1000</v>
      </c>
      <c r="D137" s="11">
        <f ca="1">IF(A137&lt;$B$1,VLOOKUP(A137,[1]DI!$A$4:$B$15000,2),0)</f>
        <v>1.9000000000000006E-2</v>
      </c>
      <c r="E137" s="85">
        <f t="shared" ca="1" si="50"/>
        <v>1.0000746899999999</v>
      </c>
      <c r="F137" s="85">
        <f ca="1">(TRUNC(PRODUCT($E$12:$E136),16))</f>
        <v>1.0063686068052</v>
      </c>
      <c r="G137" s="85">
        <f t="shared" si="51"/>
        <v>1</v>
      </c>
      <c r="H137" s="85">
        <f t="shared" ca="1" si="52"/>
        <v>1.00636861</v>
      </c>
      <c r="I137" s="84">
        <f t="shared" si="44"/>
        <v>0.05</v>
      </c>
      <c r="J137" s="86">
        <f t="shared" si="45"/>
        <v>44105</v>
      </c>
      <c r="K137" s="87">
        <f t="shared" si="46"/>
        <v>85</v>
      </c>
      <c r="L137" s="88">
        <f t="shared" si="47"/>
        <v>85</v>
      </c>
      <c r="M137" s="89">
        <f t="shared" si="40"/>
        <v>1.0165931619999999</v>
      </c>
      <c r="N137" s="89">
        <f t="shared" ca="1" si="41"/>
        <v>1.0230674470000001</v>
      </c>
      <c r="O137" s="88">
        <f t="shared" si="53"/>
        <v>0</v>
      </c>
      <c r="P137" s="85">
        <f t="shared" ca="1" si="48"/>
        <v>23.067447000000001</v>
      </c>
      <c r="Q137" s="85">
        <f t="shared" si="54"/>
        <v>0</v>
      </c>
      <c r="R137" s="90" t="str">
        <f t="shared" si="55"/>
        <v>A+J=</v>
      </c>
      <c r="S137" s="86">
        <f t="shared" si="56"/>
        <v>44529</v>
      </c>
      <c r="T137" s="91"/>
      <c r="U137" s="4"/>
      <c r="V137" s="126">
        <v>46023</v>
      </c>
      <c r="W137" s="127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42"/>
        <v>44231</v>
      </c>
      <c r="B138" s="129">
        <f t="shared" ca="1" si="49"/>
        <v>1023.3419669899999</v>
      </c>
      <c r="C138" s="85">
        <f t="shared" si="43"/>
        <v>1000</v>
      </c>
      <c r="D138" s="11">
        <f ca="1">IF(A138&lt;$B$1,VLOOKUP(A138,[1]DI!$A$4:$B$15000,2),0)</f>
        <v>1.9000000000000006E-2</v>
      </c>
      <c r="E138" s="85">
        <f t="shared" ca="1" si="50"/>
        <v>1.0000746899999999</v>
      </c>
      <c r="F138" s="85">
        <f ca="1">(TRUNC(PRODUCT($E$12:$E137),16))</f>
        <v>1.0064437724764399</v>
      </c>
      <c r="G138" s="85">
        <f t="shared" si="51"/>
        <v>1</v>
      </c>
      <c r="H138" s="85">
        <f t="shared" ca="1" si="52"/>
        <v>1.00644377</v>
      </c>
      <c r="I138" s="84">
        <f t="shared" si="44"/>
        <v>0.05</v>
      </c>
      <c r="J138" s="86">
        <f t="shared" si="45"/>
        <v>44105</v>
      </c>
      <c r="K138" s="87">
        <f t="shared" si="46"/>
        <v>86</v>
      </c>
      <c r="L138" s="88">
        <f t="shared" si="47"/>
        <v>86</v>
      </c>
      <c r="M138" s="89">
        <f t="shared" si="40"/>
        <v>1.0167900059999999</v>
      </c>
      <c r="N138" s="89">
        <f t="shared" ca="1" si="41"/>
        <v>1.0233419669999999</v>
      </c>
      <c r="O138" s="88">
        <f t="shared" si="53"/>
        <v>0</v>
      </c>
      <c r="P138" s="85">
        <f t="shared" ca="1" si="48"/>
        <v>23.34196699</v>
      </c>
      <c r="Q138" s="85">
        <f t="shared" si="54"/>
        <v>0</v>
      </c>
      <c r="R138" s="90" t="str">
        <f t="shared" si="55"/>
        <v>A+J=</v>
      </c>
      <c r="S138" s="86">
        <f t="shared" si="56"/>
        <v>44529</v>
      </c>
      <c r="T138" s="91"/>
      <c r="U138" s="4"/>
      <c r="V138" s="126">
        <v>46069</v>
      </c>
      <c r="W138" s="127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42"/>
        <v>44232</v>
      </c>
      <c r="B139" s="129">
        <f t="shared" ca="1" si="49"/>
        <v>1023.616563</v>
      </c>
      <c r="C139" s="85">
        <f t="shared" si="43"/>
        <v>1000</v>
      </c>
      <c r="D139" s="11">
        <f ca="1">IF(A139&lt;$B$1,VLOOKUP(A139,[1]DI!$A$4:$B$15000,2),0)</f>
        <v>1.9000000000000006E-2</v>
      </c>
      <c r="E139" s="85">
        <f t="shared" ca="1" si="50"/>
        <v>1.0000746899999999</v>
      </c>
      <c r="F139" s="85">
        <f ca="1">(TRUNC(PRODUCT($E$12:$E138),16))</f>
        <v>1.0065189437618001</v>
      </c>
      <c r="G139" s="85">
        <f t="shared" si="51"/>
        <v>1</v>
      </c>
      <c r="H139" s="85">
        <f t="shared" ca="1" si="52"/>
        <v>1.0065189400000001</v>
      </c>
      <c r="I139" s="84">
        <f t="shared" si="44"/>
        <v>0.05</v>
      </c>
      <c r="J139" s="86">
        <f t="shared" si="45"/>
        <v>44105</v>
      </c>
      <c r="K139" s="87">
        <f t="shared" si="46"/>
        <v>87</v>
      </c>
      <c r="L139" s="88">
        <f t="shared" si="47"/>
        <v>87</v>
      </c>
      <c r="M139" s="89">
        <f t="shared" si="40"/>
        <v>1.0169868870000001</v>
      </c>
      <c r="N139" s="89">
        <f t="shared" ca="1" si="41"/>
        <v>1.023616563</v>
      </c>
      <c r="O139" s="88">
        <f t="shared" si="53"/>
        <v>0</v>
      </c>
      <c r="P139" s="85">
        <f t="shared" ca="1" si="48"/>
        <v>23.616562999999999</v>
      </c>
      <c r="Q139" s="85">
        <f t="shared" si="54"/>
        <v>0</v>
      </c>
      <c r="R139" s="90" t="str">
        <f t="shared" si="55"/>
        <v>A+J=</v>
      </c>
      <c r="S139" s="86">
        <f t="shared" si="56"/>
        <v>44529</v>
      </c>
      <c r="T139" s="91"/>
      <c r="U139" s="4"/>
      <c r="V139" s="126">
        <v>46070</v>
      </c>
      <c r="W139" s="127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42"/>
        <v>44233</v>
      </c>
      <c r="B140" s="129">
        <f t="shared" ca="1" si="49"/>
        <v>1023.89123899</v>
      </c>
      <c r="C140" s="85">
        <f t="shared" si="43"/>
        <v>1000</v>
      </c>
      <c r="D140" s="11">
        <f ca="1">IF(A140&lt;$B$1,VLOOKUP(A140,[1]DI!$A$4:$B$15000,2),0)</f>
        <v>0</v>
      </c>
      <c r="E140" s="85">
        <f t="shared" ca="1" si="50"/>
        <v>1</v>
      </c>
      <c r="F140" s="85">
        <f ca="1">(TRUNC(PRODUCT($E$12:$E139),16))</f>
        <v>1.0065941206617099</v>
      </c>
      <c r="G140" s="85">
        <f t="shared" si="51"/>
        <v>1</v>
      </c>
      <c r="H140" s="85">
        <f t="shared" ca="1" si="52"/>
        <v>1.0065941199999999</v>
      </c>
      <c r="I140" s="84">
        <f t="shared" si="44"/>
        <v>0.05</v>
      </c>
      <c r="J140" s="86">
        <f t="shared" si="45"/>
        <v>44105</v>
      </c>
      <c r="K140" s="87">
        <f t="shared" si="46"/>
        <v>87</v>
      </c>
      <c r="L140" s="88">
        <f t="shared" si="47"/>
        <v>88</v>
      </c>
      <c r="M140" s="89">
        <f t="shared" ref="M140:M203" si="57">ROUND((I140+1)^(L140/252),9)</f>
        <v>1.0171838070000001</v>
      </c>
      <c r="N140" s="89">
        <f t="shared" ref="N140:N203" ca="1" si="58">ROUND(H140*M140,9)</f>
        <v>1.0238912389999999</v>
      </c>
      <c r="O140" s="88">
        <f t="shared" si="53"/>
        <v>0</v>
      </c>
      <c r="P140" s="85">
        <f t="shared" ca="1" si="48"/>
        <v>23.891238990000002</v>
      </c>
      <c r="Q140" s="85">
        <f t="shared" si="54"/>
        <v>0</v>
      </c>
      <c r="R140" s="90" t="str">
        <f t="shared" si="55"/>
        <v>A+J=</v>
      </c>
      <c r="S140" s="86">
        <f t="shared" si="56"/>
        <v>44529</v>
      </c>
      <c r="T140" s="91"/>
      <c r="U140" s="4"/>
      <c r="V140" s="126">
        <v>46115</v>
      </c>
      <c r="W140" s="127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9">(A140+1)</f>
        <v>44234</v>
      </c>
      <c r="B141" s="129">
        <f t="shared" ca="1" si="49"/>
        <v>1023.89123899</v>
      </c>
      <c r="C141" s="85">
        <f t="shared" ref="C141:C204" si="60">(C140-Q140)</f>
        <v>1000</v>
      </c>
      <c r="D141" s="11">
        <f ca="1">IF(A141&lt;$B$1,VLOOKUP(A141,[1]DI!$A$4:$B$15000,2),0)</f>
        <v>0</v>
      </c>
      <c r="E141" s="85">
        <f t="shared" ca="1" si="50"/>
        <v>1</v>
      </c>
      <c r="F141" s="85">
        <f ca="1">(TRUNC(PRODUCT($E$12:$E140),16))</f>
        <v>1.0065941206617099</v>
      </c>
      <c r="G141" s="85">
        <f t="shared" si="51"/>
        <v>1</v>
      </c>
      <c r="H141" s="85">
        <f t="shared" ca="1" si="52"/>
        <v>1.0065941199999999</v>
      </c>
      <c r="I141" s="84">
        <f t="shared" ref="I141:I204" si="61">I140</f>
        <v>0.05</v>
      </c>
      <c r="J141" s="86">
        <f t="shared" ref="J141:J204" si="62">IF(O140&gt;0,VLOOKUP(O140,V$12:AF$48,2),J140)</f>
        <v>44105</v>
      </c>
      <c r="K141" s="87">
        <f t="shared" ref="K141:K204" si="63">IF(A141&gt;J141,IF(NETWORKDAYS(J141,A141,$V$72:$V$436)-1=0,1,NETWORKDAYS(J141,A141,$V$72:$V$436)-1),0)</f>
        <v>87</v>
      </c>
      <c r="L141" s="88">
        <f t="shared" ref="L141:L204" si="64">IF(AND(K141=1,K140=1),1,IF(K141&gt;0,IF(K141=K140,K141+1,K141),0))</f>
        <v>88</v>
      </c>
      <c r="M141" s="89">
        <f t="shared" si="57"/>
        <v>1.0171838070000001</v>
      </c>
      <c r="N141" s="89">
        <f t="shared" ca="1" si="58"/>
        <v>1.0238912389999999</v>
      </c>
      <c r="O141" s="88">
        <f t="shared" si="53"/>
        <v>0</v>
      </c>
      <c r="P141" s="85">
        <f t="shared" ref="P141:P204" ca="1" si="65">TRUNC(((N141-1)*C141),8)</f>
        <v>23.891238990000002</v>
      </c>
      <c r="Q141" s="85">
        <f t="shared" si="54"/>
        <v>0</v>
      </c>
      <c r="R141" s="90" t="str">
        <f t="shared" si="55"/>
        <v>A+J=</v>
      </c>
      <c r="S141" s="86">
        <f t="shared" si="56"/>
        <v>44529</v>
      </c>
      <c r="T141" s="91"/>
      <c r="U141" s="4"/>
      <c r="V141" s="126">
        <v>46133</v>
      </c>
      <c r="W141" s="127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9"/>
        <v>44235</v>
      </c>
      <c r="B142" s="129">
        <f t="shared" ref="B142:B205" ca="1" si="66">IF(A142&lt;=TODAY(),C142+P142,IF(AND(A142&gt;TODAY(),A142&lt;=$B$1),IF(VLOOKUP(TODAY(),$A$10:$D$10000,4,FALSE)=0,"n.d",C142+P142),"n.d"))</f>
        <v>1023.89123899</v>
      </c>
      <c r="C142" s="85">
        <f t="shared" si="60"/>
        <v>1000</v>
      </c>
      <c r="D142" s="11">
        <f ca="1">IF(A142&lt;$B$1,VLOOKUP(A142,[1]DI!$A$4:$B$15000,2),0)</f>
        <v>1.9000000000000006E-2</v>
      </c>
      <c r="E142" s="85">
        <f t="shared" ref="E142:E205" ca="1" si="67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8">IF(O141&gt;0,F141,G141)</f>
        <v>1</v>
      </c>
      <c r="H142" s="85">
        <f t="shared" ref="H142:H205" ca="1" si="69">ROUND(F142/G142,8)</f>
        <v>1.0065941199999999</v>
      </c>
      <c r="I142" s="84">
        <f t="shared" si="61"/>
        <v>0.05</v>
      </c>
      <c r="J142" s="86">
        <f t="shared" si="62"/>
        <v>44105</v>
      </c>
      <c r="K142" s="87">
        <f t="shared" si="63"/>
        <v>88</v>
      </c>
      <c r="L142" s="88">
        <f t="shared" si="64"/>
        <v>88</v>
      </c>
      <c r="M142" s="89">
        <f t="shared" si="57"/>
        <v>1.0171838070000001</v>
      </c>
      <c r="N142" s="89">
        <f t="shared" ca="1" si="58"/>
        <v>1.0238912389999999</v>
      </c>
      <c r="O142" s="88">
        <f t="shared" ref="O142:O205" si="70">IF(VLOOKUP(A142,W$12:AD$60,8)=VLOOKUP(A141,W$12:AD$60,8),0,VLOOKUP(A142,W$12:AD$60,8))</f>
        <v>0</v>
      </c>
      <c r="P142" s="85">
        <f t="shared" ca="1" si="65"/>
        <v>23.891238990000002</v>
      </c>
      <c r="Q142" s="85">
        <f t="shared" ref="Q142:Q205" si="71">IF(O142&gt;0,VLOOKUP(O142,$V$12:$AA$60,6),0)</f>
        <v>0</v>
      </c>
      <c r="R142" s="90" t="str">
        <f t="shared" ref="R142:R205" si="72">IF(O141&gt;0,VLOOKUP(O141,V$12:AF$60,10),R141)</f>
        <v>A+J=</v>
      </c>
      <c r="S142" s="86">
        <f t="shared" ref="S142:S205" si="73">IF(O141&gt;0,VLOOKUP(O141,V$12:AF$60,11),S141)</f>
        <v>44529</v>
      </c>
      <c r="T142" s="91"/>
      <c r="U142" s="8"/>
      <c r="V142" s="126">
        <v>46143</v>
      </c>
      <c r="W142" s="127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9"/>
        <v>44236</v>
      </c>
      <c r="B143" s="129">
        <f t="shared" ca="1" si="66"/>
        <v>1024.1659830000001</v>
      </c>
      <c r="C143" s="85">
        <f t="shared" si="60"/>
        <v>1000</v>
      </c>
      <c r="D143" s="11">
        <f ca="1">IF(A143&lt;$B$1,VLOOKUP(A143,[1]DI!$A$4:$B$15000,2),0)</f>
        <v>1.9000000000000006E-2</v>
      </c>
      <c r="E143" s="85">
        <f t="shared" ca="1" si="67"/>
        <v>1.0000746899999999</v>
      </c>
      <c r="F143" s="85">
        <f ca="1">(TRUNC(PRODUCT($E$12:$E142),16))</f>
        <v>1.0066693031765901</v>
      </c>
      <c r="G143" s="85">
        <f t="shared" si="68"/>
        <v>1</v>
      </c>
      <c r="H143" s="85">
        <f t="shared" ca="1" si="69"/>
        <v>1.0066693</v>
      </c>
      <c r="I143" s="84">
        <f t="shared" si="61"/>
        <v>0.05</v>
      </c>
      <c r="J143" s="86">
        <f t="shared" si="62"/>
        <v>44105</v>
      </c>
      <c r="K143" s="87">
        <f t="shared" si="63"/>
        <v>89</v>
      </c>
      <c r="L143" s="88">
        <f t="shared" si="64"/>
        <v>89</v>
      </c>
      <c r="M143" s="89">
        <f t="shared" si="57"/>
        <v>1.017380765</v>
      </c>
      <c r="N143" s="89">
        <f t="shared" ca="1" si="58"/>
        <v>1.0241659830000001</v>
      </c>
      <c r="O143" s="88">
        <f t="shared" si="70"/>
        <v>0</v>
      </c>
      <c r="P143" s="85">
        <f t="shared" ca="1" si="65"/>
        <v>24.165983000000001</v>
      </c>
      <c r="Q143" s="85">
        <f t="shared" si="71"/>
        <v>0</v>
      </c>
      <c r="R143" s="90" t="str">
        <f t="shared" si="72"/>
        <v>A+J=</v>
      </c>
      <c r="S143" s="86">
        <f t="shared" si="73"/>
        <v>44529</v>
      </c>
      <c r="T143" s="91"/>
      <c r="U143" s="8"/>
      <c r="V143" s="126">
        <v>46177</v>
      </c>
      <c r="W143" s="127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9"/>
        <v>44237</v>
      </c>
      <c r="B144" s="129">
        <f t="shared" ca="1" si="66"/>
        <v>1024.4408039899999</v>
      </c>
      <c r="C144" s="85">
        <f t="shared" si="60"/>
        <v>1000</v>
      </c>
      <c r="D144" s="11">
        <f ca="1">IF(A144&lt;$B$1,VLOOKUP(A144,[1]DI!$A$4:$B$15000,2),0)</f>
        <v>1.9000000000000006E-2</v>
      </c>
      <c r="E144" s="85">
        <f t="shared" ca="1" si="67"/>
        <v>1.0000746899999999</v>
      </c>
      <c r="F144" s="85">
        <f ca="1">(TRUNC(PRODUCT($E$12:$E143),16))</f>
        <v>1.00674449130684</v>
      </c>
      <c r="G144" s="85">
        <f t="shared" si="68"/>
        <v>1</v>
      </c>
      <c r="H144" s="85">
        <f t="shared" ca="1" si="69"/>
        <v>1.00674449</v>
      </c>
      <c r="I144" s="84">
        <f t="shared" si="61"/>
        <v>0.05</v>
      </c>
      <c r="J144" s="86">
        <f t="shared" si="62"/>
        <v>44105</v>
      </c>
      <c r="K144" s="87">
        <f t="shared" si="63"/>
        <v>90</v>
      </c>
      <c r="L144" s="88">
        <f t="shared" si="64"/>
        <v>90</v>
      </c>
      <c r="M144" s="89">
        <f t="shared" si="57"/>
        <v>1.0175777610000001</v>
      </c>
      <c r="N144" s="89">
        <f t="shared" ca="1" si="58"/>
        <v>1.0244408039999999</v>
      </c>
      <c r="O144" s="88">
        <f t="shared" si="70"/>
        <v>0</v>
      </c>
      <c r="P144" s="85">
        <f t="shared" ca="1" si="65"/>
        <v>24.440803989999999</v>
      </c>
      <c r="Q144" s="85">
        <f t="shared" si="71"/>
        <v>0</v>
      </c>
      <c r="R144" s="90" t="str">
        <f t="shared" si="72"/>
        <v>A+J=</v>
      </c>
      <c r="S144" s="86">
        <f t="shared" si="73"/>
        <v>44529</v>
      </c>
      <c r="T144" s="91"/>
      <c r="U144" s="8"/>
      <c r="V144" s="126">
        <v>46272</v>
      </c>
      <c r="W144" s="127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9"/>
        <v>44238</v>
      </c>
      <c r="B145" s="129">
        <f t="shared" ca="1" si="66"/>
        <v>1024.7157039900001</v>
      </c>
      <c r="C145" s="85">
        <f t="shared" si="60"/>
        <v>1000</v>
      </c>
      <c r="D145" s="11">
        <f ca="1">IF(A145&lt;$B$1,VLOOKUP(A145,[1]DI!$A$4:$B$15000,2),0)</f>
        <v>1.9000000000000006E-2</v>
      </c>
      <c r="E145" s="85">
        <f t="shared" ca="1" si="67"/>
        <v>1.0000746899999999</v>
      </c>
      <c r="F145" s="85">
        <f ca="1">(TRUNC(PRODUCT($E$12:$E144),16))</f>
        <v>1.0068196850529001</v>
      </c>
      <c r="G145" s="85">
        <f t="shared" si="68"/>
        <v>1</v>
      </c>
      <c r="H145" s="85">
        <f t="shared" ca="1" si="69"/>
        <v>1.0068196899999999</v>
      </c>
      <c r="I145" s="84">
        <f t="shared" si="61"/>
        <v>0.05</v>
      </c>
      <c r="J145" s="86">
        <f t="shared" si="62"/>
        <v>44105</v>
      </c>
      <c r="K145" s="87">
        <f t="shared" si="63"/>
        <v>91</v>
      </c>
      <c r="L145" s="88">
        <f t="shared" si="64"/>
        <v>91</v>
      </c>
      <c r="M145" s="89">
        <f t="shared" si="57"/>
        <v>1.017774795</v>
      </c>
      <c r="N145" s="89">
        <f t="shared" ca="1" si="58"/>
        <v>1.0247157039999999</v>
      </c>
      <c r="O145" s="88">
        <f t="shared" si="70"/>
        <v>0</v>
      </c>
      <c r="P145" s="85">
        <f t="shared" ca="1" si="65"/>
        <v>24.715703990000002</v>
      </c>
      <c r="Q145" s="85">
        <f t="shared" si="71"/>
        <v>0</v>
      </c>
      <c r="R145" s="90" t="str">
        <f t="shared" si="72"/>
        <v>A+J=</v>
      </c>
      <c r="S145" s="86">
        <f t="shared" si="73"/>
        <v>44529</v>
      </c>
      <c r="T145" s="91"/>
      <c r="U145" s="8"/>
      <c r="V145" s="126">
        <v>46307</v>
      </c>
      <c r="W145" s="128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9"/>
        <v>44239</v>
      </c>
      <c r="B146" s="129">
        <f t="shared" ca="1" si="66"/>
        <v>1024.9906609899999</v>
      </c>
      <c r="C146" s="85">
        <f t="shared" si="60"/>
        <v>1000</v>
      </c>
      <c r="D146" s="11">
        <f ca="1">IF(A146&lt;$B$1,VLOOKUP(A146,[1]DI!$A$4:$B$15000,2),0)</f>
        <v>1.9000000000000006E-2</v>
      </c>
      <c r="E146" s="85">
        <f t="shared" ca="1" si="67"/>
        <v>1.0000746899999999</v>
      </c>
      <c r="F146" s="85">
        <f ca="1">(TRUNC(PRODUCT($E$12:$E145),16))</f>
        <v>1.0068948844151699</v>
      </c>
      <c r="G146" s="85">
        <f t="shared" si="68"/>
        <v>1</v>
      </c>
      <c r="H146" s="85">
        <f t="shared" ca="1" si="69"/>
        <v>1.0068948799999999</v>
      </c>
      <c r="I146" s="84">
        <f t="shared" si="61"/>
        <v>0.05</v>
      </c>
      <c r="J146" s="86">
        <f t="shared" si="62"/>
        <v>44105</v>
      </c>
      <c r="K146" s="87">
        <f t="shared" si="63"/>
        <v>92</v>
      </c>
      <c r="L146" s="88">
        <f t="shared" si="64"/>
        <v>92</v>
      </c>
      <c r="M146" s="89">
        <f t="shared" si="57"/>
        <v>1.017971867</v>
      </c>
      <c r="N146" s="89">
        <f t="shared" ca="1" si="58"/>
        <v>1.0249906609999999</v>
      </c>
      <c r="O146" s="88">
        <f t="shared" si="70"/>
        <v>0</v>
      </c>
      <c r="P146" s="85">
        <f t="shared" ca="1" si="65"/>
        <v>24.990660989999999</v>
      </c>
      <c r="Q146" s="85">
        <f t="shared" si="71"/>
        <v>0</v>
      </c>
      <c r="R146" s="90" t="str">
        <f t="shared" si="72"/>
        <v>A+J=</v>
      </c>
      <c r="S146" s="86">
        <f t="shared" si="73"/>
        <v>44529</v>
      </c>
      <c r="T146" s="91"/>
      <c r="U146" s="8"/>
      <c r="V146" s="126">
        <v>46328</v>
      </c>
      <c r="W146" s="127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9"/>
        <v>44240</v>
      </c>
      <c r="B147" s="129">
        <f t="shared" ca="1" si="66"/>
        <v>1025.2657059999999</v>
      </c>
      <c r="C147" s="85">
        <f t="shared" si="60"/>
        <v>1000</v>
      </c>
      <c r="D147" s="11">
        <f ca="1">IF(A147&lt;$B$1,VLOOKUP(A147,[1]DI!$A$4:$B$15000,2),0)</f>
        <v>0</v>
      </c>
      <c r="E147" s="85">
        <f t="shared" ca="1" si="67"/>
        <v>1</v>
      </c>
      <c r="F147" s="85">
        <f ca="1">(TRUNC(PRODUCT($E$12:$E146),16))</f>
        <v>1.0069700893940901</v>
      </c>
      <c r="G147" s="85">
        <f t="shared" si="68"/>
        <v>1</v>
      </c>
      <c r="H147" s="85">
        <f t="shared" ca="1" si="69"/>
        <v>1.00697009</v>
      </c>
      <c r="I147" s="84">
        <f t="shared" si="61"/>
        <v>0.05</v>
      </c>
      <c r="J147" s="86">
        <f t="shared" si="62"/>
        <v>44105</v>
      </c>
      <c r="K147" s="87">
        <f t="shared" si="63"/>
        <v>92</v>
      </c>
      <c r="L147" s="88">
        <f t="shared" si="64"/>
        <v>93</v>
      </c>
      <c r="M147" s="89">
        <f t="shared" si="57"/>
        <v>1.018168977</v>
      </c>
      <c r="N147" s="89">
        <f t="shared" ca="1" si="58"/>
        <v>1.0252657060000001</v>
      </c>
      <c r="O147" s="88">
        <f t="shared" si="70"/>
        <v>0</v>
      </c>
      <c r="P147" s="85">
        <f t="shared" ca="1" si="65"/>
        <v>25.265706000000002</v>
      </c>
      <c r="Q147" s="85">
        <f t="shared" si="71"/>
        <v>0</v>
      </c>
      <c r="R147" s="90" t="str">
        <f t="shared" si="72"/>
        <v>A+J=</v>
      </c>
      <c r="S147" s="86">
        <f t="shared" si="73"/>
        <v>44529</v>
      </c>
      <c r="T147" s="91"/>
      <c r="U147" s="8"/>
      <c r="V147" s="126">
        <v>46381</v>
      </c>
      <c r="W147" s="127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9"/>
        <v>44241</v>
      </c>
      <c r="B148" s="129">
        <f t="shared" ca="1" si="66"/>
        <v>1025.2657059999999</v>
      </c>
      <c r="C148" s="85">
        <f t="shared" si="60"/>
        <v>1000</v>
      </c>
      <c r="D148" s="11">
        <f ca="1">IF(A148&lt;$B$1,VLOOKUP(A148,[1]DI!$A$4:$B$15000,2),0)</f>
        <v>0</v>
      </c>
      <c r="E148" s="85">
        <f t="shared" ca="1" si="67"/>
        <v>1</v>
      </c>
      <c r="F148" s="85">
        <f ca="1">(TRUNC(PRODUCT($E$12:$E147),16))</f>
        <v>1.0069700893940901</v>
      </c>
      <c r="G148" s="85">
        <f t="shared" si="68"/>
        <v>1</v>
      </c>
      <c r="H148" s="85">
        <f t="shared" ca="1" si="69"/>
        <v>1.00697009</v>
      </c>
      <c r="I148" s="84">
        <f t="shared" si="61"/>
        <v>0.05</v>
      </c>
      <c r="J148" s="86">
        <f t="shared" si="62"/>
        <v>44105</v>
      </c>
      <c r="K148" s="87">
        <f t="shared" si="63"/>
        <v>92</v>
      </c>
      <c r="L148" s="88">
        <f t="shared" si="64"/>
        <v>93</v>
      </c>
      <c r="M148" s="89">
        <f t="shared" si="57"/>
        <v>1.018168977</v>
      </c>
      <c r="N148" s="89">
        <f t="shared" ca="1" si="58"/>
        <v>1.0252657060000001</v>
      </c>
      <c r="O148" s="88">
        <f t="shared" si="70"/>
        <v>0</v>
      </c>
      <c r="P148" s="85">
        <f t="shared" ca="1" si="65"/>
        <v>25.265706000000002</v>
      </c>
      <c r="Q148" s="85">
        <f t="shared" si="71"/>
        <v>0</v>
      </c>
      <c r="R148" s="90" t="str">
        <f t="shared" si="72"/>
        <v>A+J=</v>
      </c>
      <c r="S148" s="86">
        <f t="shared" si="73"/>
        <v>44529</v>
      </c>
      <c r="T148" s="91"/>
      <c r="U148" s="8"/>
      <c r="V148" s="126">
        <v>46388</v>
      </c>
      <c r="W148" s="127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9"/>
        <v>44242</v>
      </c>
      <c r="B149" s="129">
        <f t="shared" ca="1" si="66"/>
        <v>1025.2657059999999</v>
      </c>
      <c r="C149" s="85">
        <f t="shared" si="60"/>
        <v>1000</v>
      </c>
      <c r="D149" s="11">
        <f ca="1">IF(A149&lt;$B$1,VLOOKUP(A149,[1]DI!$A$4:$B$15000,2),0)</f>
        <v>0</v>
      </c>
      <c r="E149" s="85">
        <f t="shared" ca="1" si="67"/>
        <v>1</v>
      </c>
      <c r="F149" s="85">
        <f ca="1">(TRUNC(PRODUCT($E$12:$E148),16))</f>
        <v>1.0069700893940901</v>
      </c>
      <c r="G149" s="85">
        <f t="shared" si="68"/>
        <v>1</v>
      </c>
      <c r="H149" s="85">
        <f t="shared" ca="1" si="69"/>
        <v>1.00697009</v>
      </c>
      <c r="I149" s="84">
        <f t="shared" si="61"/>
        <v>0.05</v>
      </c>
      <c r="J149" s="86">
        <f t="shared" si="62"/>
        <v>44105</v>
      </c>
      <c r="K149" s="87">
        <f t="shared" si="63"/>
        <v>92</v>
      </c>
      <c r="L149" s="88">
        <f t="shared" si="64"/>
        <v>93</v>
      </c>
      <c r="M149" s="89">
        <f t="shared" si="57"/>
        <v>1.018168977</v>
      </c>
      <c r="N149" s="89">
        <f t="shared" ca="1" si="58"/>
        <v>1.0252657060000001</v>
      </c>
      <c r="O149" s="88">
        <f t="shared" si="70"/>
        <v>0</v>
      </c>
      <c r="P149" s="85">
        <f t="shared" ca="1" si="65"/>
        <v>25.265706000000002</v>
      </c>
      <c r="Q149" s="85">
        <f t="shared" si="71"/>
        <v>0</v>
      </c>
      <c r="R149" s="90" t="str">
        <f t="shared" si="72"/>
        <v>A+J=</v>
      </c>
      <c r="S149" s="86">
        <f t="shared" si="73"/>
        <v>44529</v>
      </c>
      <c r="T149" s="91"/>
      <c r="U149" s="8"/>
      <c r="V149" s="126">
        <v>46426</v>
      </c>
      <c r="W149" s="127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9"/>
        <v>44243</v>
      </c>
      <c r="B150" s="129">
        <f t="shared" ca="1" si="66"/>
        <v>1025.2657059999999</v>
      </c>
      <c r="C150" s="85">
        <f t="shared" si="60"/>
        <v>1000</v>
      </c>
      <c r="D150" s="11">
        <f ca="1">IF(A150&lt;$B$1,VLOOKUP(A150,[1]DI!$A$4:$B$15000,2),0)</f>
        <v>0</v>
      </c>
      <c r="E150" s="85">
        <f t="shared" ca="1" si="67"/>
        <v>1</v>
      </c>
      <c r="F150" s="85">
        <f ca="1">(TRUNC(PRODUCT($E$12:$E149),16))</f>
        <v>1.0069700893940901</v>
      </c>
      <c r="G150" s="85">
        <f t="shared" si="68"/>
        <v>1</v>
      </c>
      <c r="H150" s="85">
        <f t="shared" ca="1" si="69"/>
        <v>1.00697009</v>
      </c>
      <c r="I150" s="84">
        <f t="shared" si="61"/>
        <v>0.05</v>
      </c>
      <c r="J150" s="86">
        <f t="shared" si="62"/>
        <v>44105</v>
      </c>
      <c r="K150" s="87">
        <f t="shared" si="63"/>
        <v>92</v>
      </c>
      <c r="L150" s="88">
        <f t="shared" si="64"/>
        <v>93</v>
      </c>
      <c r="M150" s="89">
        <f t="shared" si="57"/>
        <v>1.018168977</v>
      </c>
      <c r="N150" s="89">
        <f t="shared" ca="1" si="58"/>
        <v>1.0252657060000001</v>
      </c>
      <c r="O150" s="88">
        <f t="shared" si="70"/>
        <v>0</v>
      </c>
      <c r="P150" s="85">
        <f t="shared" ca="1" si="65"/>
        <v>25.265706000000002</v>
      </c>
      <c r="Q150" s="85">
        <f t="shared" si="71"/>
        <v>0</v>
      </c>
      <c r="R150" s="90" t="str">
        <f t="shared" si="72"/>
        <v>A+J=</v>
      </c>
      <c r="S150" s="86">
        <f t="shared" si="73"/>
        <v>44529</v>
      </c>
      <c r="T150" s="91"/>
      <c r="U150" s="8"/>
      <c r="V150" s="126">
        <v>46427</v>
      </c>
      <c r="W150" s="127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9"/>
        <v>44244</v>
      </c>
      <c r="B151" s="129">
        <f t="shared" ca="1" si="66"/>
        <v>1025.2657059999999</v>
      </c>
      <c r="C151" s="85">
        <f t="shared" si="60"/>
        <v>1000</v>
      </c>
      <c r="D151" s="11">
        <f ca="1">IF(A151&lt;$B$1,VLOOKUP(A151,[1]DI!$A$4:$B$15000,2),0)</f>
        <v>1.9000000000000006E-2</v>
      </c>
      <c r="E151" s="85">
        <f t="shared" ca="1" si="67"/>
        <v>1.0000746899999999</v>
      </c>
      <c r="F151" s="85">
        <f ca="1">(TRUNC(PRODUCT($E$12:$E150),16))</f>
        <v>1.0069700893940901</v>
      </c>
      <c r="G151" s="85">
        <f t="shared" si="68"/>
        <v>1</v>
      </c>
      <c r="H151" s="85">
        <f t="shared" ca="1" si="69"/>
        <v>1.00697009</v>
      </c>
      <c r="I151" s="84">
        <f t="shared" si="61"/>
        <v>0.05</v>
      </c>
      <c r="J151" s="86">
        <f t="shared" si="62"/>
        <v>44105</v>
      </c>
      <c r="K151" s="87">
        <f t="shared" si="63"/>
        <v>93</v>
      </c>
      <c r="L151" s="88">
        <f t="shared" si="64"/>
        <v>93</v>
      </c>
      <c r="M151" s="89">
        <f t="shared" si="57"/>
        <v>1.018168977</v>
      </c>
      <c r="N151" s="89">
        <f t="shared" ca="1" si="58"/>
        <v>1.0252657060000001</v>
      </c>
      <c r="O151" s="88">
        <f t="shared" si="70"/>
        <v>0</v>
      </c>
      <c r="P151" s="85">
        <f t="shared" ca="1" si="65"/>
        <v>25.265706000000002</v>
      </c>
      <c r="Q151" s="85">
        <f t="shared" si="71"/>
        <v>0</v>
      </c>
      <c r="R151" s="90" t="str">
        <f t="shared" si="72"/>
        <v>A+J=</v>
      </c>
      <c r="S151" s="86">
        <f t="shared" si="73"/>
        <v>44529</v>
      </c>
      <c r="T151" s="91"/>
      <c r="U151" s="8"/>
      <c r="V151" s="126">
        <v>46472</v>
      </c>
      <c r="W151" s="127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9"/>
        <v>44245</v>
      </c>
      <c r="B152" s="129">
        <f t="shared" ca="1" si="66"/>
        <v>1025.5408210000001</v>
      </c>
      <c r="C152" s="85">
        <f t="shared" si="60"/>
        <v>1000</v>
      </c>
      <c r="D152" s="11">
        <f ca="1">IF(A152&lt;$B$1,VLOOKUP(A152,[1]DI!$A$4:$B$15000,2),0)</f>
        <v>1.9000000000000006E-2</v>
      </c>
      <c r="E152" s="85">
        <f t="shared" ca="1" si="67"/>
        <v>1.0000746899999999</v>
      </c>
      <c r="F152" s="85">
        <f ca="1">(TRUNC(PRODUCT($E$12:$E151),16))</f>
        <v>1.0070452999900701</v>
      </c>
      <c r="G152" s="85">
        <f t="shared" si="68"/>
        <v>1</v>
      </c>
      <c r="H152" s="85">
        <f t="shared" ca="1" si="69"/>
        <v>1.0070452999999999</v>
      </c>
      <c r="I152" s="84">
        <f t="shared" si="61"/>
        <v>0.05</v>
      </c>
      <c r="J152" s="86">
        <f t="shared" si="62"/>
        <v>44105</v>
      </c>
      <c r="K152" s="87">
        <f t="shared" si="63"/>
        <v>94</v>
      </c>
      <c r="L152" s="88">
        <f t="shared" si="64"/>
        <v>94</v>
      </c>
      <c r="M152" s="89">
        <f t="shared" si="57"/>
        <v>1.0183661260000001</v>
      </c>
      <c r="N152" s="89">
        <f t="shared" ca="1" si="58"/>
        <v>1.0255408210000001</v>
      </c>
      <c r="O152" s="88">
        <f t="shared" si="70"/>
        <v>0</v>
      </c>
      <c r="P152" s="85">
        <f t="shared" ca="1" si="65"/>
        <v>25.540821000000001</v>
      </c>
      <c r="Q152" s="85">
        <f t="shared" si="71"/>
        <v>0</v>
      </c>
      <c r="R152" s="90" t="str">
        <f t="shared" si="72"/>
        <v>A+J=</v>
      </c>
      <c r="S152" s="86">
        <f t="shared" si="73"/>
        <v>44529</v>
      </c>
      <c r="T152" s="91"/>
      <c r="U152" s="8"/>
      <c r="V152" s="126">
        <v>46498</v>
      </c>
      <c r="W152" s="127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9"/>
        <v>44246</v>
      </c>
      <c r="B153" s="129">
        <f t="shared" ca="1" si="66"/>
        <v>1025.8160130000001</v>
      </c>
      <c r="C153" s="85">
        <f t="shared" si="60"/>
        <v>1000</v>
      </c>
      <c r="D153" s="11">
        <f ca="1">IF(A153&lt;$B$1,VLOOKUP(A153,[1]DI!$A$4:$B$15000,2),0)</f>
        <v>1.9000000000000006E-2</v>
      </c>
      <c r="E153" s="85">
        <f t="shared" ca="1" si="67"/>
        <v>1.0000746899999999</v>
      </c>
      <c r="F153" s="85">
        <f ca="1">(TRUNC(PRODUCT($E$12:$E152),16))</f>
        <v>1.0071205162035199</v>
      </c>
      <c r="G153" s="85">
        <f t="shared" si="68"/>
        <v>1</v>
      </c>
      <c r="H153" s="85">
        <f t="shared" ca="1" si="69"/>
        <v>1.00712052</v>
      </c>
      <c r="I153" s="84">
        <f t="shared" si="61"/>
        <v>0.05</v>
      </c>
      <c r="J153" s="86">
        <f t="shared" si="62"/>
        <v>44105</v>
      </c>
      <c r="K153" s="87">
        <f t="shared" si="63"/>
        <v>95</v>
      </c>
      <c r="L153" s="88">
        <f t="shared" si="64"/>
        <v>95</v>
      </c>
      <c r="M153" s="89">
        <f t="shared" si="57"/>
        <v>1.018563313</v>
      </c>
      <c r="N153" s="89">
        <f t="shared" ca="1" si="58"/>
        <v>1.025816013</v>
      </c>
      <c r="O153" s="88">
        <f t="shared" si="70"/>
        <v>0</v>
      </c>
      <c r="P153" s="85">
        <f t="shared" ca="1" si="65"/>
        <v>25.816013000000002</v>
      </c>
      <c r="Q153" s="85">
        <f t="shared" si="71"/>
        <v>0</v>
      </c>
      <c r="R153" s="90" t="str">
        <f t="shared" si="72"/>
        <v>A+J=</v>
      </c>
      <c r="S153" s="86">
        <f t="shared" si="73"/>
        <v>44529</v>
      </c>
      <c r="T153" s="91"/>
      <c r="U153" s="8"/>
      <c r="V153" s="126">
        <v>46534</v>
      </c>
      <c r="W153" s="127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9"/>
        <v>44247</v>
      </c>
      <c r="B154" s="129">
        <f t="shared" ca="1" si="66"/>
        <v>1026.0912739999999</v>
      </c>
      <c r="C154" s="85">
        <f t="shared" si="60"/>
        <v>1000</v>
      </c>
      <c r="D154" s="11">
        <f ca="1">IF(A154&lt;$B$1,VLOOKUP(A154,[1]DI!$A$4:$B$15000,2),0)</f>
        <v>0</v>
      </c>
      <c r="E154" s="85">
        <f t="shared" ca="1" si="67"/>
        <v>1</v>
      </c>
      <c r="F154" s="85">
        <f ca="1">(TRUNC(PRODUCT($E$12:$E153),16))</f>
        <v>1.0071957380348799</v>
      </c>
      <c r="G154" s="85">
        <f t="shared" si="68"/>
        <v>1</v>
      </c>
      <c r="H154" s="85">
        <f t="shared" ca="1" si="69"/>
        <v>1.00719574</v>
      </c>
      <c r="I154" s="84">
        <f t="shared" si="61"/>
        <v>0.05</v>
      </c>
      <c r="J154" s="86">
        <f t="shared" si="62"/>
        <v>44105</v>
      </c>
      <c r="K154" s="87">
        <f t="shared" si="63"/>
        <v>95</v>
      </c>
      <c r="L154" s="88">
        <f t="shared" si="64"/>
        <v>96</v>
      </c>
      <c r="M154" s="89">
        <f t="shared" si="57"/>
        <v>1.018760538</v>
      </c>
      <c r="N154" s="89">
        <f t="shared" ca="1" si="58"/>
        <v>1.0260912740000001</v>
      </c>
      <c r="O154" s="88">
        <f t="shared" si="70"/>
        <v>0</v>
      </c>
      <c r="P154" s="85">
        <f t="shared" ca="1" si="65"/>
        <v>26.091273999999999</v>
      </c>
      <c r="Q154" s="85">
        <f t="shared" si="71"/>
        <v>0</v>
      </c>
      <c r="R154" s="90" t="str">
        <f t="shared" si="72"/>
        <v>A+J=</v>
      </c>
      <c r="S154" s="86">
        <f t="shared" si="73"/>
        <v>44529</v>
      </c>
      <c r="T154" s="91"/>
      <c r="U154" s="8"/>
      <c r="V154" s="126">
        <v>46637</v>
      </c>
      <c r="W154" s="127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9"/>
        <v>44248</v>
      </c>
      <c r="B155" s="129">
        <f t="shared" ca="1" si="66"/>
        <v>1026.0912739999999</v>
      </c>
      <c r="C155" s="85">
        <f t="shared" si="60"/>
        <v>1000</v>
      </c>
      <c r="D155" s="11">
        <f ca="1">IF(A155&lt;$B$1,VLOOKUP(A155,[1]DI!$A$4:$B$15000,2),0)</f>
        <v>0</v>
      </c>
      <c r="E155" s="85">
        <f t="shared" ca="1" si="67"/>
        <v>1</v>
      </c>
      <c r="F155" s="85">
        <f ca="1">(TRUNC(PRODUCT($E$12:$E154),16))</f>
        <v>1.0071957380348799</v>
      </c>
      <c r="G155" s="85">
        <f t="shared" si="68"/>
        <v>1</v>
      </c>
      <c r="H155" s="85">
        <f t="shared" ca="1" si="69"/>
        <v>1.00719574</v>
      </c>
      <c r="I155" s="84">
        <f t="shared" si="61"/>
        <v>0.05</v>
      </c>
      <c r="J155" s="86">
        <f t="shared" si="62"/>
        <v>44105</v>
      </c>
      <c r="K155" s="87">
        <f t="shared" si="63"/>
        <v>95</v>
      </c>
      <c r="L155" s="88">
        <f t="shared" si="64"/>
        <v>96</v>
      </c>
      <c r="M155" s="89">
        <f t="shared" si="57"/>
        <v>1.018760538</v>
      </c>
      <c r="N155" s="89">
        <f t="shared" ca="1" si="58"/>
        <v>1.0260912740000001</v>
      </c>
      <c r="O155" s="88">
        <f t="shared" si="70"/>
        <v>0</v>
      </c>
      <c r="P155" s="85">
        <f t="shared" ca="1" si="65"/>
        <v>26.091273999999999</v>
      </c>
      <c r="Q155" s="85">
        <f t="shared" si="71"/>
        <v>0</v>
      </c>
      <c r="R155" s="90" t="str">
        <f t="shared" si="72"/>
        <v>A+J=</v>
      </c>
      <c r="S155" s="86">
        <f t="shared" si="73"/>
        <v>44529</v>
      </c>
      <c r="T155" s="91"/>
      <c r="U155" s="8"/>
      <c r="V155" s="126">
        <v>46672</v>
      </c>
      <c r="W155" s="128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9"/>
        <v>44249</v>
      </c>
      <c r="B156" s="129">
        <f t="shared" ca="1" si="66"/>
        <v>1026.0912739999999</v>
      </c>
      <c r="C156" s="85">
        <f t="shared" si="60"/>
        <v>1000</v>
      </c>
      <c r="D156" s="11">
        <f ca="1">IF(A156&lt;$B$1,VLOOKUP(A156,[1]DI!$A$4:$B$15000,2),0)</f>
        <v>1.9000000000000006E-2</v>
      </c>
      <c r="E156" s="85">
        <f t="shared" ca="1" si="67"/>
        <v>1.0000746899999999</v>
      </c>
      <c r="F156" s="85">
        <f ca="1">(TRUNC(PRODUCT($E$12:$E155),16))</f>
        <v>1.0071957380348799</v>
      </c>
      <c r="G156" s="85">
        <f t="shared" si="68"/>
        <v>1</v>
      </c>
      <c r="H156" s="85">
        <f t="shared" ca="1" si="69"/>
        <v>1.00719574</v>
      </c>
      <c r="I156" s="84">
        <f t="shared" si="61"/>
        <v>0.05</v>
      </c>
      <c r="J156" s="86">
        <f t="shared" si="62"/>
        <v>44105</v>
      </c>
      <c r="K156" s="87">
        <f t="shared" si="63"/>
        <v>96</v>
      </c>
      <c r="L156" s="88">
        <f t="shared" si="64"/>
        <v>96</v>
      </c>
      <c r="M156" s="89">
        <f t="shared" si="57"/>
        <v>1.018760538</v>
      </c>
      <c r="N156" s="89">
        <f t="shared" ca="1" si="58"/>
        <v>1.0260912740000001</v>
      </c>
      <c r="O156" s="88">
        <f t="shared" si="70"/>
        <v>0</v>
      </c>
      <c r="P156" s="85">
        <f t="shared" ca="1" si="65"/>
        <v>26.091273999999999</v>
      </c>
      <c r="Q156" s="85">
        <f t="shared" si="71"/>
        <v>0</v>
      </c>
      <c r="R156" s="90" t="str">
        <f t="shared" si="72"/>
        <v>A+J=</v>
      </c>
      <c r="S156" s="86">
        <f t="shared" si="73"/>
        <v>44529</v>
      </c>
      <c r="T156" s="91"/>
      <c r="U156" s="8"/>
      <c r="V156" s="126">
        <v>46693</v>
      </c>
      <c r="W156" s="127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9"/>
        <v>44250</v>
      </c>
      <c r="B157" s="129">
        <f t="shared" ca="1" si="66"/>
        <v>1026.3666129999999</v>
      </c>
      <c r="C157" s="85">
        <f t="shared" si="60"/>
        <v>1000</v>
      </c>
      <c r="D157" s="11">
        <f ca="1">IF(A157&lt;$B$1,VLOOKUP(A157,[1]DI!$A$4:$B$15000,2),0)</f>
        <v>1.9000000000000006E-2</v>
      </c>
      <c r="E157" s="85">
        <f t="shared" ca="1" si="67"/>
        <v>1.0000746899999999</v>
      </c>
      <c r="F157" s="85">
        <f ca="1">(TRUNC(PRODUCT($E$12:$E156),16))</f>
        <v>1.00727096548455</v>
      </c>
      <c r="G157" s="85">
        <f t="shared" si="68"/>
        <v>1</v>
      </c>
      <c r="H157" s="85">
        <f t="shared" ca="1" si="69"/>
        <v>1.00727097</v>
      </c>
      <c r="I157" s="84">
        <f t="shared" si="61"/>
        <v>0.05</v>
      </c>
      <c r="J157" s="86">
        <f t="shared" si="62"/>
        <v>44105</v>
      </c>
      <c r="K157" s="87">
        <f t="shared" si="63"/>
        <v>97</v>
      </c>
      <c r="L157" s="88">
        <f t="shared" si="64"/>
        <v>97</v>
      </c>
      <c r="M157" s="89">
        <f t="shared" si="57"/>
        <v>1.018957801</v>
      </c>
      <c r="N157" s="89">
        <f t="shared" ca="1" si="58"/>
        <v>1.026366613</v>
      </c>
      <c r="O157" s="88">
        <f t="shared" si="70"/>
        <v>0</v>
      </c>
      <c r="P157" s="85">
        <f t="shared" ca="1" si="65"/>
        <v>26.366613000000001</v>
      </c>
      <c r="Q157" s="85">
        <f t="shared" si="71"/>
        <v>0</v>
      </c>
      <c r="R157" s="90" t="str">
        <f t="shared" si="72"/>
        <v>A+J=</v>
      </c>
      <c r="S157" s="86">
        <f t="shared" si="73"/>
        <v>44529</v>
      </c>
      <c r="T157" s="91"/>
      <c r="U157" s="8"/>
      <c r="V157" s="126">
        <v>46706</v>
      </c>
      <c r="W157" s="127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9"/>
        <v>44251</v>
      </c>
      <c r="B158" s="129">
        <f t="shared" ca="1" si="66"/>
        <v>1026.6420189999999</v>
      </c>
      <c r="C158" s="85">
        <f t="shared" si="60"/>
        <v>1000</v>
      </c>
      <c r="D158" s="11">
        <f ca="1">IF(A158&lt;$B$1,VLOOKUP(A158,[1]DI!$A$4:$B$15000,2),0)</f>
        <v>1.9000000000000006E-2</v>
      </c>
      <c r="E158" s="85">
        <f t="shared" ca="1" si="67"/>
        <v>1.0000746899999999</v>
      </c>
      <c r="F158" s="85">
        <f ca="1">(TRUNC(PRODUCT($E$12:$E157),16))</f>
        <v>1.0073461985529599</v>
      </c>
      <c r="G158" s="85">
        <f t="shared" si="68"/>
        <v>1</v>
      </c>
      <c r="H158" s="85">
        <f t="shared" ca="1" si="69"/>
        <v>1.0073462</v>
      </c>
      <c r="I158" s="84">
        <f t="shared" si="61"/>
        <v>0.05</v>
      </c>
      <c r="J158" s="86">
        <f t="shared" si="62"/>
        <v>44105</v>
      </c>
      <c r="K158" s="87">
        <f t="shared" si="63"/>
        <v>98</v>
      </c>
      <c r="L158" s="88">
        <f t="shared" si="64"/>
        <v>98</v>
      </c>
      <c r="M158" s="89">
        <f t="shared" si="57"/>
        <v>1.019155102</v>
      </c>
      <c r="N158" s="89">
        <f t="shared" ca="1" si="58"/>
        <v>1.0266420190000001</v>
      </c>
      <c r="O158" s="88">
        <f t="shared" si="70"/>
        <v>0</v>
      </c>
      <c r="P158" s="85">
        <f t="shared" ca="1" si="65"/>
        <v>26.642019000000001</v>
      </c>
      <c r="Q158" s="85">
        <f t="shared" si="71"/>
        <v>0</v>
      </c>
      <c r="R158" s="90" t="str">
        <f t="shared" si="72"/>
        <v>A+J=</v>
      </c>
      <c r="S158" s="86">
        <f t="shared" si="73"/>
        <v>44529</v>
      </c>
      <c r="T158" s="91"/>
      <c r="U158" s="8"/>
      <c r="V158" s="126">
        <v>46811</v>
      </c>
      <c r="W158" s="127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9"/>
        <v>44252</v>
      </c>
      <c r="B159" s="129">
        <f t="shared" ca="1" si="66"/>
        <v>1026.91750499</v>
      </c>
      <c r="C159" s="85">
        <f t="shared" si="60"/>
        <v>1000</v>
      </c>
      <c r="D159" s="11">
        <f ca="1">IF(A159&lt;$B$1,VLOOKUP(A159,[1]DI!$A$4:$B$15000,2),0)</f>
        <v>1.9000000000000006E-2</v>
      </c>
      <c r="E159" s="85">
        <f t="shared" ca="1" si="67"/>
        <v>1.0000746899999999</v>
      </c>
      <c r="F159" s="85">
        <f ca="1">(TRUNC(PRODUCT($E$12:$E158),16))</f>
        <v>1.0074214372405299</v>
      </c>
      <c r="G159" s="85">
        <f t="shared" si="68"/>
        <v>1</v>
      </c>
      <c r="H159" s="85">
        <f t="shared" ca="1" si="69"/>
        <v>1.0074214399999999</v>
      </c>
      <c r="I159" s="84">
        <f t="shared" si="61"/>
        <v>0.05</v>
      </c>
      <c r="J159" s="86">
        <f t="shared" si="62"/>
        <v>44105</v>
      </c>
      <c r="K159" s="87">
        <f t="shared" si="63"/>
        <v>99</v>
      </c>
      <c r="L159" s="88">
        <f t="shared" si="64"/>
        <v>99</v>
      </c>
      <c r="M159" s="89">
        <f t="shared" si="57"/>
        <v>1.019352442</v>
      </c>
      <c r="N159" s="89">
        <f t="shared" ca="1" si="58"/>
        <v>1.0269175049999999</v>
      </c>
      <c r="O159" s="88">
        <f t="shared" si="70"/>
        <v>0</v>
      </c>
      <c r="P159" s="85">
        <f t="shared" ca="1" si="65"/>
        <v>26.917504990000001</v>
      </c>
      <c r="Q159" s="85">
        <f t="shared" si="71"/>
        <v>0</v>
      </c>
      <c r="R159" s="90" t="str">
        <f t="shared" si="72"/>
        <v>A+J=</v>
      </c>
      <c r="S159" s="86">
        <f t="shared" si="73"/>
        <v>44529</v>
      </c>
      <c r="T159" s="91"/>
      <c r="U159" s="8"/>
      <c r="V159" s="126">
        <v>46812</v>
      </c>
      <c r="W159" s="127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9"/>
        <v>44253</v>
      </c>
      <c r="B160" s="129">
        <f t="shared" ca="1" si="66"/>
        <v>1027.1930579899999</v>
      </c>
      <c r="C160" s="85">
        <f t="shared" si="60"/>
        <v>1000</v>
      </c>
      <c r="D160" s="11">
        <f ca="1">IF(A160&lt;$B$1,VLOOKUP(A160,[1]DI!$A$4:$B$15000,2),0)</f>
        <v>1.9000000000000006E-2</v>
      </c>
      <c r="E160" s="85">
        <f t="shared" ca="1" si="67"/>
        <v>1.0000746899999999</v>
      </c>
      <c r="F160" s="85">
        <f ca="1">(TRUNC(PRODUCT($E$12:$E159),16))</f>
        <v>1.00749668154768</v>
      </c>
      <c r="G160" s="85">
        <f t="shared" si="68"/>
        <v>1</v>
      </c>
      <c r="H160" s="85">
        <f t="shared" ca="1" si="69"/>
        <v>1.00749668</v>
      </c>
      <c r="I160" s="84">
        <f t="shared" si="61"/>
        <v>0.05</v>
      </c>
      <c r="J160" s="86">
        <f t="shared" si="62"/>
        <v>44105</v>
      </c>
      <c r="K160" s="87">
        <f t="shared" si="63"/>
        <v>100</v>
      </c>
      <c r="L160" s="88">
        <f t="shared" si="64"/>
        <v>100</v>
      </c>
      <c r="M160" s="89">
        <f t="shared" si="57"/>
        <v>1.0195498190000001</v>
      </c>
      <c r="N160" s="89">
        <f t="shared" ca="1" si="58"/>
        <v>1.0271930579999999</v>
      </c>
      <c r="O160" s="88">
        <f t="shared" si="70"/>
        <v>0</v>
      </c>
      <c r="P160" s="85">
        <f t="shared" ca="1" si="65"/>
        <v>27.19305799</v>
      </c>
      <c r="Q160" s="85">
        <f t="shared" si="71"/>
        <v>0</v>
      </c>
      <c r="R160" s="90" t="str">
        <f t="shared" si="72"/>
        <v>A+J=</v>
      </c>
      <c r="S160" s="86">
        <f t="shared" si="73"/>
        <v>44529</v>
      </c>
      <c r="T160" s="91"/>
      <c r="U160" s="8"/>
      <c r="V160" s="126">
        <v>46857</v>
      </c>
      <c r="W160" s="127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9"/>
        <v>44254</v>
      </c>
      <c r="B161" s="129">
        <f t="shared" ca="1" si="66"/>
        <v>1027.4686899999999</v>
      </c>
      <c r="C161" s="85">
        <f t="shared" si="60"/>
        <v>1000</v>
      </c>
      <c r="D161" s="11">
        <f ca="1">IF(A161&lt;$B$1,VLOOKUP(A161,[1]DI!$A$4:$B$15000,2),0)</f>
        <v>0</v>
      </c>
      <c r="E161" s="85">
        <f t="shared" ca="1" si="67"/>
        <v>1</v>
      </c>
      <c r="F161" s="85">
        <f ca="1">(TRUNC(PRODUCT($E$12:$E160),16))</f>
        <v>1.0075719314748299</v>
      </c>
      <c r="G161" s="85">
        <f t="shared" si="68"/>
        <v>1</v>
      </c>
      <c r="H161" s="85">
        <f t="shared" ca="1" si="69"/>
        <v>1.0075719299999999</v>
      </c>
      <c r="I161" s="84">
        <f t="shared" si="61"/>
        <v>0.05</v>
      </c>
      <c r="J161" s="86">
        <f t="shared" si="62"/>
        <v>44105</v>
      </c>
      <c r="K161" s="87">
        <f t="shared" si="63"/>
        <v>100</v>
      </c>
      <c r="L161" s="88">
        <f t="shared" si="64"/>
        <v>101</v>
      </c>
      <c r="M161" s="89">
        <f t="shared" si="57"/>
        <v>1.0197472350000001</v>
      </c>
      <c r="N161" s="89">
        <f t="shared" ca="1" si="58"/>
        <v>1.0274686900000001</v>
      </c>
      <c r="O161" s="88">
        <f t="shared" si="70"/>
        <v>0</v>
      </c>
      <c r="P161" s="85">
        <f t="shared" ca="1" si="65"/>
        <v>27.468689999999999</v>
      </c>
      <c r="Q161" s="85">
        <f t="shared" si="71"/>
        <v>0</v>
      </c>
      <c r="R161" s="90" t="str">
        <f t="shared" si="72"/>
        <v>A+J=</v>
      </c>
      <c r="S161" s="86">
        <f t="shared" si="73"/>
        <v>44529</v>
      </c>
      <c r="T161" s="91"/>
      <c r="U161" s="8"/>
      <c r="V161" s="126">
        <v>46864</v>
      </c>
      <c r="W161" s="127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9"/>
        <v>44255</v>
      </c>
      <c r="B162" s="129">
        <f t="shared" ca="1" si="66"/>
        <v>1027.4686899999999</v>
      </c>
      <c r="C162" s="85">
        <f t="shared" si="60"/>
        <v>1000</v>
      </c>
      <c r="D162" s="11">
        <f ca="1">IF(A162&lt;$B$1,VLOOKUP(A162,[1]DI!$A$4:$B$15000,2),0)</f>
        <v>0</v>
      </c>
      <c r="E162" s="85">
        <f t="shared" ca="1" si="67"/>
        <v>1</v>
      </c>
      <c r="F162" s="85">
        <f ca="1">(TRUNC(PRODUCT($E$12:$E161),16))</f>
        <v>1.0075719314748299</v>
      </c>
      <c r="G162" s="85">
        <f t="shared" si="68"/>
        <v>1</v>
      </c>
      <c r="H162" s="85">
        <f t="shared" ca="1" si="69"/>
        <v>1.0075719299999999</v>
      </c>
      <c r="I162" s="84">
        <f t="shared" si="61"/>
        <v>0.05</v>
      </c>
      <c r="J162" s="86">
        <f t="shared" si="62"/>
        <v>44105</v>
      </c>
      <c r="K162" s="87">
        <f t="shared" si="63"/>
        <v>100</v>
      </c>
      <c r="L162" s="88">
        <f t="shared" si="64"/>
        <v>101</v>
      </c>
      <c r="M162" s="89">
        <f t="shared" si="57"/>
        <v>1.0197472350000001</v>
      </c>
      <c r="N162" s="89">
        <f t="shared" ca="1" si="58"/>
        <v>1.0274686900000001</v>
      </c>
      <c r="O162" s="88">
        <f t="shared" si="70"/>
        <v>0</v>
      </c>
      <c r="P162" s="85">
        <f t="shared" ca="1" si="65"/>
        <v>27.468689999999999</v>
      </c>
      <c r="Q162" s="85">
        <f t="shared" si="71"/>
        <v>0</v>
      </c>
      <c r="R162" s="90" t="str">
        <f t="shared" si="72"/>
        <v>A+J=</v>
      </c>
      <c r="S162" s="86">
        <f t="shared" si="73"/>
        <v>44529</v>
      </c>
      <c r="T162" s="91"/>
      <c r="U162" s="8"/>
      <c r="V162" s="126">
        <v>46874</v>
      </c>
      <c r="W162" s="127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9"/>
        <v>44256</v>
      </c>
      <c r="B163" s="129">
        <f t="shared" ca="1" si="66"/>
        <v>1027.4686899999999</v>
      </c>
      <c r="C163" s="85">
        <f t="shared" si="60"/>
        <v>1000</v>
      </c>
      <c r="D163" s="11">
        <f ca="1">IF(A163&lt;$B$1,VLOOKUP(A163,[1]DI!$A$4:$B$15000,2),0)</f>
        <v>1.9000000000000006E-2</v>
      </c>
      <c r="E163" s="85">
        <f t="shared" ca="1" si="67"/>
        <v>1.0000746899999999</v>
      </c>
      <c r="F163" s="85">
        <f ca="1">(TRUNC(PRODUCT($E$12:$E162),16))</f>
        <v>1.0075719314748299</v>
      </c>
      <c r="G163" s="85">
        <f t="shared" si="68"/>
        <v>1</v>
      </c>
      <c r="H163" s="85">
        <f t="shared" ca="1" si="69"/>
        <v>1.0075719299999999</v>
      </c>
      <c r="I163" s="84">
        <f t="shared" si="61"/>
        <v>0.05</v>
      </c>
      <c r="J163" s="86">
        <f t="shared" si="62"/>
        <v>44105</v>
      </c>
      <c r="K163" s="87">
        <f t="shared" si="63"/>
        <v>101</v>
      </c>
      <c r="L163" s="88">
        <f t="shared" si="64"/>
        <v>101</v>
      </c>
      <c r="M163" s="89">
        <f t="shared" si="57"/>
        <v>1.0197472350000001</v>
      </c>
      <c r="N163" s="89">
        <f t="shared" ca="1" si="58"/>
        <v>1.0274686900000001</v>
      </c>
      <c r="O163" s="88">
        <f t="shared" si="70"/>
        <v>0</v>
      </c>
      <c r="P163" s="85">
        <f t="shared" ca="1" si="65"/>
        <v>27.468689999999999</v>
      </c>
      <c r="Q163" s="85">
        <f t="shared" si="71"/>
        <v>0</v>
      </c>
      <c r="R163" s="90" t="str">
        <f t="shared" si="72"/>
        <v>A+J=</v>
      </c>
      <c r="S163" s="86">
        <f t="shared" si="73"/>
        <v>44529</v>
      </c>
      <c r="T163" s="91"/>
      <c r="U163" s="16"/>
      <c r="V163" s="126">
        <v>46919</v>
      </c>
      <c r="W163" s="127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9"/>
        <v>44257</v>
      </c>
      <c r="B164" s="129">
        <f t="shared" ca="1" si="66"/>
        <v>1027.7444</v>
      </c>
      <c r="C164" s="85">
        <f t="shared" si="60"/>
        <v>1000</v>
      </c>
      <c r="D164" s="11">
        <f ca="1">IF(A164&lt;$B$1,VLOOKUP(A164,[1]DI!$A$4:$B$15000,2),0)</f>
        <v>1.9000000000000006E-2</v>
      </c>
      <c r="E164" s="85">
        <f t="shared" ca="1" si="67"/>
        <v>1.0000746899999999</v>
      </c>
      <c r="F164" s="85">
        <f ca="1">(TRUNC(PRODUCT($E$12:$E163),16))</f>
        <v>1.00764718702239</v>
      </c>
      <c r="G164" s="85">
        <f t="shared" si="68"/>
        <v>1</v>
      </c>
      <c r="H164" s="85">
        <f t="shared" ca="1" si="69"/>
        <v>1.0076471899999999</v>
      </c>
      <c r="I164" s="84">
        <f t="shared" si="61"/>
        <v>0.05</v>
      </c>
      <c r="J164" s="86">
        <f t="shared" si="62"/>
        <v>44105</v>
      </c>
      <c r="K164" s="87">
        <f t="shared" si="63"/>
        <v>102</v>
      </c>
      <c r="L164" s="88">
        <f t="shared" si="64"/>
        <v>102</v>
      </c>
      <c r="M164" s="89">
        <f t="shared" si="57"/>
        <v>1.0199446889999999</v>
      </c>
      <c r="N164" s="89">
        <f t="shared" ca="1" si="58"/>
        <v>1.0277444</v>
      </c>
      <c r="O164" s="88">
        <f t="shared" si="70"/>
        <v>0</v>
      </c>
      <c r="P164" s="85">
        <f t="shared" ca="1" si="65"/>
        <v>27.744399999999999</v>
      </c>
      <c r="Q164" s="85">
        <f t="shared" si="71"/>
        <v>0</v>
      </c>
      <c r="R164" s="90" t="str">
        <f t="shared" si="72"/>
        <v>A+J=</v>
      </c>
      <c r="S164" s="86">
        <f t="shared" si="73"/>
        <v>44529</v>
      </c>
      <c r="T164" s="91"/>
      <c r="U164" s="8"/>
      <c r="V164" s="126">
        <v>47003</v>
      </c>
      <c r="W164" s="127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9"/>
        <v>44258</v>
      </c>
      <c r="B165" s="129">
        <f t="shared" ca="1" si="66"/>
        <v>1028.0201790000001</v>
      </c>
      <c r="C165" s="85">
        <f t="shared" si="60"/>
        <v>1000</v>
      </c>
      <c r="D165" s="11">
        <f ca="1">IF(A165&lt;$B$1,VLOOKUP(A165,[1]DI!$A$4:$B$15000,2),0)</f>
        <v>1.9000000000000006E-2</v>
      </c>
      <c r="E165" s="85">
        <f t="shared" ca="1" si="67"/>
        <v>1.0000746899999999</v>
      </c>
      <c r="F165" s="85">
        <f ca="1">(TRUNC(PRODUCT($E$12:$E164),16))</f>
        <v>1.00772244819079</v>
      </c>
      <c r="G165" s="85">
        <f t="shared" si="68"/>
        <v>1</v>
      </c>
      <c r="H165" s="85">
        <f t="shared" ca="1" si="69"/>
        <v>1.0077224499999999</v>
      </c>
      <c r="I165" s="84">
        <f t="shared" si="61"/>
        <v>0.05</v>
      </c>
      <c r="J165" s="86">
        <f t="shared" si="62"/>
        <v>44105</v>
      </c>
      <c r="K165" s="87">
        <f t="shared" si="63"/>
        <v>103</v>
      </c>
      <c r="L165" s="88">
        <f t="shared" si="64"/>
        <v>103</v>
      </c>
      <c r="M165" s="89">
        <f t="shared" si="57"/>
        <v>1.0201421820000001</v>
      </c>
      <c r="N165" s="89">
        <f t="shared" ca="1" si="58"/>
        <v>1.0280201790000001</v>
      </c>
      <c r="O165" s="88">
        <f t="shared" si="70"/>
        <v>0</v>
      </c>
      <c r="P165" s="85">
        <f t="shared" ca="1" si="65"/>
        <v>28.020178999999999</v>
      </c>
      <c r="Q165" s="85">
        <f t="shared" si="71"/>
        <v>0</v>
      </c>
      <c r="R165" s="90" t="str">
        <f t="shared" si="72"/>
        <v>A+J=</v>
      </c>
      <c r="S165" s="86">
        <f t="shared" si="73"/>
        <v>44529</v>
      </c>
      <c r="T165" s="91"/>
      <c r="U165" s="8"/>
      <c r="V165" s="126">
        <v>47038</v>
      </c>
      <c r="W165" s="128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9"/>
        <v>44259</v>
      </c>
      <c r="B166" s="129">
        <f t="shared" ca="1" si="66"/>
        <v>1028.29602499</v>
      </c>
      <c r="C166" s="85">
        <f t="shared" si="60"/>
        <v>1000</v>
      </c>
      <c r="D166" s="11">
        <f ca="1">IF(A166&lt;$B$1,VLOOKUP(A166,[1]DI!$A$4:$B$15000,2),0)</f>
        <v>1.9000000000000006E-2</v>
      </c>
      <c r="E166" s="85">
        <f t="shared" ca="1" si="67"/>
        <v>1.0000746899999999</v>
      </c>
      <c r="F166" s="85">
        <f ca="1">(TRUNC(PRODUCT($E$12:$E165),16))</f>
        <v>1.00779771498044</v>
      </c>
      <c r="G166" s="85">
        <f t="shared" si="68"/>
        <v>1</v>
      </c>
      <c r="H166" s="85">
        <f t="shared" ca="1" si="69"/>
        <v>1.00779771</v>
      </c>
      <c r="I166" s="84">
        <f t="shared" si="61"/>
        <v>0.05</v>
      </c>
      <c r="J166" s="86">
        <f t="shared" si="62"/>
        <v>44105</v>
      </c>
      <c r="K166" s="87">
        <f t="shared" si="63"/>
        <v>104</v>
      </c>
      <c r="L166" s="88">
        <f t="shared" si="64"/>
        <v>104</v>
      </c>
      <c r="M166" s="89">
        <f t="shared" si="57"/>
        <v>1.020339712</v>
      </c>
      <c r="N166" s="89">
        <f t="shared" ca="1" si="58"/>
        <v>1.0282960249999999</v>
      </c>
      <c r="O166" s="88">
        <f t="shared" si="70"/>
        <v>0</v>
      </c>
      <c r="P166" s="85">
        <f t="shared" ca="1" si="65"/>
        <v>28.296024989999999</v>
      </c>
      <c r="Q166" s="85">
        <f t="shared" si="71"/>
        <v>0</v>
      </c>
      <c r="R166" s="90" t="str">
        <f t="shared" si="72"/>
        <v>A+J=</v>
      </c>
      <c r="S166" s="86">
        <f t="shared" si="73"/>
        <v>44529</v>
      </c>
      <c r="T166" s="91"/>
      <c r="U166" s="8"/>
      <c r="V166" s="126">
        <v>47059</v>
      </c>
      <c r="W166" s="127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9"/>
        <v>44260</v>
      </c>
      <c r="B167" s="129">
        <f t="shared" ca="1" si="66"/>
        <v>1028.57196099</v>
      </c>
      <c r="C167" s="85">
        <f t="shared" si="60"/>
        <v>1000</v>
      </c>
      <c r="D167" s="11">
        <f ca="1">IF(A167&lt;$B$1,VLOOKUP(A167,[1]DI!$A$4:$B$15000,2),0)</f>
        <v>1.9000000000000006E-2</v>
      </c>
      <c r="E167" s="85">
        <f t="shared" ca="1" si="67"/>
        <v>1.0000746899999999</v>
      </c>
      <c r="F167" s="85">
        <f ca="1">(TRUNC(PRODUCT($E$12:$E166),16))</f>
        <v>1.00787298739177</v>
      </c>
      <c r="G167" s="85">
        <f t="shared" si="68"/>
        <v>1</v>
      </c>
      <c r="H167" s="85">
        <f t="shared" ca="1" si="69"/>
        <v>1.0078729900000001</v>
      </c>
      <c r="I167" s="84">
        <f t="shared" si="61"/>
        <v>0.05</v>
      </c>
      <c r="J167" s="86">
        <f t="shared" si="62"/>
        <v>44105</v>
      </c>
      <c r="K167" s="87">
        <f t="shared" si="63"/>
        <v>105</v>
      </c>
      <c r="L167" s="88">
        <f t="shared" si="64"/>
        <v>105</v>
      </c>
      <c r="M167" s="89">
        <f t="shared" si="57"/>
        <v>1.020537281</v>
      </c>
      <c r="N167" s="89">
        <f t="shared" ca="1" si="58"/>
        <v>1.0285719609999999</v>
      </c>
      <c r="O167" s="88">
        <f t="shared" si="70"/>
        <v>0</v>
      </c>
      <c r="P167" s="85">
        <f t="shared" ca="1" si="65"/>
        <v>28.571960990000001</v>
      </c>
      <c r="Q167" s="85">
        <f t="shared" si="71"/>
        <v>0</v>
      </c>
      <c r="R167" s="90" t="str">
        <f t="shared" si="72"/>
        <v>A+J=</v>
      </c>
      <c r="S167" s="86">
        <f t="shared" si="73"/>
        <v>44529</v>
      </c>
      <c r="T167" s="91"/>
      <c r="U167" s="8"/>
      <c r="V167" s="126">
        <v>47072</v>
      </c>
      <c r="W167" s="127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9"/>
        <v>44261</v>
      </c>
      <c r="B168" s="129">
        <f t="shared" ca="1" si="66"/>
        <v>1028.8479649999999</v>
      </c>
      <c r="C168" s="85">
        <f t="shared" si="60"/>
        <v>1000</v>
      </c>
      <c r="D168" s="11">
        <f ca="1">IF(A168&lt;$B$1,VLOOKUP(A168,[1]DI!$A$4:$B$15000,2),0)</f>
        <v>0</v>
      </c>
      <c r="E168" s="85">
        <f t="shared" ca="1" si="67"/>
        <v>1</v>
      </c>
      <c r="F168" s="85">
        <f ca="1">(TRUNC(PRODUCT($E$12:$E167),16))</f>
        <v>1.0079482654252001</v>
      </c>
      <c r="G168" s="85">
        <f t="shared" si="68"/>
        <v>1</v>
      </c>
      <c r="H168" s="85">
        <f t="shared" ca="1" si="69"/>
        <v>1.00794827</v>
      </c>
      <c r="I168" s="84">
        <f t="shared" si="61"/>
        <v>0.05</v>
      </c>
      <c r="J168" s="86">
        <f t="shared" si="62"/>
        <v>44105</v>
      </c>
      <c r="K168" s="87">
        <f t="shared" si="63"/>
        <v>105</v>
      </c>
      <c r="L168" s="88">
        <f t="shared" si="64"/>
        <v>106</v>
      </c>
      <c r="M168" s="89">
        <f t="shared" si="57"/>
        <v>1.0207348890000001</v>
      </c>
      <c r="N168" s="89">
        <f t="shared" ca="1" si="58"/>
        <v>1.028847965</v>
      </c>
      <c r="O168" s="88">
        <f t="shared" si="70"/>
        <v>0</v>
      </c>
      <c r="P168" s="85">
        <f t="shared" ca="1" si="65"/>
        <v>28.847964999999999</v>
      </c>
      <c r="Q168" s="85">
        <f t="shared" si="71"/>
        <v>0</v>
      </c>
      <c r="R168" s="90" t="str">
        <f t="shared" si="72"/>
        <v>A+J=</v>
      </c>
      <c r="S168" s="86">
        <f t="shared" si="73"/>
        <v>44529</v>
      </c>
      <c r="T168" s="91"/>
      <c r="U168" s="8"/>
      <c r="V168" s="126">
        <v>47112</v>
      </c>
      <c r="W168" s="127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9"/>
        <v>44262</v>
      </c>
      <c r="B169" s="129">
        <f t="shared" ca="1" si="66"/>
        <v>1028.8479649999999</v>
      </c>
      <c r="C169" s="85">
        <f t="shared" si="60"/>
        <v>1000</v>
      </c>
      <c r="D169" s="11">
        <f ca="1">IF(A169&lt;$B$1,VLOOKUP(A169,[1]DI!$A$4:$B$15000,2),0)</f>
        <v>0</v>
      </c>
      <c r="E169" s="85">
        <f t="shared" ca="1" si="67"/>
        <v>1</v>
      </c>
      <c r="F169" s="85">
        <f ca="1">(TRUNC(PRODUCT($E$12:$E168),16))</f>
        <v>1.0079482654252001</v>
      </c>
      <c r="G169" s="85">
        <f t="shared" si="68"/>
        <v>1</v>
      </c>
      <c r="H169" s="85">
        <f t="shared" ca="1" si="69"/>
        <v>1.00794827</v>
      </c>
      <c r="I169" s="84">
        <f t="shared" si="61"/>
        <v>0.05</v>
      </c>
      <c r="J169" s="86">
        <f t="shared" si="62"/>
        <v>44105</v>
      </c>
      <c r="K169" s="87">
        <f t="shared" si="63"/>
        <v>105</v>
      </c>
      <c r="L169" s="88">
        <f t="shared" si="64"/>
        <v>106</v>
      </c>
      <c r="M169" s="89">
        <f t="shared" si="57"/>
        <v>1.0207348890000001</v>
      </c>
      <c r="N169" s="89">
        <f t="shared" ca="1" si="58"/>
        <v>1.028847965</v>
      </c>
      <c r="O169" s="88">
        <f t="shared" si="70"/>
        <v>0</v>
      </c>
      <c r="P169" s="85">
        <f t="shared" ca="1" si="65"/>
        <v>28.847964999999999</v>
      </c>
      <c r="Q169" s="85">
        <f t="shared" si="71"/>
        <v>0</v>
      </c>
      <c r="R169" s="90" t="str">
        <f t="shared" si="72"/>
        <v>A+J=</v>
      </c>
      <c r="S169" s="86">
        <f t="shared" si="73"/>
        <v>44529</v>
      </c>
      <c r="T169" s="91"/>
      <c r="U169" s="8"/>
      <c r="V169" s="126">
        <v>47119</v>
      </c>
      <c r="W169" s="127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9"/>
        <v>44263</v>
      </c>
      <c r="B170" s="129">
        <f t="shared" ca="1" si="66"/>
        <v>1028.8479649999999</v>
      </c>
      <c r="C170" s="85">
        <f t="shared" si="60"/>
        <v>1000</v>
      </c>
      <c r="D170" s="11">
        <f ca="1">IF(A170&lt;$B$1,VLOOKUP(A170,[1]DI!$A$4:$B$15000,2),0)</f>
        <v>1.9000000000000006E-2</v>
      </c>
      <c r="E170" s="85">
        <f t="shared" ca="1" si="67"/>
        <v>1.0000746899999999</v>
      </c>
      <c r="F170" s="85">
        <f ca="1">(TRUNC(PRODUCT($E$12:$E169),16))</f>
        <v>1.0079482654252001</v>
      </c>
      <c r="G170" s="85">
        <f t="shared" si="68"/>
        <v>1</v>
      </c>
      <c r="H170" s="85">
        <f t="shared" ca="1" si="69"/>
        <v>1.00794827</v>
      </c>
      <c r="I170" s="84">
        <f t="shared" si="61"/>
        <v>0.05</v>
      </c>
      <c r="J170" s="86">
        <f t="shared" si="62"/>
        <v>44105</v>
      </c>
      <c r="K170" s="87">
        <f t="shared" si="63"/>
        <v>106</v>
      </c>
      <c r="L170" s="88">
        <f t="shared" si="64"/>
        <v>106</v>
      </c>
      <c r="M170" s="89">
        <f t="shared" si="57"/>
        <v>1.0207348890000001</v>
      </c>
      <c r="N170" s="89">
        <f t="shared" ca="1" si="58"/>
        <v>1.028847965</v>
      </c>
      <c r="O170" s="88">
        <f t="shared" si="70"/>
        <v>0</v>
      </c>
      <c r="P170" s="85">
        <f t="shared" ca="1" si="65"/>
        <v>28.847964999999999</v>
      </c>
      <c r="Q170" s="85">
        <f t="shared" si="71"/>
        <v>0</v>
      </c>
      <c r="R170" s="90" t="str">
        <f t="shared" si="72"/>
        <v>A+J=</v>
      </c>
      <c r="S170" s="86">
        <f t="shared" si="73"/>
        <v>44529</v>
      </c>
      <c r="T170" s="91"/>
      <c r="U170" s="8"/>
      <c r="V170" s="126">
        <v>47161</v>
      </c>
      <c r="W170" s="127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9"/>
        <v>44264</v>
      </c>
      <c r="B171" s="129">
        <f t="shared" ca="1" si="66"/>
        <v>1029.124037</v>
      </c>
      <c r="C171" s="85">
        <f t="shared" si="60"/>
        <v>1000</v>
      </c>
      <c r="D171" s="11">
        <f ca="1">IF(A171&lt;$B$1,VLOOKUP(A171,[1]DI!$A$4:$B$15000,2),0)</f>
        <v>1.9000000000000006E-2</v>
      </c>
      <c r="E171" s="85">
        <f t="shared" ca="1" si="67"/>
        <v>1.0000746899999999</v>
      </c>
      <c r="F171" s="85">
        <f ca="1">(TRUNC(PRODUCT($E$12:$E170),16))</f>
        <v>1.00802354908115</v>
      </c>
      <c r="G171" s="85">
        <f t="shared" si="68"/>
        <v>1</v>
      </c>
      <c r="H171" s="85">
        <f t="shared" ca="1" si="69"/>
        <v>1.0080235500000001</v>
      </c>
      <c r="I171" s="84">
        <f t="shared" si="61"/>
        <v>0.05</v>
      </c>
      <c r="J171" s="86">
        <f t="shared" si="62"/>
        <v>44105</v>
      </c>
      <c r="K171" s="87">
        <f t="shared" si="63"/>
        <v>107</v>
      </c>
      <c r="L171" s="88">
        <f t="shared" si="64"/>
        <v>107</v>
      </c>
      <c r="M171" s="89">
        <f t="shared" si="57"/>
        <v>1.0209325339999999</v>
      </c>
      <c r="N171" s="89">
        <f t="shared" ca="1" si="58"/>
        <v>1.0291240370000001</v>
      </c>
      <c r="O171" s="88">
        <f t="shared" si="70"/>
        <v>0</v>
      </c>
      <c r="P171" s="85">
        <f t="shared" ca="1" si="65"/>
        <v>29.124037000000001</v>
      </c>
      <c r="Q171" s="85">
        <f t="shared" si="71"/>
        <v>0</v>
      </c>
      <c r="R171" s="90" t="str">
        <f t="shared" si="72"/>
        <v>A+J=</v>
      </c>
      <c r="S171" s="86">
        <f t="shared" si="73"/>
        <v>44529</v>
      </c>
      <c r="T171" s="91"/>
      <c r="U171" s="8"/>
      <c r="V171" s="126">
        <v>47162</v>
      </c>
      <c r="W171" s="127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9"/>
        <v>44265</v>
      </c>
      <c r="B172" s="129">
        <f t="shared" ca="1" si="66"/>
        <v>1029.4001880000001</v>
      </c>
      <c r="C172" s="85">
        <f t="shared" si="60"/>
        <v>1000</v>
      </c>
      <c r="D172" s="11">
        <f ca="1">IF(A172&lt;$B$1,VLOOKUP(A172,[1]DI!$A$4:$B$15000,2),0)</f>
        <v>1.9000000000000006E-2</v>
      </c>
      <c r="E172" s="85">
        <f t="shared" ca="1" si="67"/>
        <v>1.0000746899999999</v>
      </c>
      <c r="F172" s="85">
        <f ca="1">(TRUNC(PRODUCT($E$12:$E171),16))</f>
        <v>1.00809883836003</v>
      </c>
      <c r="G172" s="85">
        <f t="shared" si="68"/>
        <v>1</v>
      </c>
      <c r="H172" s="85">
        <f t="shared" ca="1" si="69"/>
        <v>1.0080988399999999</v>
      </c>
      <c r="I172" s="84">
        <f t="shared" si="61"/>
        <v>0.05</v>
      </c>
      <c r="J172" s="86">
        <f t="shared" si="62"/>
        <v>44105</v>
      </c>
      <c r="K172" s="87">
        <f t="shared" si="63"/>
        <v>108</v>
      </c>
      <c r="L172" s="88">
        <f t="shared" si="64"/>
        <v>108</v>
      </c>
      <c r="M172" s="89">
        <f t="shared" si="57"/>
        <v>1.0211302179999999</v>
      </c>
      <c r="N172" s="89">
        <f t="shared" ca="1" si="58"/>
        <v>1.0294001880000001</v>
      </c>
      <c r="O172" s="88">
        <f t="shared" si="70"/>
        <v>0</v>
      </c>
      <c r="P172" s="85">
        <f t="shared" ca="1" si="65"/>
        <v>29.400188</v>
      </c>
      <c r="Q172" s="85">
        <f t="shared" si="71"/>
        <v>0</v>
      </c>
      <c r="R172" s="90" t="str">
        <f t="shared" si="72"/>
        <v>A+J=</v>
      </c>
      <c r="S172" s="86">
        <f t="shared" si="73"/>
        <v>44529</v>
      </c>
      <c r="T172" s="91"/>
      <c r="U172" s="8"/>
      <c r="V172" s="126">
        <v>47207</v>
      </c>
      <c r="W172" s="127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9"/>
        <v>44266</v>
      </c>
      <c r="B173" s="129">
        <f t="shared" ca="1" si="66"/>
        <v>1029.6764069999999</v>
      </c>
      <c r="C173" s="85">
        <f t="shared" si="60"/>
        <v>1000</v>
      </c>
      <c r="D173" s="11">
        <f ca="1">IF(A173&lt;$B$1,VLOOKUP(A173,[1]DI!$A$4:$B$15000,2),0)</f>
        <v>1.9000000000000006E-2</v>
      </c>
      <c r="E173" s="85">
        <f t="shared" ca="1" si="67"/>
        <v>1.0000746899999999</v>
      </c>
      <c r="F173" s="85">
        <f ca="1">(TRUNC(PRODUCT($E$12:$E172),16))</f>
        <v>1.00817413326226</v>
      </c>
      <c r="G173" s="85">
        <f t="shared" si="68"/>
        <v>1</v>
      </c>
      <c r="H173" s="85">
        <f t="shared" ca="1" si="69"/>
        <v>1.00817413</v>
      </c>
      <c r="I173" s="84">
        <f t="shared" si="61"/>
        <v>0.05</v>
      </c>
      <c r="J173" s="86">
        <f t="shared" si="62"/>
        <v>44105</v>
      </c>
      <c r="K173" s="87">
        <f t="shared" si="63"/>
        <v>109</v>
      </c>
      <c r="L173" s="88">
        <f t="shared" si="64"/>
        <v>109</v>
      </c>
      <c r="M173" s="89">
        <f t="shared" si="57"/>
        <v>1.0213279399999999</v>
      </c>
      <c r="N173" s="89">
        <f t="shared" ca="1" si="58"/>
        <v>1.029676407</v>
      </c>
      <c r="O173" s="88">
        <f t="shared" si="70"/>
        <v>0</v>
      </c>
      <c r="P173" s="85">
        <f t="shared" ca="1" si="65"/>
        <v>29.676407000000001</v>
      </c>
      <c r="Q173" s="85">
        <f t="shared" si="71"/>
        <v>0</v>
      </c>
      <c r="R173" s="90" t="str">
        <f t="shared" si="72"/>
        <v>A+J=</v>
      </c>
      <c r="S173" s="86">
        <f t="shared" si="73"/>
        <v>44529</v>
      </c>
      <c r="T173" s="91"/>
      <c r="U173" s="8"/>
      <c r="V173" s="126">
        <v>47239</v>
      </c>
      <c r="W173" s="127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9"/>
        <v>44267</v>
      </c>
      <c r="B174" s="129">
        <f t="shared" ca="1" si="66"/>
        <v>1029.95270499</v>
      </c>
      <c r="C174" s="85">
        <f t="shared" si="60"/>
        <v>1000</v>
      </c>
      <c r="D174" s="11">
        <f ca="1">IF(A174&lt;$B$1,VLOOKUP(A174,[1]DI!$A$4:$B$15000,2),0)</f>
        <v>1.9000000000000006E-2</v>
      </c>
      <c r="E174" s="85">
        <f t="shared" ca="1" si="67"/>
        <v>1.0000746899999999</v>
      </c>
      <c r="F174" s="85">
        <f ca="1">(TRUNC(PRODUCT($E$12:$E173),16))</f>
        <v>1.0082494337882799</v>
      </c>
      <c r="G174" s="85">
        <f t="shared" si="68"/>
        <v>1</v>
      </c>
      <c r="H174" s="85">
        <f t="shared" ca="1" si="69"/>
        <v>1.00824943</v>
      </c>
      <c r="I174" s="84">
        <f t="shared" si="61"/>
        <v>0.05</v>
      </c>
      <c r="J174" s="86">
        <f t="shared" si="62"/>
        <v>44105</v>
      </c>
      <c r="K174" s="87">
        <f t="shared" si="63"/>
        <v>110</v>
      </c>
      <c r="L174" s="88">
        <f t="shared" si="64"/>
        <v>110</v>
      </c>
      <c r="M174" s="89">
        <f t="shared" si="57"/>
        <v>1.0215257</v>
      </c>
      <c r="N174" s="89">
        <f t="shared" ca="1" si="58"/>
        <v>1.0299527049999999</v>
      </c>
      <c r="O174" s="88">
        <f t="shared" si="70"/>
        <v>0</v>
      </c>
      <c r="P174" s="85">
        <f t="shared" ca="1" si="65"/>
        <v>29.952704990000001</v>
      </c>
      <c r="Q174" s="85">
        <f t="shared" si="71"/>
        <v>0</v>
      </c>
      <c r="R174" s="90" t="str">
        <f t="shared" si="72"/>
        <v>A+J=</v>
      </c>
      <c r="S174" s="86">
        <f t="shared" si="73"/>
        <v>44529</v>
      </c>
      <c r="T174" s="91"/>
      <c r="U174" s="8"/>
      <c r="V174" s="126">
        <v>47269</v>
      </c>
      <c r="W174" s="127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9"/>
        <v>44268</v>
      </c>
      <c r="B175" s="129">
        <f t="shared" ca="1" si="66"/>
        <v>1030.2290800000001</v>
      </c>
      <c r="C175" s="85">
        <f t="shared" si="60"/>
        <v>1000</v>
      </c>
      <c r="D175" s="11">
        <f ca="1">IF(A175&lt;$B$1,VLOOKUP(A175,[1]DI!$A$4:$B$15000,2),0)</f>
        <v>0</v>
      </c>
      <c r="E175" s="85">
        <f t="shared" ca="1" si="67"/>
        <v>1</v>
      </c>
      <c r="F175" s="85">
        <f ca="1">(TRUNC(PRODUCT($E$12:$E174),16))</f>
        <v>1.00832473993849</v>
      </c>
      <c r="G175" s="85">
        <f t="shared" si="68"/>
        <v>1</v>
      </c>
      <c r="H175" s="85">
        <f t="shared" ca="1" si="69"/>
        <v>1.0083247399999999</v>
      </c>
      <c r="I175" s="84">
        <f t="shared" si="61"/>
        <v>0.05</v>
      </c>
      <c r="J175" s="86">
        <f t="shared" si="62"/>
        <v>44105</v>
      </c>
      <c r="K175" s="87">
        <f t="shared" si="63"/>
        <v>110</v>
      </c>
      <c r="L175" s="88">
        <f t="shared" si="64"/>
        <v>111</v>
      </c>
      <c r="M175" s="89">
        <f t="shared" si="57"/>
        <v>1.0217234980000001</v>
      </c>
      <c r="N175" s="89">
        <f t="shared" ca="1" si="58"/>
        <v>1.03022908</v>
      </c>
      <c r="O175" s="88">
        <f t="shared" si="70"/>
        <v>0</v>
      </c>
      <c r="P175" s="85">
        <f t="shared" ca="1" si="65"/>
        <v>30.22908</v>
      </c>
      <c r="Q175" s="85">
        <f t="shared" si="71"/>
        <v>0</v>
      </c>
      <c r="R175" s="90" t="str">
        <f t="shared" si="72"/>
        <v>A+J=</v>
      </c>
      <c r="S175" s="86">
        <f t="shared" si="73"/>
        <v>44529</v>
      </c>
      <c r="T175" s="91"/>
      <c r="U175" s="8"/>
      <c r="V175" s="126">
        <v>47368</v>
      </c>
      <c r="W175" s="127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9"/>
        <v>44269</v>
      </c>
      <c r="B176" s="129">
        <f t="shared" ca="1" si="66"/>
        <v>1030.2290800000001</v>
      </c>
      <c r="C176" s="85">
        <f t="shared" si="60"/>
        <v>1000</v>
      </c>
      <c r="D176" s="11">
        <f ca="1">IF(A176&lt;$B$1,VLOOKUP(A176,[1]DI!$A$4:$B$15000,2),0)</f>
        <v>0</v>
      </c>
      <c r="E176" s="85">
        <f t="shared" ca="1" si="67"/>
        <v>1</v>
      </c>
      <c r="F176" s="85">
        <f ca="1">(TRUNC(PRODUCT($E$12:$E175),16))</f>
        <v>1.00832473993849</v>
      </c>
      <c r="G176" s="85">
        <f t="shared" si="68"/>
        <v>1</v>
      </c>
      <c r="H176" s="85">
        <f t="shared" ca="1" si="69"/>
        <v>1.0083247399999999</v>
      </c>
      <c r="I176" s="84">
        <f t="shared" si="61"/>
        <v>0.05</v>
      </c>
      <c r="J176" s="86">
        <f t="shared" si="62"/>
        <v>44105</v>
      </c>
      <c r="K176" s="87">
        <f t="shared" si="63"/>
        <v>110</v>
      </c>
      <c r="L176" s="88">
        <f t="shared" si="64"/>
        <v>111</v>
      </c>
      <c r="M176" s="89">
        <f t="shared" si="57"/>
        <v>1.0217234980000001</v>
      </c>
      <c r="N176" s="89">
        <f t="shared" ca="1" si="58"/>
        <v>1.03022908</v>
      </c>
      <c r="O176" s="88">
        <f t="shared" si="70"/>
        <v>0</v>
      </c>
      <c r="P176" s="85">
        <f t="shared" ca="1" si="65"/>
        <v>30.22908</v>
      </c>
      <c r="Q176" s="85">
        <f t="shared" si="71"/>
        <v>0</v>
      </c>
      <c r="R176" s="90" t="str">
        <f t="shared" si="72"/>
        <v>A+J=</v>
      </c>
      <c r="S176" s="86">
        <f t="shared" si="73"/>
        <v>44529</v>
      </c>
      <c r="T176" s="91"/>
      <c r="U176" s="8"/>
      <c r="V176" s="126">
        <v>47403</v>
      </c>
      <c r="W176" s="128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9"/>
        <v>44270</v>
      </c>
      <c r="B177" s="129">
        <f t="shared" ca="1" si="66"/>
        <v>1030.2290800000001</v>
      </c>
      <c r="C177" s="85">
        <f t="shared" si="60"/>
        <v>1000</v>
      </c>
      <c r="D177" s="11">
        <f ca="1">IF(A177&lt;$B$1,VLOOKUP(A177,[1]DI!$A$4:$B$15000,2),0)</f>
        <v>1.9000000000000006E-2</v>
      </c>
      <c r="E177" s="85">
        <f t="shared" ca="1" si="67"/>
        <v>1.0000746899999999</v>
      </c>
      <c r="F177" s="85">
        <f ca="1">(TRUNC(PRODUCT($E$12:$E176),16))</f>
        <v>1.00832473993849</v>
      </c>
      <c r="G177" s="85">
        <f t="shared" si="68"/>
        <v>1</v>
      </c>
      <c r="H177" s="85">
        <f t="shared" ca="1" si="69"/>
        <v>1.0083247399999999</v>
      </c>
      <c r="I177" s="84">
        <f t="shared" si="61"/>
        <v>0.05</v>
      </c>
      <c r="J177" s="86">
        <f t="shared" si="62"/>
        <v>44105</v>
      </c>
      <c r="K177" s="87">
        <f t="shared" si="63"/>
        <v>111</v>
      </c>
      <c r="L177" s="88">
        <f t="shared" si="64"/>
        <v>111</v>
      </c>
      <c r="M177" s="89">
        <f t="shared" si="57"/>
        <v>1.0217234980000001</v>
      </c>
      <c r="N177" s="89">
        <f t="shared" ca="1" si="58"/>
        <v>1.03022908</v>
      </c>
      <c r="O177" s="88">
        <f t="shared" si="70"/>
        <v>0</v>
      </c>
      <c r="P177" s="85">
        <f t="shared" ca="1" si="65"/>
        <v>30.22908</v>
      </c>
      <c r="Q177" s="85">
        <f t="shared" si="71"/>
        <v>0</v>
      </c>
      <c r="R177" s="90" t="str">
        <f t="shared" si="72"/>
        <v>A+J=</v>
      </c>
      <c r="S177" s="86">
        <f t="shared" si="73"/>
        <v>44529</v>
      </c>
      <c r="T177" s="91"/>
      <c r="U177" s="8"/>
      <c r="V177" s="126">
        <v>47424</v>
      </c>
      <c r="W177" s="127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9"/>
        <v>44271</v>
      </c>
      <c r="B178" s="129">
        <f t="shared" ca="1" si="66"/>
        <v>1030.5055249899999</v>
      </c>
      <c r="C178" s="85">
        <f t="shared" si="60"/>
        <v>1000</v>
      </c>
      <c r="D178" s="11">
        <f ca="1">IF(A178&lt;$B$1,VLOOKUP(A178,[1]DI!$A$4:$B$15000,2),0)</f>
        <v>1.9000000000000006E-2</v>
      </c>
      <c r="E178" s="85">
        <f t="shared" ca="1" si="67"/>
        <v>1.0000746899999999</v>
      </c>
      <c r="F178" s="85">
        <f ca="1">(TRUNC(PRODUCT($E$12:$E177),16))</f>
        <v>1.00840005171331</v>
      </c>
      <c r="G178" s="85">
        <f t="shared" si="68"/>
        <v>1</v>
      </c>
      <c r="H178" s="85">
        <f t="shared" ca="1" si="69"/>
        <v>1.0084000500000001</v>
      </c>
      <c r="I178" s="84">
        <f t="shared" si="61"/>
        <v>0.05</v>
      </c>
      <c r="J178" s="86">
        <f t="shared" si="62"/>
        <v>44105</v>
      </c>
      <c r="K178" s="87">
        <f t="shared" si="63"/>
        <v>112</v>
      </c>
      <c r="L178" s="88">
        <f t="shared" si="64"/>
        <v>112</v>
      </c>
      <c r="M178" s="89">
        <f t="shared" si="57"/>
        <v>1.021921335</v>
      </c>
      <c r="N178" s="89">
        <f t="shared" ca="1" si="58"/>
        <v>1.0305055249999999</v>
      </c>
      <c r="O178" s="88">
        <f t="shared" si="70"/>
        <v>0</v>
      </c>
      <c r="P178" s="85">
        <f t="shared" ca="1" si="65"/>
        <v>30.505524990000001</v>
      </c>
      <c r="Q178" s="85">
        <f t="shared" si="71"/>
        <v>0</v>
      </c>
      <c r="R178" s="90" t="str">
        <f t="shared" si="72"/>
        <v>A+J=</v>
      </c>
      <c r="S178" s="86">
        <f t="shared" si="73"/>
        <v>44529</v>
      </c>
      <c r="T178" s="91"/>
      <c r="U178" s="8"/>
      <c r="V178" s="126">
        <v>47437</v>
      </c>
      <c r="W178" s="127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9"/>
        <v>44272</v>
      </c>
      <c r="B179" s="129">
        <f t="shared" ca="1" si="66"/>
        <v>1030.782048</v>
      </c>
      <c r="C179" s="85">
        <f t="shared" si="60"/>
        <v>1000</v>
      </c>
      <c r="D179" s="11">
        <f ca="1">IF(A179&lt;$B$1,VLOOKUP(A179,[1]DI!$A$4:$B$15000,2),0)</f>
        <v>1.9000000000000006E-2</v>
      </c>
      <c r="E179" s="85">
        <f t="shared" ca="1" si="67"/>
        <v>1.0000746899999999</v>
      </c>
      <c r="F179" s="85">
        <f ca="1">(TRUNC(PRODUCT($E$12:$E178),16))</f>
        <v>1.00847536911318</v>
      </c>
      <c r="G179" s="85">
        <f t="shared" si="68"/>
        <v>1</v>
      </c>
      <c r="H179" s="85">
        <f t="shared" ca="1" si="69"/>
        <v>1.00847537</v>
      </c>
      <c r="I179" s="84">
        <f t="shared" si="61"/>
        <v>0.05</v>
      </c>
      <c r="J179" s="86">
        <f t="shared" si="62"/>
        <v>44105</v>
      </c>
      <c r="K179" s="87">
        <f t="shared" si="63"/>
        <v>113</v>
      </c>
      <c r="L179" s="88">
        <f t="shared" si="64"/>
        <v>113</v>
      </c>
      <c r="M179" s="89">
        <f t="shared" si="57"/>
        <v>1.0221192100000001</v>
      </c>
      <c r="N179" s="89">
        <f t="shared" ca="1" si="58"/>
        <v>1.0307820480000001</v>
      </c>
      <c r="O179" s="88">
        <f t="shared" si="70"/>
        <v>0</v>
      </c>
      <c r="P179" s="85">
        <f t="shared" ca="1" si="65"/>
        <v>30.782048</v>
      </c>
      <c r="Q179" s="85">
        <f t="shared" si="71"/>
        <v>0</v>
      </c>
      <c r="R179" s="90" t="str">
        <f t="shared" si="72"/>
        <v>A+J=</v>
      </c>
      <c r="S179" s="86">
        <f t="shared" si="73"/>
        <v>44529</v>
      </c>
      <c r="T179" s="91"/>
      <c r="U179" s="8"/>
      <c r="V179" s="126">
        <v>47477</v>
      </c>
      <c r="W179" s="127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9"/>
        <v>44273</v>
      </c>
      <c r="B180" s="129">
        <f t="shared" ca="1" si="66"/>
        <v>1031.0586410000001</v>
      </c>
      <c r="C180" s="85">
        <f t="shared" si="60"/>
        <v>1000</v>
      </c>
      <c r="D180" s="11">
        <f ca="1">IF(A180&lt;$B$1,VLOOKUP(A180,[1]DI!$A$4:$B$15000,2),0)</f>
        <v>2.6499999999999999E-2</v>
      </c>
      <c r="E180" s="85">
        <f t="shared" ca="1" si="67"/>
        <v>1.00010379</v>
      </c>
      <c r="F180" s="85">
        <f ca="1">(TRUNC(PRODUCT($E$12:$E179),16))</f>
        <v>1.0085506921384899</v>
      </c>
      <c r="G180" s="85">
        <f t="shared" si="68"/>
        <v>1</v>
      </c>
      <c r="H180" s="85">
        <f t="shared" ca="1" si="69"/>
        <v>1.0085506900000001</v>
      </c>
      <c r="I180" s="84">
        <f t="shared" si="61"/>
        <v>0.05</v>
      </c>
      <c r="J180" s="86">
        <f t="shared" si="62"/>
        <v>44105</v>
      </c>
      <c r="K180" s="87">
        <f t="shared" si="63"/>
        <v>114</v>
      </c>
      <c r="L180" s="88">
        <f t="shared" si="64"/>
        <v>114</v>
      </c>
      <c r="M180" s="89">
        <f t="shared" si="57"/>
        <v>1.022317124</v>
      </c>
      <c r="N180" s="89">
        <f t="shared" ca="1" si="58"/>
        <v>1.031058641</v>
      </c>
      <c r="O180" s="88">
        <f t="shared" si="70"/>
        <v>0</v>
      </c>
      <c r="P180" s="85">
        <f t="shared" ca="1" si="65"/>
        <v>31.058641000000001</v>
      </c>
      <c r="Q180" s="85">
        <f t="shared" si="71"/>
        <v>0</v>
      </c>
      <c r="R180" s="90" t="str">
        <f t="shared" si="72"/>
        <v>A+J=</v>
      </c>
      <c r="S180" s="86">
        <f t="shared" si="73"/>
        <v>44529</v>
      </c>
      <c r="T180" s="91"/>
      <c r="U180" s="8"/>
      <c r="V180" s="126">
        <v>47484</v>
      </c>
      <c r="W180" s="127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9"/>
        <v>44274</v>
      </c>
      <c r="B181" s="129">
        <f t="shared" ca="1" si="66"/>
        <v>1031.3653220000001</v>
      </c>
      <c r="C181" s="85">
        <f t="shared" si="60"/>
        <v>1000</v>
      </c>
      <c r="D181" s="11">
        <f ca="1">IF(A181&lt;$B$1,VLOOKUP(A181,[1]DI!$A$4:$B$15000,2),0)</f>
        <v>2.6499999999999999E-2</v>
      </c>
      <c r="E181" s="85">
        <f t="shared" ca="1" si="67"/>
        <v>1.00010379</v>
      </c>
      <c r="F181" s="85">
        <f ca="1">(TRUNC(PRODUCT($E$12:$E180),16))</f>
        <v>1.0086553696148299</v>
      </c>
      <c r="G181" s="85">
        <f t="shared" si="68"/>
        <v>1</v>
      </c>
      <c r="H181" s="85">
        <f t="shared" ca="1" si="69"/>
        <v>1.0086553700000001</v>
      </c>
      <c r="I181" s="84">
        <f t="shared" si="61"/>
        <v>0.05</v>
      </c>
      <c r="J181" s="86">
        <f t="shared" si="62"/>
        <v>44105</v>
      </c>
      <c r="K181" s="87">
        <f t="shared" si="63"/>
        <v>115</v>
      </c>
      <c r="L181" s="88">
        <f t="shared" si="64"/>
        <v>115</v>
      </c>
      <c r="M181" s="89">
        <f t="shared" si="57"/>
        <v>1.0225150759999999</v>
      </c>
      <c r="N181" s="89">
        <f t="shared" ca="1" si="58"/>
        <v>1.0313653220000001</v>
      </c>
      <c r="O181" s="88">
        <f t="shared" si="70"/>
        <v>0</v>
      </c>
      <c r="P181" s="85">
        <f t="shared" ca="1" si="65"/>
        <v>31.365321999999999</v>
      </c>
      <c r="Q181" s="85">
        <f t="shared" si="71"/>
        <v>0</v>
      </c>
      <c r="R181" s="90" t="str">
        <f t="shared" si="72"/>
        <v>A+J=</v>
      </c>
      <c r="S181" s="86">
        <f t="shared" si="73"/>
        <v>44529</v>
      </c>
      <c r="T181" s="91"/>
      <c r="U181" s="8"/>
      <c r="V181" s="126">
        <v>47546</v>
      </c>
      <c r="W181" s="127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9"/>
        <v>44275</v>
      </c>
      <c r="B182" s="129">
        <f t="shared" ca="1" si="66"/>
        <v>1031.6720939899999</v>
      </c>
      <c r="C182" s="85">
        <f t="shared" si="60"/>
        <v>1000</v>
      </c>
      <c r="D182" s="11">
        <f ca="1">IF(A182&lt;$B$1,VLOOKUP(A182,[1]DI!$A$4:$B$15000,2),0)</f>
        <v>0</v>
      </c>
      <c r="E182" s="85">
        <f t="shared" ca="1" si="67"/>
        <v>1</v>
      </c>
      <c r="F182" s="85">
        <f ca="1">(TRUNC(PRODUCT($E$12:$E181),16))</f>
        <v>1.0087600579556399</v>
      </c>
      <c r="G182" s="85">
        <f t="shared" si="68"/>
        <v>1</v>
      </c>
      <c r="H182" s="85">
        <f t="shared" ca="1" si="69"/>
        <v>1.00876006</v>
      </c>
      <c r="I182" s="84">
        <f t="shared" si="61"/>
        <v>0.05</v>
      </c>
      <c r="J182" s="86">
        <f t="shared" si="62"/>
        <v>44105</v>
      </c>
      <c r="K182" s="87">
        <f t="shared" si="63"/>
        <v>115</v>
      </c>
      <c r="L182" s="88">
        <f t="shared" si="64"/>
        <v>116</v>
      </c>
      <c r="M182" s="89">
        <f t="shared" si="57"/>
        <v>1.0227130659999999</v>
      </c>
      <c r="N182" s="89">
        <f t="shared" ca="1" si="58"/>
        <v>1.0316720939999999</v>
      </c>
      <c r="O182" s="88">
        <f t="shared" si="70"/>
        <v>0</v>
      </c>
      <c r="P182" s="85">
        <f t="shared" ca="1" si="65"/>
        <v>31.67209399</v>
      </c>
      <c r="Q182" s="85">
        <f t="shared" si="71"/>
        <v>0</v>
      </c>
      <c r="R182" s="90" t="str">
        <f t="shared" si="72"/>
        <v>A+J=</v>
      </c>
      <c r="S182" s="86">
        <f t="shared" si="73"/>
        <v>44529</v>
      </c>
      <c r="T182" s="91"/>
      <c r="U182" s="8"/>
      <c r="V182" s="126">
        <v>47547</v>
      </c>
      <c r="W182" s="127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9"/>
        <v>44276</v>
      </c>
      <c r="B183" s="129">
        <f t="shared" ca="1" si="66"/>
        <v>1031.6720939899999</v>
      </c>
      <c r="C183" s="85">
        <f t="shared" si="60"/>
        <v>1000</v>
      </c>
      <c r="D183" s="11">
        <f ca="1">IF(A183&lt;$B$1,VLOOKUP(A183,[1]DI!$A$4:$B$15000,2),0)</f>
        <v>0</v>
      </c>
      <c r="E183" s="85">
        <f t="shared" ca="1" si="67"/>
        <v>1</v>
      </c>
      <c r="F183" s="85">
        <f ca="1">(TRUNC(PRODUCT($E$12:$E182),16))</f>
        <v>1.0087600579556399</v>
      </c>
      <c r="G183" s="85">
        <f t="shared" si="68"/>
        <v>1</v>
      </c>
      <c r="H183" s="85">
        <f t="shared" ca="1" si="69"/>
        <v>1.00876006</v>
      </c>
      <c r="I183" s="84">
        <f t="shared" si="61"/>
        <v>0.05</v>
      </c>
      <c r="J183" s="86">
        <f t="shared" si="62"/>
        <v>44105</v>
      </c>
      <c r="K183" s="87">
        <f t="shared" si="63"/>
        <v>115</v>
      </c>
      <c r="L183" s="88">
        <f t="shared" si="64"/>
        <v>116</v>
      </c>
      <c r="M183" s="89">
        <f t="shared" si="57"/>
        <v>1.0227130659999999</v>
      </c>
      <c r="N183" s="89">
        <f t="shared" ca="1" si="58"/>
        <v>1.0316720939999999</v>
      </c>
      <c r="O183" s="88">
        <f t="shared" si="70"/>
        <v>0</v>
      </c>
      <c r="P183" s="85">
        <f t="shared" ca="1" si="65"/>
        <v>31.67209399</v>
      </c>
      <c r="Q183" s="85">
        <f t="shared" si="71"/>
        <v>0</v>
      </c>
      <c r="R183" s="90" t="str">
        <f t="shared" si="72"/>
        <v>A+J=</v>
      </c>
      <c r="S183" s="86">
        <f t="shared" si="73"/>
        <v>44529</v>
      </c>
      <c r="T183" s="91"/>
      <c r="U183" s="8"/>
      <c r="V183" s="126">
        <v>47592</v>
      </c>
      <c r="W183" s="127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9"/>
        <v>44277</v>
      </c>
      <c r="B184" s="129">
        <f t="shared" ca="1" si="66"/>
        <v>1031.6720939899999</v>
      </c>
      <c r="C184" s="85">
        <f t="shared" si="60"/>
        <v>1000</v>
      </c>
      <c r="D184" s="11">
        <f ca="1">IF(A184&lt;$B$1,VLOOKUP(A184,[1]DI!$A$4:$B$15000,2),0)</f>
        <v>2.6499999999999999E-2</v>
      </c>
      <c r="E184" s="85">
        <f t="shared" ca="1" si="67"/>
        <v>1.00010379</v>
      </c>
      <c r="F184" s="85">
        <f ca="1">(TRUNC(PRODUCT($E$12:$E183),16))</f>
        <v>1.0087600579556399</v>
      </c>
      <c r="G184" s="85">
        <f t="shared" si="68"/>
        <v>1</v>
      </c>
      <c r="H184" s="85">
        <f t="shared" ca="1" si="69"/>
        <v>1.00876006</v>
      </c>
      <c r="I184" s="84">
        <f t="shared" si="61"/>
        <v>0.05</v>
      </c>
      <c r="J184" s="86">
        <f t="shared" si="62"/>
        <v>44105</v>
      </c>
      <c r="K184" s="87">
        <f t="shared" si="63"/>
        <v>116</v>
      </c>
      <c r="L184" s="88">
        <f t="shared" si="64"/>
        <v>116</v>
      </c>
      <c r="M184" s="89">
        <f t="shared" si="57"/>
        <v>1.0227130659999999</v>
      </c>
      <c r="N184" s="89">
        <f t="shared" ca="1" si="58"/>
        <v>1.0316720939999999</v>
      </c>
      <c r="O184" s="88">
        <f t="shared" si="70"/>
        <v>0</v>
      </c>
      <c r="P184" s="85">
        <f t="shared" ca="1" si="65"/>
        <v>31.67209399</v>
      </c>
      <c r="Q184" s="85">
        <f t="shared" si="71"/>
        <v>0</v>
      </c>
      <c r="R184" s="90" t="str">
        <f t="shared" si="72"/>
        <v>A+J=</v>
      </c>
      <c r="S184" s="86">
        <f t="shared" si="73"/>
        <v>44529</v>
      </c>
      <c r="T184" s="91"/>
      <c r="U184" s="8"/>
      <c r="V184" s="126">
        <v>47604</v>
      </c>
      <c r="W184" s="127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9"/>
        <v>44278</v>
      </c>
      <c r="B185" s="129">
        <f t="shared" ca="1" si="66"/>
        <v>1031.978955</v>
      </c>
      <c r="C185" s="85">
        <f t="shared" si="60"/>
        <v>1000</v>
      </c>
      <c r="D185" s="11">
        <f ca="1">IF(A185&lt;$B$1,VLOOKUP(A185,[1]DI!$A$4:$B$15000,2),0)</f>
        <v>2.6499999999999999E-2</v>
      </c>
      <c r="E185" s="85">
        <f t="shared" ca="1" si="67"/>
        <v>1.00010379</v>
      </c>
      <c r="F185" s="85">
        <f ca="1">(TRUNC(PRODUCT($E$12:$E184),16))</f>
        <v>1.0088647571620599</v>
      </c>
      <c r="G185" s="85">
        <f t="shared" si="68"/>
        <v>1</v>
      </c>
      <c r="H185" s="85">
        <f t="shared" ca="1" si="69"/>
        <v>1.00886476</v>
      </c>
      <c r="I185" s="84">
        <f t="shared" si="61"/>
        <v>0.05</v>
      </c>
      <c r="J185" s="86">
        <f t="shared" si="62"/>
        <v>44105</v>
      </c>
      <c r="K185" s="87">
        <f t="shared" si="63"/>
        <v>117</v>
      </c>
      <c r="L185" s="88">
        <f t="shared" si="64"/>
        <v>117</v>
      </c>
      <c r="M185" s="89">
        <f t="shared" si="57"/>
        <v>1.0229110939999999</v>
      </c>
      <c r="N185" s="89">
        <f t="shared" ca="1" si="58"/>
        <v>1.031978955</v>
      </c>
      <c r="O185" s="88">
        <f t="shared" si="70"/>
        <v>0</v>
      </c>
      <c r="P185" s="85">
        <f t="shared" ca="1" si="65"/>
        <v>31.978954999999999</v>
      </c>
      <c r="Q185" s="85">
        <f t="shared" si="71"/>
        <v>0</v>
      </c>
      <c r="R185" s="90" t="str">
        <f t="shared" si="72"/>
        <v>A+J=</v>
      </c>
      <c r="S185" s="86">
        <f t="shared" si="73"/>
        <v>44529</v>
      </c>
      <c r="T185" s="91"/>
      <c r="U185" s="8"/>
      <c r="V185" s="126">
        <v>47654</v>
      </c>
      <c r="W185" s="127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9"/>
        <v>44279</v>
      </c>
      <c r="B186" s="129">
        <f t="shared" ca="1" si="66"/>
        <v>1032.2859080000001</v>
      </c>
      <c r="C186" s="85">
        <f t="shared" si="60"/>
        <v>1000</v>
      </c>
      <c r="D186" s="11">
        <f ca="1">IF(A186&lt;$B$1,VLOOKUP(A186,[1]DI!$A$4:$B$15000,2),0)</f>
        <v>2.6499999999999999E-2</v>
      </c>
      <c r="E186" s="85">
        <f t="shared" ca="1" si="67"/>
        <v>1.00010379</v>
      </c>
      <c r="F186" s="85">
        <f ca="1">(TRUNC(PRODUCT($E$12:$E185),16))</f>
        <v>1.0089694672352001</v>
      </c>
      <c r="G186" s="85">
        <f t="shared" si="68"/>
        <v>1</v>
      </c>
      <c r="H186" s="85">
        <f t="shared" ca="1" si="69"/>
        <v>1.00896947</v>
      </c>
      <c r="I186" s="84">
        <f t="shared" si="61"/>
        <v>0.05</v>
      </c>
      <c r="J186" s="86">
        <f t="shared" si="62"/>
        <v>44105</v>
      </c>
      <c r="K186" s="87">
        <f t="shared" si="63"/>
        <v>118</v>
      </c>
      <c r="L186" s="88">
        <f t="shared" si="64"/>
        <v>118</v>
      </c>
      <c r="M186" s="89">
        <f t="shared" si="57"/>
        <v>1.023109161</v>
      </c>
      <c r="N186" s="89">
        <f t="shared" ca="1" si="58"/>
        <v>1.032285908</v>
      </c>
      <c r="O186" s="88">
        <f t="shared" si="70"/>
        <v>0</v>
      </c>
      <c r="P186" s="85">
        <f t="shared" ca="1" si="65"/>
        <v>32.285907999999999</v>
      </c>
      <c r="Q186" s="85">
        <f t="shared" si="71"/>
        <v>0</v>
      </c>
      <c r="R186" s="90" t="str">
        <f t="shared" si="72"/>
        <v>A+J=</v>
      </c>
      <c r="S186" s="86">
        <f t="shared" si="73"/>
        <v>44529</v>
      </c>
      <c r="T186" s="91"/>
      <c r="U186" s="8"/>
      <c r="V186" s="126">
        <v>47802</v>
      </c>
      <c r="W186" s="127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9"/>
        <v>44280</v>
      </c>
      <c r="B187" s="129">
        <f t="shared" ca="1" si="66"/>
        <v>1032.5929510000001</v>
      </c>
      <c r="C187" s="85">
        <f t="shared" si="60"/>
        <v>1000</v>
      </c>
      <c r="D187" s="11">
        <f ca="1">IF(A187&lt;$B$1,VLOOKUP(A187,[1]DI!$A$4:$B$15000,2),0)</f>
        <v>2.6499999999999999E-2</v>
      </c>
      <c r="E187" s="85">
        <f t="shared" ca="1" si="67"/>
        <v>1.00010379</v>
      </c>
      <c r="F187" s="85">
        <f ca="1">(TRUNC(PRODUCT($E$12:$E186),16))</f>
        <v>1.00907418817621</v>
      </c>
      <c r="G187" s="85">
        <f t="shared" si="68"/>
        <v>1</v>
      </c>
      <c r="H187" s="85">
        <f t="shared" ca="1" si="69"/>
        <v>1.00907419</v>
      </c>
      <c r="I187" s="84">
        <f t="shared" si="61"/>
        <v>0.05</v>
      </c>
      <c r="J187" s="86">
        <f t="shared" si="62"/>
        <v>44105</v>
      </c>
      <c r="K187" s="87">
        <f t="shared" si="63"/>
        <v>119</v>
      </c>
      <c r="L187" s="88">
        <f t="shared" si="64"/>
        <v>119</v>
      </c>
      <c r="M187" s="89">
        <f t="shared" si="57"/>
        <v>1.023307266</v>
      </c>
      <c r="N187" s="89">
        <f t="shared" ca="1" si="58"/>
        <v>1.032592951</v>
      </c>
      <c r="O187" s="88">
        <f t="shared" si="70"/>
        <v>0</v>
      </c>
      <c r="P187" s="85">
        <f t="shared" ca="1" si="65"/>
        <v>32.592950999999999</v>
      </c>
      <c r="Q187" s="85">
        <f t="shared" si="71"/>
        <v>0</v>
      </c>
      <c r="R187" s="90" t="str">
        <f t="shared" si="72"/>
        <v>A+J=</v>
      </c>
      <c r="S187" s="86">
        <f t="shared" si="73"/>
        <v>44529</v>
      </c>
      <c r="T187" s="91"/>
      <c r="U187" s="8"/>
      <c r="V187" s="126">
        <v>47842</v>
      </c>
      <c r="W187" s="127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9"/>
        <v>44281</v>
      </c>
      <c r="B188" s="129">
        <f t="shared" ca="1" si="66"/>
        <v>1032.9000840000001</v>
      </c>
      <c r="C188" s="85">
        <f t="shared" si="60"/>
        <v>1000</v>
      </c>
      <c r="D188" s="11">
        <f ca="1">IF(A188&lt;$B$1,VLOOKUP(A188,[1]DI!$A$4:$B$15000,2),0)</f>
        <v>2.6499999999999999E-2</v>
      </c>
      <c r="E188" s="85">
        <f t="shared" ca="1" si="67"/>
        <v>1.00010379</v>
      </c>
      <c r="F188" s="85">
        <f ca="1">(TRUNC(PRODUCT($E$12:$E187),16))</f>
        <v>1.0091789199862</v>
      </c>
      <c r="G188" s="85">
        <f t="shared" si="68"/>
        <v>1</v>
      </c>
      <c r="H188" s="85">
        <f t="shared" ca="1" si="69"/>
        <v>1.0091789200000001</v>
      </c>
      <c r="I188" s="84">
        <f t="shared" si="61"/>
        <v>0.05</v>
      </c>
      <c r="J188" s="86">
        <f t="shared" si="62"/>
        <v>44105</v>
      </c>
      <c r="K188" s="87">
        <f t="shared" si="63"/>
        <v>120</v>
      </c>
      <c r="L188" s="88">
        <f t="shared" si="64"/>
        <v>120</v>
      </c>
      <c r="M188" s="89">
        <f t="shared" si="57"/>
        <v>1.0235054100000001</v>
      </c>
      <c r="N188" s="89">
        <f t="shared" ca="1" si="58"/>
        <v>1.032900084</v>
      </c>
      <c r="O188" s="88">
        <f t="shared" si="70"/>
        <v>0</v>
      </c>
      <c r="P188" s="85">
        <f t="shared" ca="1" si="65"/>
        <v>32.900084</v>
      </c>
      <c r="Q188" s="85">
        <f t="shared" si="71"/>
        <v>0</v>
      </c>
      <c r="R188" s="90" t="str">
        <f t="shared" si="72"/>
        <v>A+J=</v>
      </c>
      <c r="S188" s="86">
        <f t="shared" si="73"/>
        <v>44529</v>
      </c>
      <c r="T188" s="91"/>
      <c r="U188" s="8"/>
      <c r="V188" s="126">
        <v>47849</v>
      </c>
      <c r="W188" s="127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9"/>
        <v>44282</v>
      </c>
      <c r="B189" s="129">
        <f t="shared" ca="1" si="66"/>
        <v>1033.2073069999999</v>
      </c>
      <c r="C189" s="85">
        <f t="shared" si="60"/>
        <v>1000</v>
      </c>
      <c r="D189" s="11">
        <f ca="1">IF(A189&lt;$B$1,VLOOKUP(A189,[1]DI!$A$4:$B$15000,2),0)</f>
        <v>0</v>
      </c>
      <c r="E189" s="85">
        <f t="shared" ca="1" si="67"/>
        <v>1</v>
      </c>
      <c r="F189" s="85">
        <f ca="1">(TRUNC(PRODUCT($E$12:$E188),16))</f>
        <v>1.00928366266631</v>
      </c>
      <c r="G189" s="85">
        <f t="shared" si="68"/>
        <v>1</v>
      </c>
      <c r="H189" s="85">
        <f t="shared" ca="1" si="69"/>
        <v>1.0092836599999999</v>
      </c>
      <c r="I189" s="84">
        <f t="shared" si="61"/>
        <v>0.05</v>
      </c>
      <c r="J189" s="86">
        <f t="shared" si="62"/>
        <v>44105</v>
      </c>
      <c r="K189" s="87">
        <f t="shared" si="63"/>
        <v>120</v>
      </c>
      <c r="L189" s="88">
        <f t="shared" si="64"/>
        <v>121</v>
      </c>
      <c r="M189" s="89">
        <f t="shared" si="57"/>
        <v>1.0237035910000001</v>
      </c>
      <c r="N189" s="89">
        <f t="shared" ca="1" si="58"/>
        <v>1.0332073070000001</v>
      </c>
      <c r="O189" s="88">
        <f t="shared" si="70"/>
        <v>0</v>
      </c>
      <c r="P189" s="85">
        <f t="shared" ca="1" si="65"/>
        <v>33.207307</v>
      </c>
      <c r="Q189" s="85">
        <f t="shared" si="71"/>
        <v>0</v>
      </c>
      <c r="R189" s="90" t="str">
        <f t="shared" si="72"/>
        <v>A+J=</v>
      </c>
      <c r="S189" s="86">
        <f t="shared" si="73"/>
        <v>44529</v>
      </c>
      <c r="T189" s="91"/>
      <c r="U189" s="8"/>
      <c r="V189" s="126">
        <v>47903</v>
      </c>
      <c r="W189" s="127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9"/>
        <v>44283</v>
      </c>
      <c r="B190" s="129">
        <f t="shared" ca="1" si="66"/>
        <v>1033.2073069999999</v>
      </c>
      <c r="C190" s="85">
        <f t="shared" si="60"/>
        <v>1000</v>
      </c>
      <c r="D190" s="11">
        <f ca="1">IF(A190&lt;$B$1,VLOOKUP(A190,[1]DI!$A$4:$B$15000,2),0)</f>
        <v>0</v>
      </c>
      <c r="E190" s="85">
        <f t="shared" ca="1" si="67"/>
        <v>1</v>
      </c>
      <c r="F190" s="85">
        <f ca="1">(TRUNC(PRODUCT($E$12:$E189),16))</f>
        <v>1.00928366266631</v>
      </c>
      <c r="G190" s="85">
        <f t="shared" si="68"/>
        <v>1</v>
      </c>
      <c r="H190" s="85">
        <f t="shared" ca="1" si="69"/>
        <v>1.0092836599999999</v>
      </c>
      <c r="I190" s="84">
        <f t="shared" si="61"/>
        <v>0.05</v>
      </c>
      <c r="J190" s="86">
        <f t="shared" si="62"/>
        <v>44105</v>
      </c>
      <c r="K190" s="87">
        <f t="shared" si="63"/>
        <v>120</v>
      </c>
      <c r="L190" s="88">
        <f t="shared" si="64"/>
        <v>121</v>
      </c>
      <c r="M190" s="89">
        <f t="shared" si="57"/>
        <v>1.0237035910000001</v>
      </c>
      <c r="N190" s="89">
        <f t="shared" ca="1" si="58"/>
        <v>1.0332073070000001</v>
      </c>
      <c r="O190" s="88">
        <f t="shared" si="70"/>
        <v>0</v>
      </c>
      <c r="P190" s="85">
        <f t="shared" ca="1" si="65"/>
        <v>33.207307</v>
      </c>
      <c r="Q190" s="85">
        <f t="shared" si="71"/>
        <v>0</v>
      </c>
      <c r="R190" s="90" t="str">
        <f t="shared" si="72"/>
        <v>A+J=</v>
      </c>
      <c r="S190" s="86">
        <f t="shared" si="73"/>
        <v>44529</v>
      </c>
      <c r="T190" s="91"/>
      <c r="U190" s="8"/>
      <c r="V190" s="126">
        <v>47904</v>
      </c>
      <c r="W190" s="127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9"/>
        <v>44284</v>
      </c>
      <c r="B191" s="129">
        <f t="shared" ca="1" si="66"/>
        <v>1033.2073069999999</v>
      </c>
      <c r="C191" s="85">
        <f t="shared" si="60"/>
        <v>1000</v>
      </c>
      <c r="D191" s="11">
        <f ca="1">IF(A191&lt;$B$1,VLOOKUP(A191,[1]DI!$A$4:$B$15000,2),0)</f>
        <v>2.6499999999999999E-2</v>
      </c>
      <c r="E191" s="85">
        <f t="shared" ca="1" si="67"/>
        <v>1.00010379</v>
      </c>
      <c r="F191" s="85">
        <f ca="1">(TRUNC(PRODUCT($E$12:$E190),16))</f>
        <v>1.00928366266631</v>
      </c>
      <c r="G191" s="85">
        <f t="shared" si="68"/>
        <v>1</v>
      </c>
      <c r="H191" s="85">
        <f t="shared" ca="1" si="69"/>
        <v>1.0092836599999999</v>
      </c>
      <c r="I191" s="84">
        <f t="shared" si="61"/>
        <v>0.05</v>
      </c>
      <c r="J191" s="86">
        <f t="shared" si="62"/>
        <v>44105</v>
      </c>
      <c r="K191" s="87">
        <f t="shared" si="63"/>
        <v>121</v>
      </c>
      <c r="L191" s="88">
        <f t="shared" si="64"/>
        <v>121</v>
      </c>
      <c r="M191" s="89">
        <f t="shared" si="57"/>
        <v>1.0237035910000001</v>
      </c>
      <c r="N191" s="89">
        <f t="shared" ca="1" si="58"/>
        <v>1.0332073070000001</v>
      </c>
      <c r="O191" s="88">
        <f t="shared" si="70"/>
        <v>0</v>
      </c>
      <c r="P191" s="85">
        <f t="shared" ca="1" si="65"/>
        <v>33.207307</v>
      </c>
      <c r="Q191" s="85">
        <f t="shared" si="71"/>
        <v>0</v>
      </c>
      <c r="R191" s="90" t="str">
        <f t="shared" si="72"/>
        <v>A+J=</v>
      </c>
      <c r="S191" s="86">
        <f t="shared" si="73"/>
        <v>44529</v>
      </c>
      <c r="T191" s="91"/>
      <c r="U191" s="8"/>
      <c r="V191" s="126">
        <v>47949</v>
      </c>
      <c r="W191" s="127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9"/>
        <v>44285</v>
      </c>
      <c r="B192" s="129">
        <f t="shared" ca="1" si="66"/>
        <v>1033.51463199</v>
      </c>
      <c r="C192" s="85">
        <f t="shared" si="60"/>
        <v>1000</v>
      </c>
      <c r="D192" s="11">
        <f ca="1">IF(A192&lt;$B$1,VLOOKUP(A192,[1]DI!$A$4:$B$15000,2),0)</f>
        <v>2.6499999999999999E-2</v>
      </c>
      <c r="E192" s="85">
        <f t="shared" ca="1" si="67"/>
        <v>1.00010379</v>
      </c>
      <c r="F192" s="85">
        <f ca="1">(TRUNC(PRODUCT($E$12:$E191),16))</f>
        <v>1.0093884162176501</v>
      </c>
      <c r="G192" s="85">
        <f t="shared" si="68"/>
        <v>1</v>
      </c>
      <c r="H192" s="85">
        <f t="shared" ca="1" si="69"/>
        <v>1.0093884200000001</v>
      </c>
      <c r="I192" s="84">
        <f t="shared" si="61"/>
        <v>0.05</v>
      </c>
      <c r="J192" s="86">
        <f t="shared" si="62"/>
        <v>44105</v>
      </c>
      <c r="K192" s="87">
        <f t="shared" si="63"/>
        <v>122</v>
      </c>
      <c r="L192" s="88">
        <f t="shared" si="64"/>
        <v>122</v>
      </c>
      <c r="M192" s="89">
        <f t="shared" si="57"/>
        <v>1.0239018120000001</v>
      </c>
      <c r="N192" s="89">
        <f t="shared" ca="1" si="58"/>
        <v>1.0335146319999999</v>
      </c>
      <c r="O192" s="88">
        <f t="shared" si="70"/>
        <v>0</v>
      </c>
      <c r="P192" s="85">
        <f t="shared" ca="1" si="65"/>
        <v>33.514631989999998</v>
      </c>
      <c r="Q192" s="85">
        <f t="shared" si="71"/>
        <v>0</v>
      </c>
      <c r="R192" s="90" t="str">
        <f t="shared" si="72"/>
        <v>A+J=</v>
      </c>
      <c r="S192" s="86">
        <f t="shared" si="73"/>
        <v>44529</v>
      </c>
      <c r="T192" s="91"/>
      <c r="U192" s="8"/>
      <c r="V192" s="126">
        <v>47959</v>
      </c>
      <c r="W192" s="127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9"/>
        <v>44286</v>
      </c>
      <c r="B193" s="129">
        <f t="shared" ca="1" si="66"/>
        <v>1033.822036</v>
      </c>
      <c r="C193" s="85">
        <f t="shared" si="60"/>
        <v>1000</v>
      </c>
      <c r="D193" s="11">
        <f ca="1">IF(A193&lt;$B$1,VLOOKUP(A193,[1]DI!$A$4:$B$15000,2),0)</f>
        <v>2.6499999999999999E-2</v>
      </c>
      <c r="E193" s="85">
        <f t="shared" ca="1" si="67"/>
        <v>1.00010379</v>
      </c>
      <c r="F193" s="85">
        <f ca="1">(TRUNC(PRODUCT($E$12:$E192),16))</f>
        <v>1.0094931806413701</v>
      </c>
      <c r="G193" s="85">
        <f t="shared" si="68"/>
        <v>1</v>
      </c>
      <c r="H193" s="85">
        <f t="shared" ca="1" si="69"/>
        <v>1.00949318</v>
      </c>
      <c r="I193" s="84">
        <f t="shared" si="61"/>
        <v>0.05</v>
      </c>
      <c r="J193" s="86">
        <f t="shared" si="62"/>
        <v>44105</v>
      </c>
      <c r="K193" s="87">
        <f t="shared" si="63"/>
        <v>123</v>
      </c>
      <c r="L193" s="88">
        <f t="shared" si="64"/>
        <v>123</v>
      </c>
      <c r="M193" s="89">
        <f t="shared" si="57"/>
        <v>1.02410007</v>
      </c>
      <c r="N193" s="89">
        <f t="shared" ca="1" si="58"/>
        <v>1.0338220360000001</v>
      </c>
      <c r="O193" s="88">
        <f t="shared" si="70"/>
        <v>0</v>
      </c>
      <c r="P193" s="85">
        <f t="shared" ca="1" si="65"/>
        <v>33.822035999999997</v>
      </c>
      <c r="Q193" s="85">
        <f t="shared" si="71"/>
        <v>0</v>
      </c>
      <c r="R193" s="90" t="str">
        <f t="shared" si="72"/>
        <v>A+J=</v>
      </c>
      <c r="S193" s="86">
        <f t="shared" si="73"/>
        <v>44529</v>
      </c>
      <c r="T193" s="91"/>
      <c r="U193" s="8"/>
      <c r="V193" s="126">
        <v>47969</v>
      </c>
      <c r="W193" s="127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9"/>
        <v>44287</v>
      </c>
      <c r="B194" s="129">
        <f t="shared" ca="1" si="66"/>
        <v>1034.1295419999999</v>
      </c>
      <c r="C194" s="85">
        <f t="shared" si="60"/>
        <v>1000</v>
      </c>
      <c r="D194" s="11">
        <f ca="1">IF(A194&lt;$B$1,VLOOKUP(A194,[1]DI!$A$4:$B$15000,2),0)</f>
        <v>2.6499999999999999E-2</v>
      </c>
      <c r="E194" s="85">
        <f t="shared" ca="1" si="67"/>
        <v>1.00010379</v>
      </c>
      <c r="F194" s="85">
        <f ca="1">(TRUNC(PRODUCT($E$12:$E193),16))</f>
        <v>1.0095979559385899</v>
      </c>
      <c r="G194" s="85">
        <f t="shared" si="68"/>
        <v>1</v>
      </c>
      <c r="H194" s="85">
        <f t="shared" ca="1" si="69"/>
        <v>1.00959796</v>
      </c>
      <c r="I194" s="84">
        <f t="shared" si="61"/>
        <v>0.05</v>
      </c>
      <c r="J194" s="86">
        <f t="shared" si="62"/>
        <v>44105</v>
      </c>
      <c r="K194" s="87">
        <f t="shared" si="63"/>
        <v>124</v>
      </c>
      <c r="L194" s="88">
        <f t="shared" si="64"/>
        <v>124</v>
      </c>
      <c r="M194" s="89">
        <f t="shared" si="57"/>
        <v>1.0242983670000001</v>
      </c>
      <c r="N194" s="89">
        <f t="shared" ca="1" si="58"/>
        <v>1.0341295420000001</v>
      </c>
      <c r="O194" s="88">
        <f t="shared" si="70"/>
        <v>0</v>
      </c>
      <c r="P194" s="85">
        <f t="shared" ca="1" si="65"/>
        <v>34.129542000000001</v>
      </c>
      <c r="Q194" s="85">
        <f t="shared" si="71"/>
        <v>0</v>
      </c>
      <c r="R194" s="90" t="str">
        <f t="shared" si="72"/>
        <v>A+J=</v>
      </c>
      <c r="S194" s="86">
        <f t="shared" si="73"/>
        <v>44529</v>
      </c>
      <c r="T194" s="91"/>
      <c r="U194" s="16"/>
      <c r="V194" s="126">
        <v>48011</v>
      </c>
      <c r="W194" s="127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9"/>
        <v>44288</v>
      </c>
      <c r="B195" s="129">
        <f t="shared" ca="1" si="66"/>
        <v>1034.437128</v>
      </c>
      <c r="C195" s="85">
        <f t="shared" si="60"/>
        <v>1000</v>
      </c>
      <c r="D195" s="11">
        <f ca="1">IF(A195&lt;$B$1,VLOOKUP(A195,[1]DI!$A$4:$B$15000,2),0)</f>
        <v>0</v>
      </c>
      <c r="E195" s="85">
        <f t="shared" ca="1" si="67"/>
        <v>1</v>
      </c>
      <c r="F195" s="85">
        <f ca="1">(TRUNC(PRODUCT($E$12:$E194),16))</f>
        <v>1.0097027421104401</v>
      </c>
      <c r="G195" s="85">
        <f t="shared" si="68"/>
        <v>1</v>
      </c>
      <c r="H195" s="85">
        <f t="shared" ca="1" si="69"/>
        <v>1.00970274</v>
      </c>
      <c r="I195" s="84">
        <f t="shared" si="61"/>
        <v>0.05</v>
      </c>
      <c r="J195" s="86">
        <f t="shared" si="62"/>
        <v>44105</v>
      </c>
      <c r="K195" s="87">
        <f t="shared" si="63"/>
        <v>124</v>
      </c>
      <c r="L195" s="88">
        <f t="shared" si="64"/>
        <v>125</v>
      </c>
      <c r="M195" s="89">
        <f t="shared" si="57"/>
        <v>1.0244967030000001</v>
      </c>
      <c r="N195" s="89">
        <f t="shared" ca="1" si="58"/>
        <v>1.034437128</v>
      </c>
      <c r="O195" s="88">
        <f t="shared" si="70"/>
        <v>0</v>
      </c>
      <c r="P195" s="85">
        <f t="shared" ca="1" si="65"/>
        <v>34.437128000000001</v>
      </c>
      <c r="Q195" s="85">
        <f t="shared" si="71"/>
        <v>0</v>
      </c>
      <c r="R195" s="90" t="str">
        <f t="shared" si="72"/>
        <v>A+J=</v>
      </c>
      <c r="S195" s="86">
        <f t="shared" si="73"/>
        <v>44529</v>
      </c>
      <c r="T195" s="91"/>
      <c r="U195" s="8"/>
      <c r="V195" s="126">
        <v>48207</v>
      </c>
      <c r="W195" s="127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9"/>
        <v>44289</v>
      </c>
      <c r="B196" s="129">
        <f t="shared" ca="1" si="66"/>
        <v>1034.437128</v>
      </c>
      <c r="C196" s="85">
        <f t="shared" si="60"/>
        <v>1000</v>
      </c>
      <c r="D196" s="11">
        <f ca="1">IF(A196&lt;$B$1,VLOOKUP(A196,[1]DI!$A$4:$B$15000,2),0)</f>
        <v>0</v>
      </c>
      <c r="E196" s="85">
        <f t="shared" ca="1" si="67"/>
        <v>1</v>
      </c>
      <c r="F196" s="85">
        <f ca="1">(TRUNC(PRODUCT($E$12:$E195),16))</f>
        <v>1.0097027421104401</v>
      </c>
      <c r="G196" s="85">
        <f t="shared" si="68"/>
        <v>1</v>
      </c>
      <c r="H196" s="85">
        <f t="shared" ca="1" si="69"/>
        <v>1.00970274</v>
      </c>
      <c r="I196" s="84">
        <f t="shared" si="61"/>
        <v>0.05</v>
      </c>
      <c r="J196" s="86">
        <f t="shared" si="62"/>
        <v>44105</v>
      </c>
      <c r="K196" s="87">
        <f t="shared" si="63"/>
        <v>124</v>
      </c>
      <c r="L196" s="88">
        <f t="shared" si="64"/>
        <v>125</v>
      </c>
      <c r="M196" s="89">
        <f t="shared" si="57"/>
        <v>1.0244967030000001</v>
      </c>
      <c r="N196" s="89">
        <f t="shared" ca="1" si="58"/>
        <v>1.034437128</v>
      </c>
      <c r="O196" s="88">
        <f t="shared" si="70"/>
        <v>0</v>
      </c>
      <c r="P196" s="85">
        <f t="shared" ca="1" si="65"/>
        <v>34.437128000000001</v>
      </c>
      <c r="Q196" s="85">
        <f t="shared" si="71"/>
        <v>0</v>
      </c>
      <c r="R196" s="90" t="str">
        <f t="shared" si="72"/>
        <v>A+J=</v>
      </c>
      <c r="S196" s="86">
        <f t="shared" si="73"/>
        <v>44529</v>
      </c>
      <c r="T196" s="91"/>
      <c r="U196" s="8"/>
      <c r="V196" s="126">
        <v>48214</v>
      </c>
      <c r="W196" s="127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9"/>
        <v>44290</v>
      </c>
      <c r="B197" s="129">
        <f t="shared" ca="1" si="66"/>
        <v>1034.437128</v>
      </c>
      <c r="C197" s="85">
        <f t="shared" si="60"/>
        <v>1000</v>
      </c>
      <c r="D197" s="11">
        <f ca="1">IF(A197&lt;$B$1,VLOOKUP(A197,[1]DI!$A$4:$B$15000,2),0)</f>
        <v>0</v>
      </c>
      <c r="E197" s="85">
        <f t="shared" ca="1" si="67"/>
        <v>1</v>
      </c>
      <c r="F197" s="85">
        <f ca="1">(TRUNC(PRODUCT($E$12:$E196),16))</f>
        <v>1.0097027421104401</v>
      </c>
      <c r="G197" s="85">
        <f t="shared" si="68"/>
        <v>1</v>
      </c>
      <c r="H197" s="85">
        <f t="shared" ca="1" si="69"/>
        <v>1.00970274</v>
      </c>
      <c r="I197" s="84">
        <f t="shared" si="61"/>
        <v>0.05</v>
      </c>
      <c r="J197" s="86">
        <f t="shared" si="62"/>
        <v>44105</v>
      </c>
      <c r="K197" s="87">
        <f t="shared" si="63"/>
        <v>124</v>
      </c>
      <c r="L197" s="88">
        <f t="shared" si="64"/>
        <v>125</v>
      </c>
      <c r="M197" s="89">
        <f t="shared" si="57"/>
        <v>1.0244967030000001</v>
      </c>
      <c r="N197" s="89">
        <f t="shared" ca="1" si="58"/>
        <v>1.034437128</v>
      </c>
      <c r="O197" s="88">
        <f t="shared" si="70"/>
        <v>0</v>
      </c>
      <c r="P197" s="85">
        <f t="shared" ca="1" si="65"/>
        <v>34.437128000000001</v>
      </c>
      <c r="Q197" s="85">
        <f t="shared" si="71"/>
        <v>0</v>
      </c>
      <c r="R197" s="90" t="str">
        <f t="shared" si="72"/>
        <v>A+J=</v>
      </c>
      <c r="S197" s="86">
        <f t="shared" si="73"/>
        <v>44529</v>
      </c>
      <c r="T197" s="91"/>
      <c r="U197" s="16"/>
      <c r="V197" s="126">
        <v>48253</v>
      </c>
      <c r="W197" s="127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9"/>
        <v>44291</v>
      </c>
      <c r="B198" s="129">
        <f t="shared" ca="1" si="66"/>
        <v>1034.437128</v>
      </c>
      <c r="C198" s="85">
        <f t="shared" si="60"/>
        <v>1000</v>
      </c>
      <c r="D198" s="11">
        <f ca="1">IF(A198&lt;$B$1,VLOOKUP(A198,[1]DI!$A$4:$B$15000,2),0)</f>
        <v>2.6499999999999999E-2</v>
      </c>
      <c r="E198" s="85">
        <f t="shared" ca="1" si="67"/>
        <v>1.00010379</v>
      </c>
      <c r="F198" s="85">
        <f ca="1">(TRUNC(PRODUCT($E$12:$E197),16))</f>
        <v>1.0097027421104401</v>
      </c>
      <c r="G198" s="85">
        <f t="shared" si="68"/>
        <v>1</v>
      </c>
      <c r="H198" s="85">
        <f t="shared" ca="1" si="69"/>
        <v>1.00970274</v>
      </c>
      <c r="I198" s="84">
        <f t="shared" si="61"/>
        <v>0.05</v>
      </c>
      <c r="J198" s="86">
        <f t="shared" si="62"/>
        <v>44105</v>
      </c>
      <c r="K198" s="87">
        <f t="shared" si="63"/>
        <v>125</v>
      </c>
      <c r="L198" s="88">
        <f t="shared" si="64"/>
        <v>125</v>
      </c>
      <c r="M198" s="89">
        <f t="shared" si="57"/>
        <v>1.0244967030000001</v>
      </c>
      <c r="N198" s="89">
        <f t="shared" ca="1" si="58"/>
        <v>1.034437128</v>
      </c>
      <c r="O198" s="88">
        <f t="shared" si="70"/>
        <v>0</v>
      </c>
      <c r="P198" s="85">
        <f t="shared" ca="1" si="65"/>
        <v>34.437128000000001</v>
      </c>
      <c r="Q198" s="85">
        <f t="shared" si="71"/>
        <v>0</v>
      </c>
      <c r="R198" s="90" t="str">
        <f t="shared" si="72"/>
        <v>A+J=</v>
      </c>
      <c r="S198" s="86">
        <f t="shared" si="73"/>
        <v>44529</v>
      </c>
      <c r="T198" s="91"/>
      <c r="U198" s="8"/>
      <c r="V198" s="126">
        <v>48254</v>
      </c>
      <c r="W198" s="127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9"/>
        <v>44292</v>
      </c>
      <c r="B199" s="129">
        <f t="shared" ca="1" si="66"/>
        <v>1034.744815</v>
      </c>
      <c r="C199" s="85">
        <f t="shared" si="60"/>
        <v>1000</v>
      </c>
      <c r="D199" s="11">
        <f ca="1">IF(A199&lt;$B$1,VLOOKUP(A199,[1]DI!$A$4:$B$15000,2),0)</f>
        <v>2.6499999999999999E-2</v>
      </c>
      <c r="E199" s="85">
        <f t="shared" ca="1" si="67"/>
        <v>1.00010379</v>
      </c>
      <c r="F199" s="85">
        <f ca="1">(TRUNC(PRODUCT($E$12:$E198),16))</f>
        <v>1.0098075391580399</v>
      </c>
      <c r="G199" s="85">
        <f t="shared" si="68"/>
        <v>1</v>
      </c>
      <c r="H199" s="85">
        <f t="shared" ca="1" si="69"/>
        <v>1.0098075399999999</v>
      </c>
      <c r="I199" s="84">
        <f t="shared" si="61"/>
        <v>0.05</v>
      </c>
      <c r="J199" s="86">
        <f t="shared" si="62"/>
        <v>44105</v>
      </c>
      <c r="K199" s="87">
        <f t="shared" si="63"/>
        <v>126</v>
      </c>
      <c r="L199" s="88">
        <f t="shared" si="64"/>
        <v>126</v>
      </c>
      <c r="M199" s="89">
        <f t="shared" si="57"/>
        <v>1.0246950770000001</v>
      </c>
      <c r="N199" s="89">
        <f t="shared" ca="1" si="58"/>
        <v>1.034744815</v>
      </c>
      <c r="O199" s="88">
        <f t="shared" si="70"/>
        <v>0</v>
      </c>
      <c r="P199" s="85">
        <f t="shared" ca="1" si="65"/>
        <v>34.744815000000003</v>
      </c>
      <c r="Q199" s="85">
        <f t="shared" si="71"/>
        <v>0</v>
      </c>
      <c r="R199" s="90" t="str">
        <f t="shared" si="72"/>
        <v>A+J=</v>
      </c>
      <c r="S199" s="86">
        <f t="shared" si="73"/>
        <v>44529</v>
      </c>
      <c r="T199" s="91"/>
      <c r="U199" s="8"/>
      <c r="V199" s="126">
        <v>48299</v>
      </c>
      <c r="W199" s="127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9"/>
        <v>44293</v>
      </c>
      <c r="B200" s="129">
        <f t="shared" ca="1" si="66"/>
        <v>1035.052592</v>
      </c>
      <c r="C200" s="85">
        <f t="shared" si="60"/>
        <v>1000</v>
      </c>
      <c r="D200" s="11">
        <f ca="1">IF(A200&lt;$B$1,VLOOKUP(A200,[1]DI!$A$4:$B$15000,2),0)</f>
        <v>2.6499999999999999E-2</v>
      </c>
      <c r="E200" s="85">
        <f t="shared" ca="1" si="67"/>
        <v>1.00010379</v>
      </c>
      <c r="F200" s="85">
        <f ca="1">(TRUNC(PRODUCT($E$12:$E199),16))</f>
        <v>1.00991234708253</v>
      </c>
      <c r="G200" s="85">
        <f t="shared" si="68"/>
        <v>1</v>
      </c>
      <c r="H200" s="85">
        <f t="shared" ca="1" si="69"/>
        <v>1.00991235</v>
      </c>
      <c r="I200" s="84">
        <f t="shared" si="61"/>
        <v>0.05</v>
      </c>
      <c r="J200" s="86">
        <f t="shared" si="62"/>
        <v>44105</v>
      </c>
      <c r="K200" s="87">
        <f t="shared" si="63"/>
        <v>127</v>
      </c>
      <c r="L200" s="88">
        <f t="shared" si="64"/>
        <v>127</v>
      </c>
      <c r="M200" s="89">
        <f t="shared" si="57"/>
        <v>1.0248934890000001</v>
      </c>
      <c r="N200" s="89">
        <f t="shared" ca="1" si="58"/>
        <v>1.035052592</v>
      </c>
      <c r="O200" s="88">
        <f t="shared" si="70"/>
        <v>0</v>
      </c>
      <c r="P200" s="85">
        <f t="shared" ca="1" si="65"/>
        <v>35.052591999999997</v>
      </c>
      <c r="Q200" s="85">
        <f t="shared" si="71"/>
        <v>0</v>
      </c>
      <c r="R200" s="90" t="str">
        <f t="shared" si="72"/>
        <v>A+J=</v>
      </c>
      <c r="S200" s="86">
        <f t="shared" si="73"/>
        <v>44529</v>
      </c>
      <c r="T200" s="91"/>
      <c r="U200" s="8"/>
      <c r="V200" s="126">
        <v>48325</v>
      </c>
      <c r="W200" s="127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9"/>
        <v>44294</v>
      </c>
      <c r="B201" s="129">
        <f t="shared" ca="1" si="66"/>
        <v>1035.360459</v>
      </c>
      <c r="C201" s="85">
        <f t="shared" si="60"/>
        <v>1000</v>
      </c>
      <c r="D201" s="11">
        <f ca="1">IF(A201&lt;$B$1,VLOOKUP(A201,[1]DI!$A$4:$B$15000,2),0)</f>
        <v>2.6499999999999999E-2</v>
      </c>
      <c r="E201" s="85">
        <f t="shared" ca="1" si="67"/>
        <v>1.00010379</v>
      </c>
      <c r="F201" s="85">
        <f ca="1">(TRUNC(PRODUCT($E$12:$E200),16))</f>
        <v>1.0100171658850401</v>
      </c>
      <c r="G201" s="85">
        <f t="shared" si="68"/>
        <v>1</v>
      </c>
      <c r="H201" s="85">
        <f t="shared" ca="1" si="69"/>
        <v>1.01001717</v>
      </c>
      <c r="I201" s="84">
        <f t="shared" si="61"/>
        <v>0.05</v>
      </c>
      <c r="J201" s="86">
        <f t="shared" si="62"/>
        <v>44105</v>
      </c>
      <c r="K201" s="87">
        <f t="shared" si="63"/>
        <v>128</v>
      </c>
      <c r="L201" s="88">
        <f t="shared" si="64"/>
        <v>128</v>
      </c>
      <c r="M201" s="89">
        <f t="shared" si="57"/>
        <v>1.025091939</v>
      </c>
      <c r="N201" s="89">
        <f t="shared" ca="1" si="58"/>
        <v>1.0353604590000001</v>
      </c>
      <c r="O201" s="88">
        <f t="shared" si="70"/>
        <v>0</v>
      </c>
      <c r="P201" s="85">
        <f t="shared" ca="1" si="65"/>
        <v>35.360458999999999</v>
      </c>
      <c r="Q201" s="85">
        <f t="shared" si="71"/>
        <v>0</v>
      </c>
      <c r="R201" s="90" t="str">
        <f t="shared" si="72"/>
        <v>A+J=</v>
      </c>
      <c r="S201" s="86">
        <f t="shared" si="73"/>
        <v>44529</v>
      </c>
      <c r="T201" s="91"/>
      <c r="U201" s="8"/>
      <c r="V201" s="126">
        <v>48361</v>
      </c>
      <c r="W201" s="127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9"/>
        <v>44295</v>
      </c>
      <c r="B202" s="129">
        <f t="shared" ca="1" si="66"/>
        <v>1035.6684190000001</v>
      </c>
      <c r="C202" s="85">
        <f t="shared" si="60"/>
        <v>1000</v>
      </c>
      <c r="D202" s="11">
        <f ca="1">IF(A202&lt;$B$1,VLOOKUP(A202,[1]DI!$A$4:$B$15000,2),0)</f>
        <v>2.6499999999999999E-2</v>
      </c>
      <c r="E202" s="85">
        <f t="shared" ca="1" si="67"/>
        <v>1.00010379</v>
      </c>
      <c r="F202" s="85">
        <f ca="1">(TRUNC(PRODUCT($E$12:$E201),16))</f>
        <v>1.01012199556668</v>
      </c>
      <c r="G202" s="85">
        <f t="shared" si="68"/>
        <v>1</v>
      </c>
      <c r="H202" s="85">
        <f t="shared" ca="1" si="69"/>
        <v>1.010122</v>
      </c>
      <c r="I202" s="84">
        <f t="shared" si="61"/>
        <v>0.05</v>
      </c>
      <c r="J202" s="86">
        <f t="shared" si="62"/>
        <v>44105</v>
      </c>
      <c r="K202" s="87">
        <f t="shared" si="63"/>
        <v>129</v>
      </c>
      <c r="L202" s="88">
        <f t="shared" si="64"/>
        <v>129</v>
      </c>
      <c r="M202" s="89">
        <f t="shared" si="57"/>
        <v>1.025290429</v>
      </c>
      <c r="N202" s="89">
        <f t="shared" ca="1" si="58"/>
        <v>1.0356684190000001</v>
      </c>
      <c r="O202" s="88">
        <f t="shared" si="70"/>
        <v>0</v>
      </c>
      <c r="P202" s="85">
        <f t="shared" ca="1" si="65"/>
        <v>35.668419</v>
      </c>
      <c r="Q202" s="85">
        <f t="shared" si="71"/>
        <v>0</v>
      </c>
      <c r="R202" s="90" t="str">
        <f t="shared" si="72"/>
        <v>A+J=</v>
      </c>
      <c r="S202" s="86">
        <f t="shared" si="73"/>
        <v>44529</v>
      </c>
      <c r="T202" s="91"/>
      <c r="U202" s="8"/>
      <c r="V202" s="126">
        <v>48464</v>
      </c>
      <c r="W202" s="127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9"/>
        <v>44296</v>
      </c>
      <c r="B203" s="129">
        <f t="shared" ca="1" si="66"/>
        <v>1035.976467</v>
      </c>
      <c r="C203" s="85">
        <f t="shared" si="60"/>
        <v>1000</v>
      </c>
      <c r="D203" s="11">
        <f ca="1">IF(A203&lt;$B$1,VLOOKUP(A203,[1]DI!$A$4:$B$15000,2),0)</f>
        <v>0</v>
      </c>
      <c r="E203" s="85">
        <f t="shared" ca="1" si="67"/>
        <v>1</v>
      </c>
      <c r="F203" s="85">
        <f ca="1">(TRUNC(PRODUCT($E$12:$E202),16))</f>
        <v>1.0102268361286</v>
      </c>
      <c r="G203" s="85">
        <f t="shared" si="68"/>
        <v>1</v>
      </c>
      <c r="H203" s="85">
        <f t="shared" ca="1" si="69"/>
        <v>1.0102268400000001</v>
      </c>
      <c r="I203" s="84">
        <f t="shared" si="61"/>
        <v>0.05</v>
      </c>
      <c r="J203" s="86">
        <f t="shared" si="62"/>
        <v>44105</v>
      </c>
      <c r="K203" s="87">
        <f t="shared" si="63"/>
        <v>129</v>
      </c>
      <c r="L203" s="88">
        <f t="shared" si="64"/>
        <v>130</v>
      </c>
      <c r="M203" s="89">
        <f t="shared" si="57"/>
        <v>1.025488956</v>
      </c>
      <c r="N203" s="89">
        <f t="shared" ca="1" si="58"/>
        <v>1.035976467</v>
      </c>
      <c r="O203" s="88">
        <f t="shared" si="70"/>
        <v>0</v>
      </c>
      <c r="P203" s="85">
        <f t="shared" ca="1" si="65"/>
        <v>35.976467</v>
      </c>
      <c r="Q203" s="85">
        <f t="shared" si="71"/>
        <v>0</v>
      </c>
      <c r="R203" s="90" t="str">
        <f t="shared" si="72"/>
        <v>A+J=</v>
      </c>
      <c r="S203" s="86">
        <f t="shared" si="73"/>
        <v>44529</v>
      </c>
      <c r="T203" s="91"/>
      <c r="U203" s="8"/>
      <c r="V203" s="126">
        <v>48499</v>
      </c>
      <c r="W203" s="128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9"/>
        <v>44297</v>
      </c>
      <c r="B204" s="129">
        <f t="shared" ca="1" si="66"/>
        <v>1035.976467</v>
      </c>
      <c r="C204" s="85">
        <f t="shared" si="60"/>
        <v>1000</v>
      </c>
      <c r="D204" s="11">
        <f ca="1">IF(A204&lt;$B$1,VLOOKUP(A204,[1]DI!$A$4:$B$15000,2),0)</f>
        <v>0</v>
      </c>
      <c r="E204" s="85">
        <f t="shared" ca="1" si="67"/>
        <v>1</v>
      </c>
      <c r="F204" s="85">
        <f ca="1">(TRUNC(PRODUCT($E$12:$E203),16))</f>
        <v>1.0102268361286</v>
      </c>
      <c r="G204" s="85">
        <f t="shared" si="68"/>
        <v>1</v>
      </c>
      <c r="H204" s="85">
        <f t="shared" ca="1" si="69"/>
        <v>1.0102268400000001</v>
      </c>
      <c r="I204" s="84">
        <f t="shared" si="61"/>
        <v>0.05</v>
      </c>
      <c r="J204" s="86">
        <f t="shared" si="62"/>
        <v>44105</v>
      </c>
      <c r="K204" s="87">
        <f t="shared" si="63"/>
        <v>129</v>
      </c>
      <c r="L204" s="88">
        <f t="shared" si="64"/>
        <v>130</v>
      </c>
      <c r="M204" s="89">
        <f t="shared" ref="M204:M267" si="74">ROUND((I204+1)^(L204/252),9)</f>
        <v>1.025488956</v>
      </c>
      <c r="N204" s="89">
        <f t="shared" ref="N204:N267" ca="1" si="75">ROUND(H204*M204,9)</f>
        <v>1.035976467</v>
      </c>
      <c r="O204" s="88">
        <f t="shared" si="70"/>
        <v>0</v>
      </c>
      <c r="P204" s="85">
        <f t="shared" ca="1" si="65"/>
        <v>35.976467</v>
      </c>
      <c r="Q204" s="85">
        <f t="shared" si="71"/>
        <v>0</v>
      </c>
      <c r="R204" s="90" t="str">
        <f t="shared" si="72"/>
        <v>A+J=</v>
      </c>
      <c r="S204" s="86">
        <f t="shared" si="73"/>
        <v>44529</v>
      </c>
      <c r="T204" s="91"/>
      <c r="U204" s="8"/>
      <c r="V204" s="126">
        <v>48520</v>
      </c>
      <c r="W204" s="127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76">(A204+1)</f>
        <v>44298</v>
      </c>
      <c r="B205" s="129">
        <f t="shared" ca="1" si="66"/>
        <v>1035.976467</v>
      </c>
      <c r="C205" s="85">
        <f t="shared" ref="C205:C268" si="77">(C204-Q204)</f>
        <v>1000</v>
      </c>
      <c r="D205" s="11">
        <f ca="1">IF(A205&lt;$B$1,VLOOKUP(A205,[1]DI!$A$4:$B$15000,2),0)</f>
        <v>2.6499999999999999E-2</v>
      </c>
      <c r="E205" s="85">
        <f t="shared" ca="1" si="67"/>
        <v>1.00010379</v>
      </c>
      <c r="F205" s="85">
        <f ca="1">(TRUNC(PRODUCT($E$12:$E204),16))</f>
        <v>1.0102268361286</v>
      </c>
      <c r="G205" s="85">
        <f t="shared" si="68"/>
        <v>1</v>
      </c>
      <c r="H205" s="85">
        <f t="shared" ca="1" si="69"/>
        <v>1.0102268400000001</v>
      </c>
      <c r="I205" s="84">
        <f t="shared" ref="I205:I268" si="78">I204</f>
        <v>0.05</v>
      </c>
      <c r="J205" s="86">
        <f t="shared" ref="J205:J268" si="79">IF(O204&gt;0,VLOOKUP(O204,V$12:AF$48,2),J204)</f>
        <v>44105</v>
      </c>
      <c r="K205" s="87">
        <f t="shared" ref="K205:K268" si="80">IF(A205&gt;J205,IF(NETWORKDAYS(J205,A205,$V$72:$V$436)-1=0,1,NETWORKDAYS(J205,A205,$V$72:$V$436)-1),0)</f>
        <v>130</v>
      </c>
      <c r="L205" s="88">
        <f t="shared" ref="L205:L268" si="81">IF(AND(K205=1,K204=1),1,IF(K205&gt;0,IF(K205=K204,K205+1,K205),0))</f>
        <v>130</v>
      </c>
      <c r="M205" s="89">
        <f t="shared" si="74"/>
        <v>1.025488956</v>
      </c>
      <c r="N205" s="89">
        <f t="shared" ca="1" si="75"/>
        <v>1.035976467</v>
      </c>
      <c r="O205" s="88">
        <f t="shared" si="70"/>
        <v>0</v>
      </c>
      <c r="P205" s="85">
        <f t="shared" ref="P205:P268" ca="1" si="82">TRUNC(((N205-1)*C205),8)</f>
        <v>35.976467</v>
      </c>
      <c r="Q205" s="85">
        <f t="shared" si="71"/>
        <v>0</v>
      </c>
      <c r="R205" s="90" t="str">
        <f t="shared" si="72"/>
        <v>A+J=</v>
      </c>
      <c r="S205" s="86">
        <f t="shared" si="73"/>
        <v>44529</v>
      </c>
      <c r="T205" s="91"/>
      <c r="U205" s="8"/>
      <c r="V205" s="126">
        <v>48533</v>
      </c>
      <c r="W205" s="127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76"/>
        <v>44299</v>
      </c>
      <c r="B206" s="129">
        <f t="shared" ref="B206:B269" ca="1" si="83">IF(A206&lt;=TODAY(),C206+P206,IF(AND(A206&gt;TODAY(),A206&lt;=$B$1),IF(VLOOKUP(TODAY(),$A$10:$D$10000,4,FALSE)=0,"n.d",C206+P206),"n.d"))</f>
        <v>1036.2846079999999</v>
      </c>
      <c r="C206" s="85">
        <f t="shared" si="77"/>
        <v>1000</v>
      </c>
      <c r="D206" s="11">
        <f ca="1">IF(A206&lt;$B$1,VLOOKUP(A206,[1]DI!$A$4:$B$15000,2),0)</f>
        <v>2.6499999999999999E-2</v>
      </c>
      <c r="E206" s="85">
        <f t="shared" ref="E206:E269" ca="1" si="84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85">IF(O205&gt;0,F205,G205)</f>
        <v>1</v>
      </c>
      <c r="H206" s="85">
        <f t="shared" ref="H206:H269" ca="1" si="86">ROUND(F206/G206,8)</f>
        <v>1.0103316899999999</v>
      </c>
      <c r="I206" s="84">
        <f t="shared" si="78"/>
        <v>0.05</v>
      </c>
      <c r="J206" s="86">
        <f t="shared" si="79"/>
        <v>44105</v>
      </c>
      <c r="K206" s="87">
        <f t="shared" si="80"/>
        <v>131</v>
      </c>
      <c r="L206" s="88">
        <f t="shared" si="81"/>
        <v>131</v>
      </c>
      <c r="M206" s="89">
        <f t="shared" si="74"/>
        <v>1.0256875219999999</v>
      </c>
      <c r="N206" s="89">
        <f t="shared" ca="1" si="75"/>
        <v>1.0362846080000001</v>
      </c>
      <c r="O206" s="88">
        <f t="shared" ref="O206:O269" si="87">IF(VLOOKUP(A206,W$12:AD$60,8)=VLOOKUP(A205,W$12:AD$60,8),0,VLOOKUP(A206,W$12:AD$60,8))</f>
        <v>0</v>
      </c>
      <c r="P206" s="85">
        <f t="shared" ca="1" si="82"/>
        <v>36.284607999999999</v>
      </c>
      <c r="Q206" s="85">
        <f t="shared" ref="Q206:Q269" si="88">IF(O206&gt;0,VLOOKUP(O206,$V$12:$AA$60,6),0)</f>
        <v>0</v>
      </c>
      <c r="R206" s="90" t="str">
        <f t="shared" ref="R206:R269" si="89">IF(O205&gt;0,VLOOKUP(O205,V$12:AF$60,10),R205)</f>
        <v>A+J=</v>
      </c>
      <c r="S206" s="86">
        <f t="shared" ref="S206:S269" si="90">IF(O205&gt;0,VLOOKUP(O205,V$12:AF$60,11),S205)</f>
        <v>44529</v>
      </c>
      <c r="T206" s="91"/>
      <c r="U206" s="8"/>
      <c r="V206" s="126">
        <v>48638</v>
      </c>
      <c r="W206" s="127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76"/>
        <v>44300</v>
      </c>
      <c r="B207" s="129">
        <f t="shared" ca="1" si="83"/>
        <v>1036.592838</v>
      </c>
      <c r="C207" s="85">
        <f t="shared" si="77"/>
        <v>1000</v>
      </c>
      <c r="D207" s="11">
        <f ca="1">IF(A207&lt;$B$1,VLOOKUP(A207,[1]DI!$A$4:$B$15000,2),0)</f>
        <v>2.6499999999999999E-2</v>
      </c>
      <c r="E207" s="85">
        <f t="shared" ca="1" si="84"/>
        <v>1.00010379</v>
      </c>
      <c r="F207" s="85">
        <f ca="1">(TRUNC(PRODUCT($E$12:$E206),16))</f>
        <v>1.0104365498977801</v>
      </c>
      <c r="G207" s="85">
        <f t="shared" si="85"/>
        <v>1</v>
      </c>
      <c r="H207" s="85">
        <f t="shared" ca="1" si="86"/>
        <v>1.0104365500000001</v>
      </c>
      <c r="I207" s="84">
        <f t="shared" si="78"/>
        <v>0.05</v>
      </c>
      <c r="J207" s="86">
        <f t="shared" si="79"/>
        <v>44105</v>
      </c>
      <c r="K207" s="87">
        <f t="shared" si="80"/>
        <v>132</v>
      </c>
      <c r="L207" s="88">
        <f t="shared" si="81"/>
        <v>132</v>
      </c>
      <c r="M207" s="89">
        <f t="shared" si="74"/>
        <v>1.0258861260000001</v>
      </c>
      <c r="N207" s="89">
        <f t="shared" ca="1" si="75"/>
        <v>1.036592838</v>
      </c>
      <c r="O207" s="88">
        <f t="shared" si="87"/>
        <v>0</v>
      </c>
      <c r="P207" s="85">
        <f t="shared" ca="1" si="82"/>
        <v>36.592838</v>
      </c>
      <c r="Q207" s="85">
        <f t="shared" si="88"/>
        <v>0</v>
      </c>
      <c r="R207" s="90" t="str">
        <f t="shared" si="89"/>
        <v>A+J=</v>
      </c>
      <c r="S207" s="86">
        <f t="shared" si="90"/>
        <v>44529</v>
      </c>
      <c r="T207" s="91"/>
      <c r="U207" s="8"/>
      <c r="V207" s="126">
        <v>48639</v>
      </c>
      <c r="W207" s="127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76"/>
        <v>44301</v>
      </c>
      <c r="B208" s="129">
        <f t="shared" ca="1" si="83"/>
        <v>1036.9011599999999</v>
      </c>
      <c r="C208" s="85">
        <f t="shared" si="77"/>
        <v>1000</v>
      </c>
      <c r="D208" s="11">
        <f ca="1">IF(A208&lt;$B$1,VLOOKUP(A208,[1]DI!$A$4:$B$15000,2),0)</f>
        <v>2.6499999999999999E-2</v>
      </c>
      <c r="E208" s="85">
        <f t="shared" ca="1" si="84"/>
        <v>1.00010379</v>
      </c>
      <c r="F208" s="85">
        <f ca="1">(TRUNC(PRODUCT($E$12:$E207),16))</f>
        <v>1.01054142310729</v>
      </c>
      <c r="G208" s="85">
        <f t="shared" si="85"/>
        <v>1</v>
      </c>
      <c r="H208" s="85">
        <f t="shared" ca="1" si="86"/>
        <v>1.01054142</v>
      </c>
      <c r="I208" s="84">
        <f t="shared" si="78"/>
        <v>0.05</v>
      </c>
      <c r="J208" s="86">
        <f t="shared" si="79"/>
        <v>44105</v>
      </c>
      <c r="K208" s="87">
        <f t="shared" si="80"/>
        <v>133</v>
      </c>
      <c r="L208" s="88">
        <f t="shared" si="81"/>
        <v>133</v>
      </c>
      <c r="M208" s="89">
        <f t="shared" si="74"/>
        <v>1.0260847689999999</v>
      </c>
      <c r="N208" s="89">
        <f t="shared" ca="1" si="75"/>
        <v>1.03690116</v>
      </c>
      <c r="O208" s="88">
        <f t="shared" si="87"/>
        <v>0</v>
      </c>
      <c r="P208" s="85">
        <f t="shared" ca="1" si="82"/>
        <v>36.901159999999997</v>
      </c>
      <c r="Q208" s="85">
        <f t="shared" si="88"/>
        <v>0</v>
      </c>
      <c r="R208" s="90" t="str">
        <f t="shared" si="89"/>
        <v>A+J=</v>
      </c>
      <c r="S208" s="86">
        <f t="shared" si="90"/>
        <v>44529</v>
      </c>
      <c r="T208" s="91"/>
      <c r="U208" s="8"/>
      <c r="V208" s="126">
        <v>48684</v>
      </c>
      <c r="W208" s="127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76"/>
        <v>44302</v>
      </c>
      <c r="B209" s="129">
        <f t="shared" ca="1" si="83"/>
        <v>1037.2095830000001</v>
      </c>
      <c r="C209" s="85">
        <f t="shared" si="77"/>
        <v>1000</v>
      </c>
      <c r="D209" s="11">
        <f ca="1">IF(A209&lt;$B$1,VLOOKUP(A209,[1]DI!$A$4:$B$15000,2),0)</f>
        <v>2.6499999999999999E-2</v>
      </c>
      <c r="E209" s="85">
        <f t="shared" ca="1" si="84"/>
        <v>1.00010379</v>
      </c>
      <c r="F209" s="85">
        <f ca="1">(TRUNC(PRODUCT($E$12:$E208),16))</f>
        <v>1.0106463072016001</v>
      </c>
      <c r="G209" s="85">
        <f t="shared" si="85"/>
        <v>1</v>
      </c>
      <c r="H209" s="85">
        <f t="shared" ca="1" si="86"/>
        <v>1.01064631</v>
      </c>
      <c r="I209" s="84">
        <f t="shared" si="78"/>
        <v>0.05</v>
      </c>
      <c r="J209" s="86">
        <f t="shared" si="79"/>
        <v>44105</v>
      </c>
      <c r="K209" s="87">
        <f t="shared" si="80"/>
        <v>134</v>
      </c>
      <c r="L209" s="88">
        <f t="shared" si="81"/>
        <v>134</v>
      </c>
      <c r="M209" s="89">
        <f t="shared" si="74"/>
        <v>1.0262834510000001</v>
      </c>
      <c r="N209" s="89">
        <f t="shared" ca="1" si="75"/>
        <v>1.0372095830000001</v>
      </c>
      <c r="O209" s="88">
        <f t="shared" si="87"/>
        <v>0</v>
      </c>
      <c r="P209" s="85">
        <f t="shared" ca="1" si="82"/>
        <v>37.209583000000002</v>
      </c>
      <c r="Q209" s="85">
        <f t="shared" si="88"/>
        <v>0</v>
      </c>
      <c r="R209" s="90" t="str">
        <f t="shared" si="89"/>
        <v>A+J=</v>
      </c>
      <c r="S209" s="86">
        <f t="shared" si="90"/>
        <v>44529</v>
      </c>
      <c r="T209" s="91"/>
      <c r="U209" s="8"/>
      <c r="V209" s="126">
        <v>48690</v>
      </c>
      <c r="W209" s="127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76"/>
        <v>44303</v>
      </c>
      <c r="B210" s="129">
        <f t="shared" ca="1" si="83"/>
        <v>1037.5180849999999</v>
      </c>
      <c r="C210" s="85">
        <f t="shared" si="77"/>
        <v>1000</v>
      </c>
      <c r="D210" s="11">
        <f ca="1">IF(A210&lt;$B$1,VLOOKUP(A210,[1]DI!$A$4:$B$15000,2),0)</f>
        <v>0</v>
      </c>
      <c r="E210" s="85">
        <f t="shared" ca="1" si="84"/>
        <v>1</v>
      </c>
      <c r="F210" s="85">
        <f ca="1">(TRUNC(PRODUCT($E$12:$E209),16))</f>
        <v>1.0107512021818199</v>
      </c>
      <c r="G210" s="85">
        <f t="shared" si="85"/>
        <v>1</v>
      </c>
      <c r="H210" s="85">
        <f t="shared" ca="1" si="86"/>
        <v>1.0107512000000001</v>
      </c>
      <c r="I210" s="84">
        <f t="shared" si="78"/>
        <v>0.05</v>
      </c>
      <c r="J210" s="86">
        <f t="shared" si="79"/>
        <v>44105</v>
      </c>
      <c r="K210" s="87">
        <f t="shared" si="80"/>
        <v>134</v>
      </c>
      <c r="L210" s="88">
        <f t="shared" si="81"/>
        <v>135</v>
      </c>
      <c r="M210" s="89">
        <f t="shared" si="74"/>
        <v>1.02648217</v>
      </c>
      <c r="N210" s="89">
        <f t="shared" ca="1" si="75"/>
        <v>1.0375180850000001</v>
      </c>
      <c r="O210" s="88">
        <f t="shared" si="87"/>
        <v>0</v>
      </c>
      <c r="P210" s="85">
        <f t="shared" ca="1" si="82"/>
        <v>37.518084999999999</v>
      </c>
      <c r="Q210" s="85">
        <f t="shared" si="88"/>
        <v>0</v>
      </c>
      <c r="R210" s="90" t="str">
        <f t="shared" si="89"/>
        <v>A+J=</v>
      </c>
      <c r="S210" s="86">
        <f t="shared" si="90"/>
        <v>44529</v>
      </c>
      <c r="T210" s="91"/>
      <c r="U210" s="8"/>
      <c r="V210" s="126">
        <v>48746</v>
      </c>
      <c r="W210" s="127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76"/>
        <v>44304</v>
      </c>
      <c r="B211" s="129">
        <f t="shared" ca="1" si="83"/>
        <v>1037.5180849999999</v>
      </c>
      <c r="C211" s="85">
        <f t="shared" si="77"/>
        <v>1000</v>
      </c>
      <c r="D211" s="11">
        <f ca="1">IF(A211&lt;$B$1,VLOOKUP(A211,[1]DI!$A$4:$B$15000,2),0)</f>
        <v>0</v>
      </c>
      <c r="E211" s="85">
        <f t="shared" ca="1" si="84"/>
        <v>1</v>
      </c>
      <c r="F211" s="85">
        <f ca="1">(TRUNC(PRODUCT($E$12:$E210),16))</f>
        <v>1.0107512021818199</v>
      </c>
      <c r="G211" s="85">
        <f t="shared" si="85"/>
        <v>1</v>
      </c>
      <c r="H211" s="85">
        <f t="shared" ca="1" si="86"/>
        <v>1.0107512000000001</v>
      </c>
      <c r="I211" s="84">
        <f t="shared" si="78"/>
        <v>0.05</v>
      </c>
      <c r="J211" s="86">
        <f t="shared" si="79"/>
        <v>44105</v>
      </c>
      <c r="K211" s="87">
        <f t="shared" si="80"/>
        <v>134</v>
      </c>
      <c r="L211" s="88">
        <f t="shared" si="81"/>
        <v>135</v>
      </c>
      <c r="M211" s="89">
        <f t="shared" si="74"/>
        <v>1.02648217</v>
      </c>
      <c r="N211" s="89">
        <f t="shared" ca="1" si="75"/>
        <v>1.0375180850000001</v>
      </c>
      <c r="O211" s="88">
        <f t="shared" si="87"/>
        <v>0</v>
      </c>
      <c r="P211" s="85">
        <f t="shared" ca="1" si="82"/>
        <v>37.518084999999999</v>
      </c>
      <c r="Q211" s="85">
        <f t="shared" si="88"/>
        <v>0</v>
      </c>
      <c r="R211" s="90" t="str">
        <f t="shared" si="89"/>
        <v>A+J=</v>
      </c>
      <c r="S211" s="86">
        <f t="shared" si="90"/>
        <v>44529</v>
      </c>
      <c r="T211" s="91"/>
      <c r="U211" s="8"/>
      <c r="V211" s="126">
        <v>48829</v>
      </c>
      <c r="W211" s="127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76"/>
        <v>44305</v>
      </c>
      <c r="B212" s="129">
        <f t="shared" ca="1" si="83"/>
        <v>1037.5180849999999</v>
      </c>
      <c r="C212" s="85">
        <f t="shared" si="77"/>
        <v>1000</v>
      </c>
      <c r="D212" s="11">
        <f ca="1">IF(A212&lt;$B$1,VLOOKUP(A212,[1]DI!$A$4:$B$15000,2),0)</f>
        <v>2.6499999999999999E-2</v>
      </c>
      <c r="E212" s="85">
        <f t="shared" ca="1" si="84"/>
        <v>1.00010379</v>
      </c>
      <c r="F212" s="85">
        <f ca="1">(TRUNC(PRODUCT($E$12:$E211),16))</f>
        <v>1.0107512021818199</v>
      </c>
      <c r="G212" s="85">
        <f t="shared" si="85"/>
        <v>1</v>
      </c>
      <c r="H212" s="85">
        <f t="shared" ca="1" si="86"/>
        <v>1.0107512000000001</v>
      </c>
      <c r="I212" s="84">
        <f t="shared" si="78"/>
        <v>0.05</v>
      </c>
      <c r="J212" s="86">
        <f t="shared" si="79"/>
        <v>44105</v>
      </c>
      <c r="K212" s="87">
        <f t="shared" si="80"/>
        <v>135</v>
      </c>
      <c r="L212" s="88">
        <f t="shared" si="81"/>
        <v>135</v>
      </c>
      <c r="M212" s="89">
        <f t="shared" si="74"/>
        <v>1.02648217</v>
      </c>
      <c r="N212" s="89">
        <f t="shared" ca="1" si="75"/>
        <v>1.0375180850000001</v>
      </c>
      <c r="O212" s="88">
        <f t="shared" si="87"/>
        <v>0</v>
      </c>
      <c r="P212" s="85">
        <f t="shared" ca="1" si="82"/>
        <v>37.518084999999999</v>
      </c>
      <c r="Q212" s="85">
        <f t="shared" si="88"/>
        <v>0</v>
      </c>
      <c r="R212" s="90" t="str">
        <f t="shared" si="89"/>
        <v>A+J=</v>
      </c>
      <c r="S212" s="86">
        <f t="shared" si="90"/>
        <v>44529</v>
      </c>
      <c r="T212" s="91"/>
      <c r="U212" s="8"/>
      <c r="V212" s="126">
        <v>48864</v>
      </c>
      <c r="W212" s="128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76"/>
        <v>44306</v>
      </c>
      <c r="B213" s="129">
        <f t="shared" ca="1" si="83"/>
        <v>1037.82668999</v>
      </c>
      <c r="C213" s="85">
        <f t="shared" si="77"/>
        <v>1000</v>
      </c>
      <c r="D213" s="11">
        <f ca="1">IF(A213&lt;$B$1,VLOOKUP(A213,[1]DI!$A$4:$B$15000,2),0)</f>
        <v>2.6499999999999999E-2</v>
      </c>
      <c r="E213" s="85">
        <f t="shared" ca="1" si="84"/>
        <v>1.00010379</v>
      </c>
      <c r="F213" s="85">
        <f ca="1">(TRUNC(PRODUCT($E$12:$E212),16))</f>
        <v>1.0108561080490901</v>
      </c>
      <c r="G213" s="85">
        <f t="shared" si="85"/>
        <v>1</v>
      </c>
      <c r="H213" s="85">
        <f t="shared" ca="1" si="86"/>
        <v>1.01085611</v>
      </c>
      <c r="I213" s="84">
        <f t="shared" si="78"/>
        <v>0.05</v>
      </c>
      <c r="J213" s="86">
        <f t="shared" si="79"/>
        <v>44105</v>
      </c>
      <c r="K213" s="87">
        <f t="shared" si="80"/>
        <v>136</v>
      </c>
      <c r="L213" s="88">
        <f t="shared" si="81"/>
        <v>136</v>
      </c>
      <c r="M213" s="89">
        <f t="shared" si="74"/>
        <v>1.0266809290000001</v>
      </c>
      <c r="N213" s="89">
        <f t="shared" ca="1" si="75"/>
        <v>1.0378266899999999</v>
      </c>
      <c r="O213" s="88">
        <f t="shared" si="87"/>
        <v>0</v>
      </c>
      <c r="P213" s="85">
        <f t="shared" ca="1" si="82"/>
        <v>37.826689989999998</v>
      </c>
      <c r="Q213" s="85">
        <f t="shared" si="88"/>
        <v>0</v>
      </c>
      <c r="R213" s="90" t="str">
        <f t="shared" si="89"/>
        <v>A+J=</v>
      </c>
      <c r="S213" s="86">
        <f t="shared" si="90"/>
        <v>44529</v>
      </c>
      <c r="T213" s="91"/>
      <c r="U213" s="8"/>
      <c r="V213" s="126">
        <v>48885</v>
      </c>
      <c r="W213" s="127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76"/>
        <v>44307</v>
      </c>
      <c r="B214" s="129">
        <f t="shared" ca="1" si="83"/>
        <v>1038.135374</v>
      </c>
      <c r="C214" s="85">
        <f t="shared" si="77"/>
        <v>1000</v>
      </c>
      <c r="D214" s="11">
        <f ca="1">IF(A214&lt;$B$1,VLOOKUP(A214,[1]DI!$A$4:$B$15000,2),0)</f>
        <v>0</v>
      </c>
      <c r="E214" s="85">
        <f t="shared" ca="1" si="84"/>
        <v>1</v>
      </c>
      <c r="F214" s="85">
        <f ca="1">(TRUNC(PRODUCT($E$12:$E213),16))</f>
        <v>1.01096102480455</v>
      </c>
      <c r="G214" s="85">
        <f t="shared" si="85"/>
        <v>1</v>
      </c>
      <c r="H214" s="85">
        <f t="shared" ca="1" si="86"/>
        <v>1.0109610200000001</v>
      </c>
      <c r="I214" s="84">
        <f t="shared" si="78"/>
        <v>0.05</v>
      </c>
      <c r="J214" s="86">
        <f t="shared" si="79"/>
        <v>44105</v>
      </c>
      <c r="K214" s="87">
        <f t="shared" si="80"/>
        <v>136</v>
      </c>
      <c r="L214" s="88">
        <f t="shared" si="81"/>
        <v>137</v>
      </c>
      <c r="M214" s="89">
        <f t="shared" si="74"/>
        <v>1.0268797249999999</v>
      </c>
      <c r="N214" s="89">
        <f t="shared" ca="1" si="75"/>
        <v>1.0381353740000001</v>
      </c>
      <c r="O214" s="88">
        <f t="shared" si="87"/>
        <v>0</v>
      </c>
      <c r="P214" s="85">
        <f t="shared" ca="1" si="82"/>
        <v>38.135373999999999</v>
      </c>
      <c r="Q214" s="85">
        <f t="shared" si="88"/>
        <v>0</v>
      </c>
      <c r="R214" s="90" t="str">
        <f t="shared" si="89"/>
        <v>A+J=</v>
      </c>
      <c r="S214" s="86">
        <f t="shared" si="90"/>
        <v>44529</v>
      </c>
      <c r="T214" s="91"/>
      <c r="U214" s="8"/>
      <c r="V214" s="126">
        <v>48898</v>
      </c>
      <c r="W214" s="127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76"/>
        <v>44308</v>
      </c>
      <c r="B215" s="129">
        <f t="shared" ca="1" si="83"/>
        <v>1038.135374</v>
      </c>
      <c r="C215" s="85">
        <f t="shared" si="77"/>
        <v>1000</v>
      </c>
      <c r="D215" s="11">
        <f ca="1">IF(A215&lt;$B$1,VLOOKUP(A215,[1]DI!$A$4:$B$15000,2),0)</f>
        <v>2.6499999999999999E-2</v>
      </c>
      <c r="E215" s="85">
        <f t="shared" ca="1" si="84"/>
        <v>1.00010379</v>
      </c>
      <c r="F215" s="85">
        <f ca="1">(TRUNC(PRODUCT($E$12:$E214),16))</f>
        <v>1.01096102480455</v>
      </c>
      <c r="G215" s="85">
        <f t="shared" si="85"/>
        <v>1</v>
      </c>
      <c r="H215" s="85">
        <f t="shared" ca="1" si="86"/>
        <v>1.0109610200000001</v>
      </c>
      <c r="I215" s="84">
        <f t="shared" si="78"/>
        <v>0.05</v>
      </c>
      <c r="J215" s="86">
        <f t="shared" si="79"/>
        <v>44105</v>
      </c>
      <c r="K215" s="87">
        <f t="shared" si="80"/>
        <v>137</v>
      </c>
      <c r="L215" s="88">
        <f t="shared" si="81"/>
        <v>137</v>
      </c>
      <c r="M215" s="89">
        <f t="shared" si="74"/>
        <v>1.0268797249999999</v>
      </c>
      <c r="N215" s="89">
        <f t="shared" ca="1" si="75"/>
        <v>1.0381353740000001</v>
      </c>
      <c r="O215" s="88">
        <f t="shared" si="87"/>
        <v>0</v>
      </c>
      <c r="P215" s="85">
        <f t="shared" ca="1" si="82"/>
        <v>38.135373999999999</v>
      </c>
      <c r="Q215" s="85">
        <f t="shared" si="88"/>
        <v>0</v>
      </c>
      <c r="R215" s="90" t="str">
        <f t="shared" si="89"/>
        <v>A+J=</v>
      </c>
      <c r="S215" s="86">
        <f t="shared" si="90"/>
        <v>44529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76"/>
        <v>44309</v>
      </c>
      <c r="B216" s="129">
        <f t="shared" ca="1" si="83"/>
        <v>1038.44416099</v>
      </c>
      <c r="C216" s="85">
        <f t="shared" si="77"/>
        <v>1000</v>
      </c>
      <c r="D216" s="11">
        <f ca="1">IF(A216&lt;$B$1,VLOOKUP(A216,[1]DI!$A$4:$B$15000,2),0)</f>
        <v>2.6499999999999999E-2</v>
      </c>
      <c r="E216" s="85">
        <f t="shared" ca="1" si="84"/>
        <v>1.00010379</v>
      </c>
      <c r="F216" s="85">
        <f ca="1">(TRUNC(PRODUCT($E$12:$E215),16))</f>
        <v>1.01106595244931</v>
      </c>
      <c r="G216" s="85">
        <f t="shared" si="85"/>
        <v>1</v>
      </c>
      <c r="H216" s="85">
        <f t="shared" ca="1" si="86"/>
        <v>1.0110659500000001</v>
      </c>
      <c r="I216" s="84">
        <f t="shared" si="78"/>
        <v>0.05</v>
      </c>
      <c r="J216" s="86">
        <f t="shared" si="79"/>
        <v>44105</v>
      </c>
      <c r="K216" s="87">
        <f t="shared" si="80"/>
        <v>138</v>
      </c>
      <c r="L216" s="88">
        <f t="shared" si="81"/>
        <v>138</v>
      </c>
      <c r="M216" s="89">
        <f t="shared" si="74"/>
        <v>1.0270785609999999</v>
      </c>
      <c r="N216" s="89">
        <f t="shared" ca="1" si="75"/>
        <v>1.0384441609999999</v>
      </c>
      <c r="O216" s="88">
        <f t="shared" si="87"/>
        <v>0</v>
      </c>
      <c r="P216" s="85">
        <f t="shared" ca="1" si="82"/>
        <v>38.44416099</v>
      </c>
      <c r="Q216" s="85">
        <f t="shared" si="88"/>
        <v>0</v>
      </c>
      <c r="R216" s="90" t="str">
        <f t="shared" si="89"/>
        <v>A+J=</v>
      </c>
      <c r="S216" s="86">
        <f t="shared" si="90"/>
        <v>44529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76"/>
        <v>44310</v>
      </c>
      <c r="B217" s="129">
        <f t="shared" ca="1" si="83"/>
        <v>1038.7530369999999</v>
      </c>
      <c r="C217" s="85">
        <f t="shared" si="77"/>
        <v>1000</v>
      </c>
      <c r="D217" s="11">
        <f ca="1">IF(A217&lt;$B$1,VLOOKUP(A217,[1]DI!$A$4:$B$15000,2),0)</f>
        <v>0</v>
      </c>
      <c r="E217" s="85">
        <f t="shared" ca="1" si="84"/>
        <v>1</v>
      </c>
      <c r="F217" s="85">
        <f ca="1">(TRUNC(PRODUCT($E$12:$E216),16))</f>
        <v>1.0111708909845201</v>
      </c>
      <c r="G217" s="85">
        <f t="shared" si="85"/>
        <v>1</v>
      </c>
      <c r="H217" s="85">
        <f t="shared" ca="1" si="86"/>
        <v>1.01117089</v>
      </c>
      <c r="I217" s="84">
        <f t="shared" si="78"/>
        <v>0.05</v>
      </c>
      <c r="J217" s="86">
        <f t="shared" si="79"/>
        <v>44105</v>
      </c>
      <c r="K217" s="87">
        <f t="shared" si="80"/>
        <v>138</v>
      </c>
      <c r="L217" s="88">
        <f t="shared" si="81"/>
        <v>139</v>
      </c>
      <c r="M217" s="89">
        <f t="shared" si="74"/>
        <v>1.0272774339999999</v>
      </c>
      <c r="N217" s="89">
        <f t="shared" ca="1" si="75"/>
        <v>1.038753037</v>
      </c>
      <c r="O217" s="88">
        <f t="shared" si="87"/>
        <v>0</v>
      </c>
      <c r="P217" s="85">
        <f t="shared" ca="1" si="82"/>
        <v>38.753036999999999</v>
      </c>
      <c r="Q217" s="85">
        <f t="shared" si="88"/>
        <v>0</v>
      </c>
      <c r="R217" s="90" t="str">
        <f t="shared" si="89"/>
        <v>A+J=</v>
      </c>
      <c r="S217" s="86">
        <f t="shared" si="90"/>
        <v>44529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76"/>
        <v>44311</v>
      </c>
      <c r="B218" s="129">
        <f t="shared" ca="1" si="83"/>
        <v>1038.7530369999999</v>
      </c>
      <c r="C218" s="85">
        <f t="shared" si="77"/>
        <v>1000</v>
      </c>
      <c r="D218" s="11">
        <f ca="1">IF(A218&lt;$B$1,VLOOKUP(A218,[1]DI!$A$4:$B$15000,2),0)</f>
        <v>0</v>
      </c>
      <c r="E218" s="85">
        <f t="shared" ca="1" si="84"/>
        <v>1</v>
      </c>
      <c r="F218" s="85">
        <f ca="1">(TRUNC(PRODUCT($E$12:$E217),16))</f>
        <v>1.0111708909845201</v>
      </c>
      <c r="G218" s="85">
        <f t="shared" si="85"/>
        <v>1</v>
      </c>
      <c r="H218" s="85">
        <f t="shared" ca="1" si="86"/>
        <v>1.01117089</v>
      </c>
      <c r="I218" s="84">
        <f t="shared" si="78"/>
        <v>0.05</v>
      </c>
      <c r="J218" s="86">
        <f t="shared" si="79"/>
        <v>44105</v>
      </c>
      <c r="K218" s="87">
        <f t="shared" si="80"/>
        <v>138</v>
      </c>
      <c r="L218" s="88">
        <f t="shared" si="81"/>
        <v>139</v>
      </c>
      <c r="M218" s="89">
        <f t="shared" si="74"/>
        <v>1.0272774339999999</v>
      </c>
      <c r="N218" s="89">
        <f t="shared" ca="1" si="75"/>
        <v>1.038753037</v>
      </c>
      <c r="O218" s="88">
        <f t="shared" si="87"/>
        <v>0</v>
      </c>
      <c r="P218" s="85">
        <f t="shared" ca="1" si="82"/>
        <v>38.753036999999999</v>
      </c>
      <c r="Q218" s="85">
        <f t="shared" si="88"/>
        <v>0</v>
      </c>
      <c r="R218" s="90" t="str">
        <f t="shared" si="89"/>
        <v>A+J=</v>
      </c>
      <c r="S218" s="86">
        <f t="shared" si="90"/>
        <v>44529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76"/>
        <v>44312</v>
      </c>
      <c r="B219" s="129">
        <f t="shared" ca="1" si="83"/>
        <v>1038.7530369999999</v>
      </c>
      <c r="C219" s="85">
        <f t="shared" si="77"/>
        <v>1000</v>
      </c>
      <c r="D219" s="11">
        <f ca="1">IF(A219&lt;$B$1,VLOOKUP(A219,[1]DI!$A$4:$B$15000,2),0)</f>
        <v>2.6499999999999999E-2</v>
      </c>
      <c r="E219" s="85">
        <f t="shared" ca="1" si="84"/>
        <v>1.00010379</v>
      </c>
      <c r="F219" s="85">
        <f ca="1">(TRUNC(PRODUCT($E$12:$E218),16))</f>
        <v>1.0111708909845201</v>
      </c>
      <c r="G219" s="85">
        <f t="shared" si="85"/>
        <v>1</v>
      </c>
      <c r="H219" s="85">
        <f t="shared" ca="1" si="86"/>
        <v>1.01117089</v>
      </c>
      <c r="I219" s="84">
        <f t="shared" si="78"/>
        <v>0.05</v>
      </c>
      <c r="J219" s="86">
        <f t="shared" si="79"/>
        <v>44105</v>
      </c>
      <c r="K219" s="87">
        <f t="shared" si="80"/>
        <v>139</v>
      </c>
      <c r="L219" s="88">
        <f t="shared" si="81"/>
        <v>139</v>
      </c>
      <c r="M219" s="89">
        <f t="shared" si="74"/>
        <v>1.0272774339999999</v>
      </c>
      <c r="N219" s="89">
        <f t="shared" ca="1" si="75"/>
        <v>1.038753037</v>
      </c>
      <c r="O219" s="88">
        <f t="shared" si="87"/>
        <v>0</v>
      </c>
      <c r="P219" s="85">
        <f t="shared" ca="1" si="82"/>
        <v>38.753036999999999</v>
      </c>
      <c r="Q219" s="85">
        <f t="shared" si="88"/>
        <v>0</v>
      </c>
      <c r="R219" s="90" t="str">
        <f t="shared" si="89"/>
        <v>A+J=</v>
      </c>
      <c r="S219" s="86">
        <f t="shared" si="90"/>
        <v>44529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76"/>
        <v>44313</v>
      </c>
      <c r="B220" s="129">
        <f t="shared" ca="1" si="83"/>
        <v>1039.0620060000001</v>
      </c>
      <c r="C220" s="85">
        <f t="shared" si="77"/>
        <v>1000</v>
      </c>
      <c r="D220" s="11">
        <f ca="1">IF(A220&lt;$B$1,VLOOKUP(A220,[1]DI!$A$4:$B$15000,2),0)</f>
        <v>2.6499999999999999E-2</v>
      </c>
      <c r="E220" s="85">
        <f t="shared" ca="1" si="84"/>
        <v>1.00010379</v>
      </c>
      <c r="F220" s="85">
        <f ca="1">(TRUNC(PRODUCT($E$12:$E219),16))</f>
        <v>1.01127584041129</v>
      </c>
      <c r="G220" s="85">
        <f t="shared" si="85"/>
        <v>1</v>
      </c>
      <c r="H220" s="85">
        <f t="shared" ca="1" si="86"/>
        <v>1.0112758399999999</v>
      </c>
      <c r="I220" s="84">
        <f t="shared" si="78"/>
        <v>0.05</v>
      </c>
      <c r="J220" s="86">
        <f t="shared" si="79"/>
        <v>44105</v>
      </c>
      <c r="K220" s="87">
        <f t="shared" si="80"/>
        <v>140</v>
      </c>
      <c r="L220" s="88">
        <f t="shared" si="81"/>
        <v>140</v>
      </c>
      <c r="M220" s="89">
        <f t="shared" si="74"/>
        <v>1.0274763469999999</v>
      </c>
      <c r="N220" s="89">
        <f t="shared" ca="1" si="75"/>
        <v>1.039062006</v>
      </c>
      <c r="O220" s="88">
        <f t="shared" si="87"/>
        <v>0</v>
      </c>
      <c r="P220" s="85">
        <f t="shared" ca="1" si="82"/>
        <v>39.062005999999997</v>
      </c>
      <c r="Q220" s="85">
        <f t="shared" si="88"/>
        <v>0</v>
      </c>
      <c r="R220" s="90" t="str">
        <f t="shared" si="89"/>
        <v>A+J=</v>
      </c>
      <c r="S220" s="86">
        <f t="shared" si="90"/>
        <v>44529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76"/>
        <v>44314</v>
      </c>
      <c r="B221" s="129">
        <f t="shared" ca="1" si="83"/>
        <v>1039.3710639999999</v>
      </c>
      <c r="C221" s="85">
        <f t="shared" si="77"/>
        <v>1000</v>
      </c>
      <c r="D221" s="11">
        <f ca="1">IF(A221&lt;$B$1,VLOOKUP(A221,[1]DI!$A$4:$B$15000,2),0)</f>
        <v>2.6499999999999999E-2</v>
      </c>
      <c r="E221" s="85">
        <f t="shared" ca="1" si="84"/>
        <v>1.00010379</v>
      </c>
      <c r="F221" s="85">
        <f ca="1">(TRUNC(PRODUCT($E$12:$E220),16))</f>
        <v>1.0113808007307701</v>
      </c>
      <c r="G221" s="85">
        <f t="shared" si="85"/>
        <v>1</v>
      </c>
      <c r="H221" s="85">
        <f t="shared" ca="1" si="86"/>
        <v>1.0113808</v>
      </c>
      <c r="I221" s="84">
        <f t="shared" si="78"/>
        <v>0.05</v>
      </c>
      <c r="J221" s="86">
        <f t="shared" si="79"/>
        <v>44105</v>
      </c>
      <c r="K221" s="87">
        <f t="shared" si="80"/>
        <v>141</v>
      </c>
      <c r="L221" s="88">
        <f t="shared" si="81"/>
        <v>141</v>
      </c>
      <c r="M221" s="89">
        <f t="shared" si="74"/>
        <v>1.027675297</v>
      </c>
      <c r="N221" s="89">
        <f t="shared" ca="1" si="75"/>
        <v>1.039371064</v>
      </c>
      <c r="O221" s="88">
        <f t="shared" si="87"/>
        <v>0</v>
      </c>
      <c r="P221" s="85">
        <f t="shared" ca="1" si="82"/>
        <v>39.371063999999997</v>
      </c>
      <c r="Q221" s="85">
        <f t="shared" si="88"/>
        <v>0</v>
      </c>
      <c r="R221" s="90" t="str">
        <f t="shared" si="89"/>
        <v>A+J=</v>
      </c>
      <c r="S221" s="86">
        <f t="shared" si="90"/>
        <v>44529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76"/>
        <v>44315</v>
      </c>
      <c r="B222" s="129">
        <f t="shared" ca="1" si="83"/>
        <v>1039.6802150000001</v>
      </c>
      <c r="C222" s="85">
        <f t="shared" si="77"/>
        <v>1000</v>
      </c>
      <c r="D222" s="11">
        <f ca="1">IF(A222&lt;$B$1,VLOOKUP(A222,[1]DI!$A$4:$B$15000,2),0)</f>
        <v>2.6499999999999999E-2</v>
      </c>
      <c r="E222" s="85">
        <f t="shared" ca="1" si="84"/>
        <v>1.00010379</v>
      </c>
      <c r="F222" s="85">
        <f ca="1">(TRUNC(PRODUCT($E$12:$E221),16))</f>
        <v>1.01148577194408</v>
      </c>
      <c r="G222" s="85">
        <f t="shared" si="85"/>
        <v>1</v>
      </c>
      <c r="H222" s="85">
        <f t="shared" ca="1" si="86"/>
        <v>1.01148577</v>
      </c>
      <c r="I222" s="84">
        <f t="shared" si="78"/>
        <v>0.05</v>
      </c>
      <c r="J222" s="86">
        <f t="shared" si="79"/>
        <v>44105</v>
      </c>
      <c r="K222" s="87">
        <f t="shared" si="80"/>
        <v>142</v>
      </c>
      <c r="L222" s="88">
        <f t="shared" si="81"/>
        <v>142</v>
      </c>
      <c r="M222" s="89">
        <f t="shared" si="74"/>
        <v>1.0278742869999999</v>
      </c>
      <c r="N222" s="89">
        <f t="shared" ca="1" si="75"/>
        <v>1.039680215</v>
      </c>
      <c r="O222" s="88">
        <f t="shared" si="87"/>
        <v>0</v>
      </c>
      <c r="P222" s="85">
        <f t="shared" ca="1" si="82"/>
        <v>39.680214999999997</v>
      </c>
      <c r="Q222" s="85">
        <f t="shared" si="88"/>
        <v>0</v>
      </c>
      <c r="R222" s="90" t="str">
        <f t="shared" si="89"/>
        <v>A+J=</v>
      </c>
      <c r="S222" s="86">
        <f t="shared" si="90"/>
        <v>44529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76"/>
        <v>44316</v>
      </c>
      <c r="B223" s="129">
        <f t="shared" ca="1" si="83"/>
        <v>1039.98945499</v>
      </c>
      <c r="C223" s="85">
        <f t="shared" si="77"/>
        <v>1000</v>
      </c>
      <c r="D223" s="11">
        <f ca="1">IF(A223&lt;$B$1,VLOOKUP(A223,[1]DI!$A$4:$B$15000,2),0)</f>
        <v>2.6499999999999999E-2</v>
      </c>
      <c r="E223" s="85">
        <f t="shared" ca="1" si="84"/>
        <v>1.00010379</v>
      </c>
      <c r="F223" s="85">
        <f ca="1">(TRUNC(PRODUCT($E$12:$E222),16))</f>
        <v>1.0115907540523501</v>
      </c>
      <c r="G223" s="85">
        <f t="shared" si="85"/>
        <v>1</v>
      </c>
      <c r="H223" s="85">
        <f t="shared" ca="1" si="86"/>
        <v>1.0115907500000001</v>
      </c>
      <c r="I223" s="84">
        <f t="shared" si="78"/>
        <v>0.05</v>
      </c>
      <c r="J223" s="86">
        <f t="shared" si="79"/>
        <v>44105</v>
      </c>
      <c r="K223" s="87">
        <f t="shared" si="80"/>
        <v>143</v>
      </c>
      <c r="L223" s="88">
        <f t="shared" si="81"/>
        <v>143</v>
      </c>
      <c r="M223" s="89">
        <f t="shared" si="74"/>
        <v>1.028073314</v>
      </c>
      <c r="N223" s="89">
        <f t="shared" ca="1" si="75"/>
        <v>1.039989455</v>
      </c>
      <c r="O223" s="88">
        <f t="shared" si="87"/>
        <v>0</v>
      </c>
      <c r="P223" s="85">
        <f t="shared" ca="1" si="82"/>
        <v>39.989454989999999</v>
      </c>
      <c r="Q223" s="85">
        <f t="shared" si="88"/>
        <v>0</v>
      </c>
      <c r="R223" s="90" t="str">
        <f t="shared" si="89"/>
        <v>A+J=</v>
      </c>
      <c r="S223" s="86">
        <f t="shared" si="90"/>
        <v>44529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76"/>
        <v>44317</v>
      </c>
      <c r="B224" s="129">
        <f t="shared" ca="1" si="83"/>
        <v>1040.298798</v>
      </c>
      <c r="C224" s="85">
        <f t="shared" si="77"/>
        <v>1000</v>
      </c>
      <c r="D224" s="11">
        <f ca="1">IF(A224&lt;$B$1,VLOOKUP(A224,[1]DI!$A$4:$B$15000,2),0)</f>
        <v>0</v>
      </c>
      <c r="E224" s="85">
        <f t="shared" ca="1" si="84"/>
        <v>1</v>
      </c>
      <c r="F224" s="85">
        <f ca="1">(TRUNC(PRODUCT($E$12:$E223),16))</f>
        <v>1.0116957470567101</v>
      </c>
      <c r="G224" s="85">
        <f t="shared" si="85"/>
        <v>1</v>
      </c>
      <c r="H224" s="85">
        <f t="shared" ca="1" si="86"/>
        <v>1.0116957499999999</v>
      </c>
      <c r="I224" s="84">
        <f t="shared" si="78"/>
        <v>0.05</v>
      </c>
      <c r="J224" s="86">
        <f t="shared" si="79"/>
        <v>44105</v>
      </c>
      <c r="K224" s="87">
        <f t="shared" si="80"/>
        <v>143</v>
      </c>
      <c r="L224" s="88">
        <f t="shared" si="81"/>
        <v>144</v>
      </c>
      <c r="M224" s="89">
        <f t="shared" si="74"/>
        <v>1.0282723810000001</v>
      </c>
      <c r="N224" s="89">
        <f t="shared" ca="1" si="75"/>
        <v>1.040298798</v>
      </c>
      <c r="O224" s="88">
        <f t="shared" si="87"/>
        <v>0</v>
      </c>
      <c r="P224" s="85">
        <f t="shared" ca="1" si="82"/>
        <v>40.298797999999998</v>
      </c>
      <c r="Q224" s="85">
        <f t="shared" si="88"/>
        <v>0</v>
      </c>
      <c r="R224" s="90" t="str">
        <f t="shared" si="89"/>
        <v>A+J=</v>
      </c>
      <c r="S224" s="86">
        <f t="shared" si="90"/>
        <v>44529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76"/>
        <v>44318</v>
      </c>
      <c r="B225" s="129">
        <f t="shared" ca="1" si="83"/>
        <v>1040.298798</v>
      </c>
      <c r="C225" s="85">
        <f t="shared" si="77"/>
        <v>1000</v>
      </c>
      <c r="D225" s="11">
        <f ca="1">IF(A225&lt;$B$1,VLOOKUP(A225,[1]DI!$A$4:$B$15000,2),0)</f>
        <v>0</v>
      </c>
      <c r="E225" s="85">
        <f t="shared" ca="1" si="84"/>
        <v>1</v>
      </c>
      <c r="F225" s="85">
        <f ca="1">(TRUNC(PRODUCT($E$12:$E224),16))</f>
        <v>1.0116957470567101</v>
      </c>
      <c r="G225" s="85">
        <f t="shared" si="85"/>
        <v>1</v>
      </c>
      <c r="H225" s="85">
        <f t="shared" ca="1" si="86"/>
        <v>1.0116957499999999</v>
      </c>
      <c r="I225" s="84">
        <f t="shared" si="78"/>
        <v>0.05</v>
      </c>
      <c r="J225" s="86">
        <f t="shared" si="79"/>
        <v>44105</v>
      </c>
      <c r="K225" s="87">
        <f t="shared" si="80"/>
        <v>143</v>
      </c>
      <c r="L225" s="88">
        <f t="shared" si="81"/>
        <v>144</v>
      </c>
      <c r="M225" s="89">
        <f t="shared" si="74"/>
        <v>1.0282723810000001</v>
      </c>
      <c r="N225" s="89">
        <f t="shared" ca="1" si="75"/>
        <v>1.040298798</v>
      </c>
      <c r="O225" s="88">
        <f t="shared" si="87"/>
        <v>0</v>
      </c>
      <c r="P225" s="85">
        <f t="shared" ca="1" si="82"/>
        <v>40.298797999999998</v>
      </c>
      <c r="Q225" s="85">
        <f t="shared" si="88"/>
        <v>0</v>
      </c>
      <c r="R225" s="90" t="str">
        <f t="shared" si="89"/>
        <v>A+J=</v>
      </c>
      <c r="S225" s="86">
        <f t="shared" si="90"/>
        <v>44529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76"/>
        <v>44319</v>
      </c>
      <c r="B226" s="129">
        <f t="shared" ca="1" si="83"/>
        <v>1040.298798</v>
      </c>
      <c r="C226" s="85">
        <f t="shared" si="77"/>
        <v>1000</v>
      </c>
      <c r="D226" s="11">
        <f ca="1">IF(A226&lt;$B$1,VLOOKUP(A226,[1]DI!$A$4:$B$15000,2),0)</f>
        <v>2.6499999999999999E-2</v>
      </c>
      <c r="E226" s="85">
        <f t="shared" ca="1" si="84"/>
        <v>1.00010379</v>
      </c>
      <c r="F226" s="85">
        <f ca="1">(TRUNC(PRODUCT($E$12:$E225),16))</f>
        <v>1.0116957470567101</v>
      </c>
      <c r="G226" s="85">
        <f t="shared" si="85"/>
        <v>1</v>
      </c>
      <c r="H226" s="85">
        <f t="shared" ca="1" si="86"/>
        <v>1.0116957499999999</v>
      </c>
      <c r="I226" s="84">
        <f t="shared" si="78"/>
        <v>0.05</v>
      </c>
      <c r="J226" s="86">
        <f t="shared" si="79"/>
        <v>44105</v>
      </c>
      <c r="K226" s="87">
        <f t="shared" si="80"/>
        <v>144</v>
      </c>
      <c r="L226" s="88">
        <f t="shared" si="81"/>
        <v>144</v>
      </c>
      <c r="M226" s="89">
        <f t="shared" si="74"/>
        <v>1.0282723810000001</v>
      </c>
      <c r="N226" s="89">
        <f t="shared" ca="1" si="75"/>
        <v>1.040298798</v>
      </c>
      <c r="O226" s="88">
        <f t="shared" si="87"/>
        <v>0</v>
      </c>
      <c r="P226" s="85">
        <f t="shared" ca="1" si="82"/>
        <v>40.298797999999998</v>
      </c>
      <c r="Q226" s="85">
        <f t="shared" si="88"/>
        <v>0</v>
      </c>
      <c r="R226" s="90" t="str">
        <f t="shared" si="89"/>
        <v>A+J=</v>
      </c>
      <c r="S226" s="86">
        <f t="shared" si="90"/>
        <v>44529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76"/>
        <v>44320</v>
      </c>
      <c r="B227" s="129">
        <f t="shared" ca="1" si="83"/>
        <v>1040.608221</v>
      </c>
      <c r="C227" s="85">
        <f t="shared" si="77"/>
        <v>1000</v>
      </c>
      <c r="D227" s="11">
        <f ca="1">IF(A227&lt;$B$1,VLOOKUP(A227,[1]DI!$A$4:$B$15000,2),0)</f>
        <v>2.6499999999999999E-2</v>
      </c>
      <c r="E227" s="85">
        <f t="shared" ca="1" si="84"/>
        <v>1.00010379</v>
      </c>
      <c r="F227" s="85">
        <f ca="1">(TRUNC(PRODUCT($E$12:$E226),16))</f>
        <v>1.0118007509583</v>
      </c>
      <c r="G227" s="85">
        <f t="shared" si="85"/>
        <v>1</v>
      </c>
      <c r="H227" s="85">
        <f t="shared" ca="1" si="86"/>
        <v>1.0118007499999999</v>
      </c>
      <c r="I227" s="84">
        <f t="shared" si="78"/>
        <v>0.05</v>
      </c>
      <c r="J227" s="86">
        <f t="shared" si="79"/>
        <v>44105</v>
      </c>
      <c r="K227" s="87">
        <f t="shared" si="80"/>
        <v>145</v>
      </c>
      <c r="L227" s="88">
        <f t="shared" si="81"/>
        <v>145</v>
      </c>
      <c r="M227" s="89">
        <f t="shared" si="74"/>
        <v>1.0284714859999999</v>
      </c>
      <c r="N227" s="89">
        <f t="shared" ca="1" si="75"/>
        <v>1.0406082210000001</v>
      </c>
      <c r="O227" s="88">
        <f t="shared" si="87"/>
        <v>0</v>
      </c>
      <c r="P227" s="85">
        <f t="shared" ca="1" si="82"/>
        <v>40.608221</v>
      </c>
      <c r="Q227" s="85">
        <f t="shared" si="88"/>
        <v>0</v>
      </c>
      <c r="R227" s="90" t="str">
        <f t="shared" si="89"/>
        <v>A+J=</v>
      </c>
      <c r="S227" s="86">
        <f t="shared" si="90"/>
        <v>44529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76"/>
        <v>44321</v>
      </c>
      <c r="B228" s="129">
        <f t="shared" ca="1" si="83"/>
        <v>1040.917745</v>
      </c>
      <c r="C228" s="85">
        <f t="shared" si="77"/>
        <v>1000</v>
      </c>
      <c r="D228" s="11">
        <f ca="1">IF(A228&lt;$B$1,VLOOKUP(A228,[1]DI!$A$4:$B$15000,2),0)</f>
        <v>2.6499999999999999E-2</v>
      </c>
      <c r="E228" s="85">
        <f t="shared" ca="1" si="84"/>
        <v>1.00010379</v>
      </c>
      <c r="F228" s="85">
        <f ca="1">(TRUNC(PRODUCT($E$12:$E227),16))</f>
        <v>1.01190576575824</v>
      </c>
      <c r="G228" s="85">
        <f t="shared" si="85"/>
        <v>1</v>
      </c>
      <c r="H228" s="85">
        <f t="shared" ca="1" si="86"/>
        <v>1.01190577</v>
      </c>
      <c r="I228" s="84">
        <f t="shared" si="78"/>
        <v>0.05</v>
      </c>
      <c r="J228" s="86">
        <f t="shared" si="79"/>
        <v>44105</v>
      </c>
      <c r="K228" s="87">
        <f t="shared" si="80"/>
        <v>146</v>
      </c>
      <c r="L228" s="88">
        <f t="shared" si="81"/>
        <v>146</v>
      </c>
      <c r="M228" s="89">
        <f t="shared" si="74"/>
        <v>1.0286706290000001</v>
      </c>
      <c r="N228" s="89">
        <f t="shared" ca="1" si="75"/>
        <v>1.040917745</v>
      </c>
      <c r="O228" s="88">
        <f t="shared" si="87"/>
        <v>0</v>
      </c>
      <c r="P228" s="85">
        <f t="shared" ca="1" si="82"/>
        <v>40.917744999999996</v>
      </c>
      <c r="Q228" s="85">
        <f t="shared" si="88"/>
        <v>0</v>
      </c>
      <c r="R228" s="90" t="str">
        <f t="shared" si="89"/>
        <v>A+J=</v>
      </c>
      <c r="S228" s="86">
        <f t="shared" si="90"/>
        <v>44529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76"/>
        <v>44322</v>
      </c>
      <c r="B229" s="129">
        <f t="shared" ca="1" si="83"/>
        <v>1041.2273500000001</v>
      </c>
      <c r="C229" s="85">
        <f t="shared" si="77"/>
        <v>1000</v>
      </c>
      <c r="D229" s="11">
        <f ca="1">IF(A229&lt;$B$1,VLOOKUP(A229,[1]DI!$A$4:$B$15000,2),0)</f>
        <v>3.4000000000000002E-2</v>
      </c>
      <c r="E229" s="85">
        <f t="shared" ca="1" si="84"/>
        <v>1.00013269</v>
      </c>
      <c r="F229" s="85">
        <f ca="1">(TRUNC(PRODUCT($E$12:$E228),16))</f>
        <v>1.0120107914576699</v>
      </c>
      <c r="G229" s="85">
        <f t="shared" si="85"/>
        <v>1</v>
      </c>
      <c r="H229" s="85">
        <f t="shared" ca="1" si="86"/>
        <v>1.0120107899999999</v>
      </c>
      <c r="I229" s="84">
        <f t="shared" si="78"/>
        <v>0.05</v>
      </c>
      <c r="J229" s="86">
        <f t="shared" si="79"/>
        <v>44105</v>
      </c>
      <c r="K229" s="87">
        <f t="shared" si="80"/>
        <v>147</v>
      </c>
      <c r="L229" s="88">
        <f t="shared" si="81"/>
        <v>147</v>
      </c>
      <c r="M229" s="89">
        <f t="shared" si="74"/>
        <v>1.0288698110000001</v>
      </c>
      <c r="N229" s="89">
        <f t="shared" ca="1" si="75"/>
        <v>1.04122735</v>
      </c>
      <c r="O229" s="88">
        <f t="shared" si="87"/>
        <v>0</v>
      </c>
      <c r="P229" s="85">
        <f t="shared" ca="1" si="82"/>
        <v>41.227350000000001</v>
      </c>
      <c r="Q229" s="85">
        <f t="shared" si="88"/>
        <v>0</v>
      </c>
      <c r="R229" s="90" t="str">
        <f t="shared" si="89"/>
        <v>A+J=</v>
      </c>
      <c r="S229" s="86">
        <f t="shared" si="90"/>
        <v>44529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76"/>
        <v>44323</v>
      </c>
      <c r="B230" s="129">
        <f t="shared" ca="1" si="83"/>
        <v>1041.5671580000001</v>
      </c>
      <c r="C230" s="85">
        <f t="shared" si="77"/>
        <v>1000</v>
      </c>
      <c r="D230" s="11">
        <f ca="1">IF(A230&lt;$B$1,VLOOKUP(A230,[1]DI!$A$4:$B$15000,2),0)</f>
        <v>3.4000000000000002E-2</v>
      </c>
      <c r="E230" s="85">
        <f t="shared" ca="1" si="84"/>
        <v>1.00013269</v>
      </c>
      <c r="F230" s="85">
        <f ca="1">(TRUNC(PRODUCT($E$12:$E229),16))</f>
        <v>1.01214507516959</v>
      </c>
      <c r="G230" s="85">
        <f t="shared" si="85"/>
        <v>1</v>
      </c>
      <c r="H230" s="85">
        <f t="shared" ca="1" si="86"/>
        <v>1.01214508</v>
      </c>
      <c r="I230" s="84">
        <f t="shared" si="78"/>
        <v>0.05</v>
      </c>
      <c r="J230" s="86">
        <f t="shared" si="79"/>
        <v>44105</v>
      </c>
      <c r="K230" s="87">
        <f t="shared" si="80"/>
        <v>148</v>
      </c>
      <c r="L230" s="88">
        <f t="shared" si="81"/>
        <v>148</v>
      </c>
      <c r="M230" s="89">
        <f t="shared" si="74"/>
        <v>1.029069032</v>
      </c>
      <c r="N230" s="89">
        <f t="shared" ca="1" si="75"/>
        <v>1.0415671580000001</v>
      </c>
      <c r="O230" s="88">
        <f t="shared" si="87"/>
        <v>0</v>
      </c>
      <c r="P230" s="85">
        <f t="shared" ca="1" si="82"/>
        <v>41.567157999999999</v>
      </c>
      <c r="Q230" s="85">
        <f t="shared" si="88"/>
        <v>0</v>
      </c>
      <c r="R230" s="90" t="str">
        <f t="shared" si="89"/>
        <v>A+J=</v>
      </c>
      <c r="S230" s="86">
        <f t="shared" si="90"/>
        <v>44529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76"/>
        <v>44324</v>
      </c>
      <c r="B231" s="129">
        <f t="shared" ca="1" si="83"/>
        <v>1041.90706699</v>
      </c>
      <c r="C231" s="85">
        <f t="shared" si="77"/>
        <v>1000</v>
      </c>
      <c r="D231" s="11">
        <f ca="1">IF(A231&lt;$B$1,VLOOKUP(A231,[1]DI!$A$4:$B$15000,2),0)</f>
        <v>0</v>
      </c>
      <c r="E231" s="85">
        <f t="shared" ca="1" si="84"/>
        <v>1</v>
      </c>
      <c r="F231" s="85">
        <f ca="1">(TRUNC(PRODUCT($E$12:$E230),16))</f>
        <v>1.0122793766996101</v>
      </c>
      <c r="G231" s="85">
        <f t="shared" si="85"/>
        <v>1</v>
      </c>
      <c r="H231" s="85">
        <f t="shared" ca="1" si="86"/>
        <v>1.0122793800000001</v>
      </c>
      <c r="I231" s="84">
        <f t="shared" si="78"/>
        <v>0.05</v>
      </c>
      <c r="J231" s="86">
        <f t="shared" si="79"/>
        <v>44105</v>
      </c>
      <c r="K231" s="87">
        <f t="shared" si="80"/>
        <v>148</v>
      </c>
      <c r="L231" s="88">
        <f t="shared" si="81"/>
        <v>149</v>
      </c>
      <c r="M231" s="89">
        <f t="shared" si="74"/>
        <v>1.0292682909999999</v>
      </c>
      <c r="N231" s="89">
        <f t="shared" ca="1" si="75"/>
        <v>1.0419070669999999</v>
      </c>
      <c r="O231" s="88">
        <f t="shared" si="87"/>
        <v>0</v>
      </c>
      <c r="P231" s="85">
        <f t="shared" ca="1" si="82"/>
        <v>41.907066989999997</v>
      </c>
      <c r="Q231" s="85">
        <f t="shared" si="88"/>
        <v>0</v>
      </c>
      <c r="R231" s="90" t="str">
        <f t="shared" si="89"/>
        <v>A+J=</v>
      </c>
      <c r="S231" s="86">
        <f t="shared" si="90"/>
        <v>44529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76"/>
        <v>44325</v>
      </c>
      <c r="B232" s="129">
        <f t="shared" ca="1" si="83"/>
        <v>1041.90706699</v>
      </c>
      <c r="C232" s="85">
        <f t="shared" si="77"/>
        <v>1000</v>
      </c>
      <c r="D232" s="11">
        <f ca="1">IF(A232&lt;$B$1,VLOOKUP(A232,[1]DI!$A$4:$B$15000,2),0)</f>
        <v>0</v>
      </c>
      <c r="E232" s="85">
        <f t="shared" ca="1" si="84"/>
        <v>1</v>
      </c>
      <c r="F232" s="85">
        <f ca="1">(TRUNC(PRODUCT($E$12:$E231),16))</f>
        <v>1.0122793766996101</v>
      </c>
      <c r="G232" s="85">
        <f t="shared" si="85"/>
        <v>1</v>
      </c>
      <c r="H232" s="85">
        <f t="shared" ca="1" si="86"/>
        <v>1.0122793800000001</v>
      </c>
      <c r="I232" s="84">
        <f t="shared" si="78"/>
        <v>0.05</v>
      </c>
      <c r="J232" s="86">
        <f t="shared" si="79"/>
        <v>44105</v>
      </c>
      <c r="K232" s="87">
        <f t="shared" si="80"/>
        <v>148</v>
      </c>
      <c r="L232" s="88">
        <f t="shared" si="81"/>
        <v>149</v>
      </c>
      <c r="M232" s="89">
        <f t="shared" si="74"/>
        <v>1.0292682909999999</v>
      </c>
      <c r="N232" s="89">
        <f t="shared" ca="1" si="75"/>
        <v>1.0419070669999999</v>
      </c>
      <c r="O232" s="88">
        <f t="shared" si="87"/>
        <v>0</v>
      </c>
      <c r="P232" s="85">
        <f t="shared" ca="1" si="82"/>
        <v>41.907066989999997</v>
      </c>
      <c r="Q232" s="85">
        <f t="shared" si="88"/>
        <v>0</v>
      </c>
      <c r="R232" s="90" t="str">
        <f t="shared" si="89"/>
        <v>A+J=</v>
      </c>
      <c r="S232" s="86">
        <f t="shared" si="90"/>
        <v>44529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76"/>
        <v>44326</v>
      </c>
      <c r="B233" s="129">
        <f t="shared" ca="1" si="83"/>
        <v>1041.90706699</v>
      </c>
      <c r="C233" s="85">
        <f t="shared" si="77"/>
        <v>1000</v>
      </c>
      <c r="D233" s="11">
        <f ca="1">IF(A233&lt;$B$1,VLOOKUP(A233,[1]DI!$A$4:$B$15000,2),0)</f>
        <v>3.4000000000000002E-2</v>
      </c>
      <c r="E233" s="85">
        <f t="shared" ca="1" si="84"/>
        <v>1.00013269</v>
      </c>
      <c r="F233" s="85">
        <f ca="1">(TRUNC(PRODUCT($E$12:$E232),16))</f>
        <v>1.0122793766996101</v>
      </c>
      <c r="G233" s="85">
        <f t="shared" si="85"/>
        <v>1</v>
      </c>
      <c r="H233" s="85">
        <f t="shared" ca="1" si="86"/>
        <v>1.0122793800000001</v>
      </c>
      <c r="I233" s="84">
        <f t="shared" si="78"/>
        <v>0.05</v>
      </c>
      <c r="J233" s="86">
        <f t="shared" si="79"/>
        <v>44105</v>
      </c>
      <c r="K233" s="87">
        <f t="shared" si="80"/>
        <v>149</v>
      </c>
      <c r="L233" s="88">
        <f t="shared" si="81"/>
        <v>149</v>
      </c>
      <c r="M233" s="89">
        <f t="shared" si="74"/>
        <v>1.0292682909999999</v>
      </c>
      <c r="N233" s="89">
        <f t="shared" ca="1" si="75"/>
        <v>1.0419070669999999</v>
      </c>
      <c r="O233" s="88">
        <f t="shared" si="87"/>
        <v>0</v>
      </c>
      <c r="P233" s="85">
        <f t="shared" ca="1" si="82"/>
        <v>41.907066989999997</v>
      </c>
      <c r="Q233" s="85">
        <f t="shared" si="88"/>
        <v>0</v>
      </c>
      <c r="R233" s="90" t="str">
        <f t="shared" si="89"/>
        <v>A+J=</v>
      </c>
      <c r="S233" s="86">
        <f t="shared" si="90"/>
        <v>44529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76"/>
        <v>44327</v>
      </c>
      <c r="B234" s="129">
        <f t="shared" ca="1" si="83"/>
        <v>1042.2470909900001</v>
      </c>
      <c r="C234" s="85">
        <f t="shared" si="77"/>
        <v>1000</v>
      </c>
      <c r="D234" s="11">
        <f ca="1">IF(A234&lt;$B$1,VLOOKUP(A234,[1]DI!$A$4:$B$15000,2),0)</f>
        <v>3.4000000000000002E-2</v>
      </c>
      <c r="E234" s="85">
        <f t="shared" ca="1" si="84"/>
        <v>1.00013269</v>
      </c>
      <c r="F234" s="85">
        <f ca="1">(TRUNC(PRODUCT($E$12:$E233),16))</f>
        <v>1.01241369605011</v>
      </c>
      <c r="G234" s="85">
        <f t="shared" si="85"/>
        <v>1</v>
      </c>
      <c r="H234" s="85">
        <f t="shared" ca="1" si="86"/>
        <v>1.0124137</v>
      </c>
      <c r="I234" s="84">
        <f t="shared" si="78"/>
        <v>0.05</v>
      </c>
      <c r="J234" s="86">
        <f t="shared" si="79"/>
        <v>44105</v>
      </c>
      <c r="K234" s="87">
        <f t="shared" si="80"/>
        <v>150</v>
      </c>
      <c r="L234" s="88">
        <f t="shared" si="81"/>
        <v>150</v>
      </c>
      <c r="M234" s="89">
        <f t="shared" si="74"/>
        <v>1.029467589</v>
      </c>
      <c r="N234" s="89">
        <f t="shared" ca="1" si="75"/>
        <v>1.0422470909999999</v>
      </c>
      <c r="O234" s="88">
        <f t="shared" si="87"/>
        <v>0</v>
      </c>
      <c r="P234" s="85">
        <f t="shared" ca="1" si="82"/>
        <v>42.247090989999997</v>
      </c>
      <c r="Q234" s="85">
        <f t="shared" si="88"/>
        <v>0</v>
      </c>
      <c r="R234" s="90" t="str">
        <f t="shared" si="89"/>
        <v>A+J=</v>
      </c>
      <c r="S234" s="86">
        <f t="shared" si="90"/>
        <v>44529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76"/>
        <v>44328</v>
      </c>
      <c r="B235" s="129">
        <f t="shared" ca="1" si="83"/>
        <v>1042.5872159999999</v>
      </c>
      <c r="C235" s="85">
        <f t="shared" si="77"/>
        <v>1000</v>
      </c>
      <c r="D235" s="11">
        <f ca="1">IF(A235&lt;$B$1,VLOOKUP(A235,[1]DI!$A$4:$B$15000,2),0)</f>
        <v>3.4000000000000002E-2</v>
      </c>
      <c r="E235" s="85">
        <f t="shared" ca="1" si="84"/>
        <v>1.00013269</v>
      </c>
      <c r="F235" s="85">
        <f ca="1">(TRUNC(PRODUCT($E$12:$E234),16))</f>
        <v>1.01254803322343</v>
      </c>
      <c r="G235" s="85">
        <f t="shared" si="85"/>
        <v>1</v>
      </c>
      <c r="H235" s="85">
        <f t="shared" ca="1" si="86"/>
        <v>1.01254803</v>
      </c>
      <c r="I235" s="84">
        <f t="shared" si="78"/>
        <v>0.05</v>
      </c>
      <c r="J235" s="86">
        <f t="shared" si="79"/>
        <v>44105</v>
      </c>
      <c r="K235" s="87">
        <f t="shared" si="80"/>
        <v>151</v>
      </c>
      <c r="L235" s="88">
        <f t="shared" si="81"/>
        <v>151</v>
      </c>
      <c r="M235" s="89">
        <f t="shared" si="74"/>
        <v>1.0296669249999999</v>
      </c>
      <c r="N235" s="89">
        <f t="shared" ca="1" si="75"/>
        <v>1.042587216</v>
      </c>
      <c r="O235" s="88">
        <f t="shared" si="87"/>
        <v>0</v>
      </c>
      <c r="P235" s="85">
        <f t="shared" ca="1" si="82"/>
        <v>42.587215999999998</v>
      </c>
      <c r="Q235" s="85">
        <f t="shared" si="88"/>
        <v>0</v>
      </c>
      <c r="R235" s="90" t="str">
        <f t="shared" si="89"/>
        <v>A+J=</v>
      </c>
      <c r="S235" s="86">
        <f t="shared" si="90"/>
        <v>44529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76"/>
        <v>44329</v>
      </c>
      <c r="B236" s="129">
        <f t="shared" ca="1" si="83"/>
        <v>1042.9274660000001</v>
      </c>
      <c r="C236" s="85">
        <f t="shared" si="77"/>
        <v>1000</v>
      </c>
      <c r="D236" s="11">
        <f ca="1">IF(A236&lt;$B$1,VLOOKUP(A236,[1]DI!$A$4:$B$15000,2),0)</f>
        <v>3.4000000000000002E-2</v>
      </c>
      <c r="E236" s="85">
        <f t="shared" ca="1" si="84"/>
        <v>1.00013269</v>
      </c>
      <c r="F236" s="85">
        <f ca="1">(TRUNC(PRODUCT($E$12:$E235),16))</f>
        <v>1.01268238822196</v>
      </c>
      <c r="G236" s="85">
        <f t="shared" si="85"/>
        <v>1</v>
      </c>
      <c r="H236" s="85">
        <f t="shared" ca="1" si="86"/>
        <v>1.0126823899999999</v>
      </c>
      <c r="I236" s="84">
        <f t="shared" si="78"/>
        <v>0.05</v>
      </c>
      <c r="J236" s="86">
        <f t="shared" si="79"/>
        <v>44105</v>
      </c>
      <c r="K236" s="87">
        <f t="shared" si="80"/>
        <v>152</v>
      </c>
      <c r="L236" s="88">
        <f t="shared" si="81"/>
        <v>152</v>
      </c>
      <c r="M236" s="89">
        <f t="shared" si="74"/>
        <v>1.0298662999999999</v>
      </c>
      <c r="N236" s="89">
        <f t="shared" ca="1" si="75"/>
        <v>1.0429274660000001</v>
      </c>
      <c r="O236" s="88">
        <f t="shared" si="87"/>
        <v>0</v>
      </c>
      <c r="P236" s="85">
        <f t="shared" ca="1" si="82"/>
        <v>42.927466000000003</v>
      </c>
      <c r="Q236" s="85">
        <f t="shared" si="88"/>
        <v>0</v>
      </c>
      <c r="R236" s="90" t="str">
        <f t="shared" si="89"/>
        <v>A+J=</v>
      </c>
      <c r="S236" s="86">
        <f t="shared" si="90"/>
        <v>44529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76"/>
        <v>44330</v>
      </c>
      <c r="B237" s="129">
        <f t="shared" ca="1" si="83"/>
        <v>1043.2678179899999</v>
      </c>
      <c r="C237" s="85">
        <f t="shared" si="77"/>
        <v>1000</v>
      </c>
      <c r="D237" s="11">
        <f ca="1">IF(A237&lt;$B$1,VLOOKUP(A237,[1]DI!$A$4:$B$15000,2),0)</f>
        <v>3.4000000000000002E-2</v>
      </c>
      <c r="E237" s="85">
        <f t="shared" ca="1" si="84"/>
        <v>1.00013269</v>
      </c>
      <c r="F237" s="85">
        <f ca="1">(TRUNC(PRODUCT($E$12:$E236),16))</f>
        <v>1.0128167610480601</v>
      </c>
      <c r="G237" s="85">
        <f t="shared" si="85"/>
        <v>1</v>
      </c>
      <c r="H237" s="85">
        <f t="shared" ca="1" si="86"/>
        <v>1.01281676</v>
      </c>
      <c r="I237" s="84">
        <f t="shared" si="78"/>
        <v>0.05</v>
      </c>
      <c r="J237" s="86">
        <f t="shared" si="79"/>
        <v>44105</v>
      </c>
      <c r="K237" s="87">
        <f t="shared" si="80"/>
        <v>153</v>
      </c>
      <c r="L237" s="88">
        <f t="shared" si="81"/>
        <v>153</v>
      </c>
      <c r="M237" s="89">
        <f t="shared" si="74"/>
        <v>1.0300657129999999</v>
      </c>
      <c r="N237" s="89">
        <f t="shared" ca="1" si="75"/>
        <v>1.0432678179999999</v>
      </c>
      <c r="O237" s="88">
        <f t="shared" si="87"/>
        <v>0</v>
      </c>
      <c r="P237" s="85">
        <f t="shared" ca="1" si="82"/>
        <v>43.267817989999998</v>
      </c>
      <c r="Q237" s="85">
        <f t="shared" si="88"/>
        <v>0</v>
      </c>
      <c r="R237" s="90" t="str">
        <f t="shared" si="89"/>
        <v>A+J=</v>
      </c>
      <c r="S237" s="86">
        <f t="shared" si="90"/>
        <v>44529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76"/>
        <v>44331</v>
      </c>
      <c r="B238" s="129">
        <f t="shared" ca="1" si="83"/>
        <v>1043.6082849899999</v>
      </c>
      <c r="C238" s="85">
        <f t="shared" si="77"/>
        <v>1000</v>
      </c>
      <c r="D238" s="11">
        <f ca="1">IF(A238&lt;$B$1,VLOOKUP(A238,[1]DI!$A$4:$B$15000,2),0)</f>
        <v>0</v>
      </c>
      <c r="E238" s="85">
        <f t="shared" ca="1" si="84"/>
        <v>1</v>
      </c>
      <c r="F238" s="85">
        <f ca="1">(TRUNC(PRODUCT($E$12:$E237),16))</f>
        <v>1.0129511517040799</v>
      </c>
      <c r="G238" s="85">
        <f t="shared" si="85"/>
        <v>1</v>
      </c>
      <c r="H238" s="85">
        <f t="shared" ca="1" si="86"/>
        <v>1.0129511499999999</v>
      </c>
      <c r="I238" s="84">
        <f t="shared" si="78"/>
        <v>0.05</v>
      </c>
      <c r="J238" s="86">
        <f t="shared" si="79"/>
        <v>44105</v>
      </c>
      <c r="K238" s="87">
        <f t="shared" si="80"/>
        <v>153</v>
      </c>
      <c r="L238" s="88">
        <f t="shared" si="81"/>
        <v>154</v>
      </c>
      <c r="M238" s="89">
        <f t="shared" si="74"/>
        <v>1.030265166</v>
      </c>
      <c r="N238" s="89">
        <f t="shared" ca="1" si="75"/>
        <v>1.0436082849999999</v>
      </c>
      <c r="O238" s="88">
        <f t="shared" si="87"/>
        <v>0</v>
      </c>
      <c r="P238" s="85">
        <f t="shared" ca="1" si="82"/>
        <v>43.608284990000001</v>
      </c>
      <c r="Q238" s="85">
        <f t="shared" si="88"/>
        <v>0</v>
      </c>
      <c r="R238" s="90" t="str">
        <f t="shared" si="89"/>
        <v>A+J=</v>
      </c>
      <c r="S238" s="86">
        <f t="shared" si="90"/>
        <v>44529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76"/>
        <v>44332</v>
      </c>
      <c r="B239" s="129">
        <f t="shared" ca="1" si="83"/>
        <v>1043.6082849899999</v>
      </c>
      <c r="C239" s="85">
        <f t="shared" si="77"/>
        <v>1000</v>
      </c>
      <c r="D239" s="11">
        <f ca="1">IF(A239&lt;$B$1,VLOOKUP(A239,[1]DI!$A$4:$B$15000,2),0)</f>
        <v>0</v>
      </c>
      <c r="E239" s="85">
        <f t="shared" ca="1" si="84"/>
        <v>1</v>
      </c>
      <c r="F239" s="85">
        <f ca="1">(TRUNC(PRODUCT($E$12:$E238),16))</f>
        <v>1.0129511517040799</v>
      </c>
      <c r="G239" s="85">
        <f t="shared" si="85"/>
        <v>1</v>
      </c>
      <c r="H239" s="85">
        <f t="shared" ca="1" si="86"/>
        <v>1.0129511499999999</v>
      </c>
      <c r="I239" s="84">
        <f t="shared" si="78"/>
        <v>0.05</v>
      </c>
      <c r="J239" s="86">
        <f t="shared" si="79"/>
        <v>44105</v>
      </c>
      <c r="K239" s="87">
        <f t="shared" si="80"/>
        <v>153</v>
      </c>
      <c r="L239" s="88">
        <f t="shared" si="81"/>
        <v>154</v>
      </c>
      <c r="M239" s="89">
        <f t="shared" si="74"/>
        <v>1.030265166</v>
      </c>
      <c r="N239" s="89">
        <f t="shared" ca="1" si="75"/>
        <v>1.0436082849999999</v>
      </c>
      <c r="O239" s="88">
        <f t="shared" si="87"/>
        <v>0</v>
      </c>
      <c r="P239" s="85">
        <f t="shared" ca="1" si="82"/>
        <v>43.608284990000001</v>
      </c>
      <c r="Q239" s="85">
        <f t="shared" si="88"/>
        <v>0</v>
      </c>
      <c r="R239" s="90" t="str">
        <f t="shared" si="89"/>
        <v>A+J=</v>
      </c>
      <c r="S239" s="86">
        <f t="shared" si="90"/>
        <v>44529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76"/>
        <v>44333</v>
      </c>
      <c r="B240" s="129">
        <f t="shared" ca="1" si="83"/>
        <v>1043.6082849899999</v>
      </c>
      <c r="C240" s="85">
        <f t="shared" si="77"/>
        <v>1000</v>
      </c>
      <c r="D240" s="11">
        <f ca="1">IF(A240&lt;$B$1,VLOOKUP(A240,[1]DI!$A$4:$B$15000,2),0)</f>
        <v>3.4000000000000002E-2</v>
      </c>
      <c r="E240" s="85">
        <f t="shared" ca="1" si="84"/>
        <v>1.00013269</v>
      </c>
      <c r="F240" s="85">
        <f ca="1">(TRUNC(PRODUCT($E$12:$E239),16))</f>
        <v>1.0129511517040799</v>
      </c>
      <c r="G240" s="85">
        <f t="shared" si="85"/>
        <v>1</v>
      </c>
      <c r="H240" s="85">
        <f t="shared" ca="1" si="86"/>
        <v>1.0129511499999999</v>
      </c>
      <c r="I240" s="84">
        <f t="shared" si="78"/>
        <v>0.05</v>
      </c>
      <c r="J240" s="86">
        <f t="shared" si="79"/>
        <v>44105</v>
      </c>
      <c r="K240" s="87">
        <f t="shared" si="80"/>
        <v>154</v>
      </c>
      <c r="L240" s="88">
        <f t="shared" si="81"/>
        <v>154</v>
      </c>
      <c r="M240" s="89">
        <f t="shared" si="74"/>
        <v>1.030265166</v>
      </c>
      <c r="N240" s="89">
        <f t="shared" ca="1" si="75"/>
        <v>1.0436082849999999</v>
      </c>
      <c r="O240" s="88">
        <f t="shared" si="87"/>
        <v>0</v>
      </c>
      <c r="P240" s="85">
        <f t="shared" ca="1" si="82"/>
        <v>43.608284990000001</v>
      </c>
      <c r="Q240" s="85">
        <f t="shared" si="88"/>
        <v>0</v>
      </c>
      <c r="R240" s="90" t="str">
        <f t="shared" si="89"/>
        <v>A+J=</v>
      </c>
      <c r="S240" s="86">
        <f t="shared" si="90"/>
        <v>44529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76"/>
        <v>44334</v>
      </c>
      <c r="B241" s="129">
        <f t="shared" ca="1" si="83"/>
        <v>1043.9488630000001</v>
      </c>
      <c r="C241" s="85">
        <f t="shared" si="77"/>
        <v>1000</v>
      </c>
      <c r="D241" s="11">
        <f ca="1">IF(A241&lt;$B$1,VLOOKUP(A241,[1]DI!$A$4:$B$15000,2),0)</f>
        <v>3.4000000000000002E-2</v>
      </c>
      <c r="E241" s="85">
        <f t="shared" ca="1" si="84"/>
        <v>1.00013269</v>
      </c>
      <c r="F241" s="85">
        <f ca="1">(TRUNC(PRODUCT($E$12:$E240),16))</f>
        <v>1.0130855601924</v>
      </c>
      <c r="G241" s="85">
        <f t="shared" si="85"/>
        <v>1</v>
      </c>
      <c r="H241" s="85">
        <f t="shared" ca="1" si="86"/>
        <v>1.0130855599999999</v>
      </c>
      <c r="I241" s="84">
        <f t="shared" si="78"/>
        <v>0.05</v>
      </c>
      <c r="J241" s="86">
        <f t="shared" si="79"/>
        <v>44105</v>
      </c>
      <c r="K241" s="87">
        <f t="shared" si="80"/>
        <v>155</v>
      </c>
      <c r="L241" s="88">
        <f t="shared" si="81"/>
        <v>155</v>
      </c>
      <c r="M241" s="89">
        <f t="shared" si="74"/>
        <v>1.0304646559999999</v>
      </c>
      <c r="N241" s="89">
        <f t="shared" ca="1" si="75"/>
        <v>1.043948863</v>
      </c>
      <c r="O241" s="88">
        <f t="shared" si="87"/>
        <v>0</v>
      </c>
      <c r="P241" s="85">
        <f t="shared" ca="1" si="82"/>
        <v>43.948863000000003</v>
      </c>
      <c r="Q241" s="85">
        <f t="shared" si="88"/>
        <v>0</v>
      </c>
      <c r="R241" s="90" t="str">
        <f t="shared" si="89"/>
        <v>A+J=</v>
      </c>
      <c r="S241" s="86">
        <f t="shared" si="90"/>
        <v>44529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76"/>
        <v>44335</v>
      </c>
      <c r="B242" s="129">
        <f t="shared" ca="1" si="83"/>
        <v>1044.2895559999999</v>
      </c>
      <c r="C242" s="85">
        <f t="shared" si="77"/>
        <v>1000</v>
      </c>
      <c r="D242" s="11">
        <f ca="1">IF(A242&lt;$B$1,VLOOKUP(A242,[1]DI!$A$4:$B$15000,2),0)</f>
        <v>3.4000000000000002E-2</v>
      </c>
      <c r="E242" s="85">
        <f t="shared" ca="1" si="84"/>
        <v>1.00013269</v>
      </c>
      <c r="F242" s="85">
        <f ca="1">(TRUNC(PRODUCT($E$12:$E241),16))</f>
        <v>1.0132199865153799</v>
      </c>
      <c r="G242" s="85">
        <f t="shared" si="85"/>
        <v>1</v>
      </c>
      <c r="H242" s="85">
        <f t="shared" ca="1" si="86"/>
        <v>1.0132199900000001</v>
      </c>
      <c r="I242" s="84">
        <f t="shared" si="78"/>
        <v>0.05</v>
      </c>
      <c r="J242" s="86">
        <f t="shared" si="79"/>
        <v>44105</v>
      </c>
      <c r="K242" s="87">
        <f t="shared" si="80"/>
        <v>156</v>
      </c>
      <c r="L242" s="88">
        <f t="shared" si="81"/>
        <v>156</v>
      </c>
      <c r="M242" s="89">
        <f t="shared" si="74"/>
        <v>1.0306641860000001</v>
      </c>
      <c r="N242" s="89">
        <f t="shared" ca="1" si="75"/>
        <v>1.0442895560000001</v>
      </c>
      <c r="O242" s="88">
        <f t="shared" si="87"/>
        <v>0</v>
      </c>
      <c r="P242" s="85">
        <f t="shared" ca="1" si="82"/>
        <v>44.289555999999997</v>
      </c>
      <c r="Q242" s="85">
        <f t="shared" si="88"/>
        <v>0</v>
      </c>
      <c r="R242" s="90" t="str">
        <f t="shared" si="89"/>
        <v>A+J=</v>
      </c>
      <c r="S242" s="86">
        <f t="shared" si="90"/>
        <v>44529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76"/>
        <v>44336</v>
      </c>
      <c r="B243" s="129">
        <f t="shared" ca="1" si="83"/>
        <v>1044.6303519999999</v>
      </c>
      <c r="C243" s="85">
        <f t="shared" si="77"/>
        <v>1000</v>
      </c>
      <c r="D243" s="11">
        <f ca="1">IF(A243&lt;$B$1,VLOOKUP(A243,[1]DI!$A$4:$B$15000,2),0)</f>
        <v>3.4000000000000002E-2</v>
      </c>
      <c r="E243" s="85">
        <f t="shared" ca="1" si="84"/>
        <v>1.00013269</v>
      </c>
      <c r="F243" s="85">
        <f ca="1">(TRUNC(PRODUCT($E$12:$E242),16))</f>
        <v>1.0133544306753901</v>
      </c>
      <c r="G243" s="85">
        <f t="shared" si="85"/>
        <v>1</v>
      </c>
      <c r="H243" s="85">
        <f t="shared" ca="1" si="86"/>
        <v>1.0133544299999999</v>
      </c>
      <c r="I243" s="84">
        <f t="shared" si="78"/>
        <v>0.05</v>
      </c>
      <c r="J243" s="86">
        <f t="shared" si="79"/>
        <v>44105</v>
      </c>
      <c r="K243" s="87">
        <f t="shared" si="80"/>
        <v>157</v>
      </c>
      <c r="L243" s="88">
        <f t="shared" si="81"/>
        <v>157</v>
      </c>
      <c r="M243" s="89">
        <f t="shared" si="74"/>
        <v>1.0308637540000001</v>
      </c>
      <c r="N243" s="89">
        <f t="shared" ca="1" si="75"/>
        <v>1.044630352</v>
      </c>
      <c r="O243" s="88">
        <f t="shared" si="87"/>
        <v>0</v>
      </c>
      <c r="P243" s="85">
        <f t="shared" ca="1" si="82"/>
        <v>44.630352000000002</v>
      </c>
      <c r="Q243" s="85">
        <f t="shared" si="88"/>
        <v>0</v>
      </c>
      <c r="R243" s="90" t="str">
        <f t="shared" si="89"/>
        <v>A+J=</v>
      </c>
      <c r="S243" s="86">
        <f t="shared" si="90"/>
        <v>44529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76"/>
        <v>44337</v>
      </c>
      <c r="B244" s="129">
        <f t="shared" ca="1" si="83"/>
        <v>1044.97126</v>
      </c>
      <c r="C244" s="85">
        <f t="shared" si="77"/>
        <v>1000</v>
      </c>
      <c r="D244" s="11">
        <f ca="1">IF(A244&lt;$B$1,VLOOKUP(A244,[1]DI!$A$4:$B$15000,2),0)</f>
        <v>3.4000000000000002E-2</v>
      </c>
      <c r="E244" s="85">
        <f t="shared" ca="1" si="84"/>
        <v>1.00013269</v>
      </c>
      <c r="F244" s="85">
        <f ca="1">(TRUNC(PRODUCT($E$12:$E243),16))</f>
        <v>1.0134888926748</v>
      </c>
      <c r="G244" s="85">
        <f t="shared" si="85"/>
        <v>1</v>
      </c>
      <c r="H244" s="85">
        <f t="shared" ca="1" si="86"/>
        <v>1.0134888900000001</v>
      </c>
      <c r="I244" s="84">
        <f t="shared" si="78"/>
        <v>0.05</v>
      </c>
      <c r="J244" s="86">
        <f t="shared" si="79"/>
        <v>44105</v>
      </c>
      <c r="K244" s="87">
        <f t="shared" si="80"/>
        <v>158</v>
      </c>
      <c r="L244" s="88">
        <f t="shared" si="81"/>
        <v>158</v>
      </c>
      <c r="M244" s="89">
        <f t="shared" si="74"/>
        <v>1.0310633600000001</v>
      </c>
      <c r="N244" s="89">
        <f t="shared" ca="1" si="75"/>
        <v>1.0449712600000001</v>
      </c>
      <c r="O244" s="88">
        <f t="shared" si="87"/>
        <v>0</v>
      </c>
      <c r="P244" s="85">
        <f t="shared" ca="1" si="82"/>
        <v>44.971260000000001</v>
      </c>
      <c r="Q244" s="85">
        <f t="shared" si="88"/>
        <v>0</v>
      </c>
      <c r="R244" s="90" t="str">
        <f t="shared" si="89"/>
        <v>A+J=</v>
      </c>
      <c r="S244" s="86">
        <f t="shared" si="90"/>
        <v>44529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76"/>
        <v>44338</v>
      </c>
      <c r="B245" s="129">
        <f t="shared" ca="1" si="83"/>
        <v>1045.3122829900001</v>
      </c>
      <c r="C245" s="85">
        <f t="shared" si="77"/>
        <v>1000</v>
      </c>
      <c r="D245" s="11">
        <f ca="1">IF(A245&lt;$B$1,VLOOKUP(A245,[1]DI!$A$4:$B$15000,2),0)</f>
        <v>0</v>
      </c>
      <c r="E245" s="85">
        <f t="shared" ca="1" si="84"/>
        <v>1</v>
      </c>
      <c r="F245" s="85">
        <f ca="1">(TRUNC(PRODUCT($E$12:$E244),16))</f>
        <v>1.01362337251597</v>
      </c>
      <c r="G245" s="85">
        <f t="shared" si="85"/>
        <v>1</v>
      </c>
      <c r="H245" s="85">
        <f t="shared" ca="1" si="86"/>
        <v>1.0136233699999999</v>
      </c>
      <c r="I245" s="84">
        <f t="shared" si="78"/>
        <v>0.05</v>
      </c>
      <c r="J245" s="86">
        <f t="shared" si="79"/>
        <v>44105</v>
      </c>
      <c r="K245" s="87">
        <f t="shared" si="80"/>
        <v>158</v>
      </c>
      <c r="L245" s="88">
        <f t="shared" si="81"/>
        <v>159</v>
      </c>
      <c r="M245" s="89">
        <f t="shared" si="74"/>
        <v>1.0312630060000001</v>
      </c>
      <c r="N245" s="89">
        <f t="shared" ca="1" si="75"/>
        <v>1.0453122829999999</v>
      </c>
      <c r="O245" s="88">
        <f t="shared" si="87"/>
        <v>0</v>
      </c>
      <c r="P245" s="85">
        <f t="shared" ca="1" si="82"/>
        <v>45.31228299</v>
      </c>
      <c r="Q245" s="85">
        <f t="shared" si="88"/>
        <v>0</v>
      </c>
      <c r="R245" s="90" t="str">
        <f t="shared" si="89"/>
        <v>A+J=</v>
      </c>
      <c r="S245" s="86">
        <f t="shared" si="90"/>
        <v>44529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76"/>
        <v>44339</v>
      </c>
      <c r="B246" s="129">
        <f t="shared" ca="1" si="83"/>
        <v>1045.3122829900001</v>
      </c>
      <c r="C246" s="85">
        <f t="shared" si="77"/>
        <v>1000</v>
      </c>
      <c r="D246" s="11">
        <f ca="1">IF(A246&lt;$B$1,VLOOKUP(A246,[1]DI!$A$4:$B$15000,2),0)</f>
        <v>0</v>
      </c>
      <c r="E246" s="85">
        <f t="shared" ca="1" si="84"/>
        <v>1</v>
      </c>
      <c r="F246" s="85">
        <f ca="1">(TRUNC(PRODUCT($E$12:$E245),16))</f>
        <v>1.01362337251597</v>
      </c>
      <c r="G246" s="85">
        <f t="shared" si="85"/>
        <v>1</v>
      </c>
      <c r="H246" s="85">
        <f t="shared" ca="1" si="86"/>
        <v>1.0136233699999999</v>
      </c>
      <c r="I246" s="84">
        <f t="shared" si="78"/>
        <v>0.05</v>
      </c>
      <c r="J246" s="86">
        <f t="shared" si="79"/>
        <v>44105</v>
      </c>
      <c r="K246" s="87">
        <f t="shared" si="80"/>
        <v>158</v>
      </c>
      <c r="L246" s="88">
        <f t="shared" si="81"/>
        <v>159</v>
      </c>
      <c r="M246" s="89">
        <f t="shared" si="74"/>
        <v>1.0312630060000001</v>
      </c>
      <c r="N246" s="89">
        <f t="shared" ca="1" si="75"/>
        <v>1.0453122829999999</v>
      </c>
      <c r="O246" s="88">
        <f t="shared" si="87"/>
        <v>0</v>
      </c>
      <c r="P246" s="85">
        <f t="shared" ca="1" si="82"/>
        <v>45.31228299</v>
      </c>
      <c r="Q246" s="85">
        <f t="shared" si="88"/>
        <v>0</v>
      </c>
      <c r="R246" s="90" t="str">
        <f t="shared" si="89"/>
        <v>A+J=</v>
      </c>
      <c r="S246" s="86">
        <f t="shared" si="90"/>
        <v>44529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76"/>
        <v>44340</v>
      </c>
      <c r="B247" s="129">
        <f t="shared" ca="1" si="83"/>
        <v>1045.3122829900001</v>
      </c>
      <c r="C247" s="85">
        <f t="shared" si="77"/>
        <v>1000</v>
      </c>
      <c r="D247" s="11">
        <f ca="1">IF(A247&lt;$B$1,VLOOKUP(A247,[1]DI!$A$4:$B$15000,2),0)</f>
        <v>3.4000000000000002E-2</v>
      </c>
      <c r="E247" s="85">
        <f t="shared" ca="1" si="84"/>
        <v>1.00013269</v>
      </c>
      <c r="F247" s="85">
        <f ca="1">(TRUNC(PRODUCT($E$12:$E246),16))</f>
        <v>1.01362337251597</v>
      </c>
      <c r="G247" s="85">
        <f t="shared" si="85"/>
        <v>1</v>
      </c>
      <c r="H247" s="85">
        <f t="shared" ca="1" si="86"/>
        <v>1.0136233699999999</v>
      </c>
      <c r="I247" s="84">
        <f t="shared" si="78"/>
        <v>0.05</v>
      </c>
      <c r="J247" s="86">
        <f t="shared" si="79"/>
        <v>44105</v>
      </c>
      <c r="K247" s="87">
        <f t="shared" si="80"/>
        <v>159</v>
      </c>
      <c r="L247" s="88">
        <f t="shared" si="81"/>
        <v>159</v>
      </c>
      <c r="M247" s="89">
        <f t="shared" si="74"/>
        <v>1.0312630060000001</v>
      </c>
      <c r="N247" s="89">
        <f t="shared" ca="1" si="75"/>
        <v>1.0453122829999999</v>
      </c>
      <c r="O247" s="88">
        <f t="shared" si="87"/>
        <v>0</v>
      </c>
      <c r="P247" s="85">
        <f t="shared" ca="1" si="82"/>
        <v>45.31228299</v>
      </c>
      <c r="Q247" s="85">
        <f t="shared" si="88"/>
        <v>0</v>
      </c>
      <c r="R247" s="90" t="str">
        <f t="shared" si="89"/>
        <v>A+J=</v>
      </c>
      <c r="S247" s="86">
        <f t="shared" si="90"/>
        <v>44529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76"/>
        <v>44341</v>
      </c>
      <c r="B248" s="129">
        <f t="shared" ca="1" si="83"/>
        <v>1045.6534200000001</v>
      </c>
      <c r="C248" s="85">
        <f t="shared" si="77"/>
        <v>1000</v>
      </c>
      <c r="D248" s="11">
        <f ca="1">IF(A248&lt;$B$1,VLOOKUP(A248,[1]DI!$A$4:$B$15000,2),0)</f>
        <v>3.4000000000000002E-2</v>
      </c>
      <c r="E248" s="85">
        <f t="shared" ca="1" si="84"/>
        <v>1.00013269</v>
      </c>
      <c r="F248" s="85">
        <f ca="1">(TRUNC(PRODUCT($E$12:$E247),16))</f>
        <v>1.01375787020127</v>
      </c>
      <c r="G248" s="85">
        <f t="shared" si="85"/>
        <v>1</v>
      </c>
      <c r="H248" s="85">
        <f t="shared" ca="1" si="86"/>
        <v>1.0137578700000001</v>
      </c>
      <c r="I248" s="84">
        <f t="shared" si="78"/>
        <v>0.05</v>
      </c>
      <c r="J248" s="86">
        <f t="shared" si="79"/>
        <v>44105</v>
      </c>
      <c r="K248" s="87">
        <f t="shared" si="80"/>
        <v>160</v>
      </c>
      <c r="L248" s="88">
        <f t="shared" si="81"/>
        <v>160</v>
      </c>
      <c r="M248" s="89">
        <f t="shared" si="74"/>
        <v>1.0314626899999999</v>
      </c>
      <c r="N248" s="89">
        <f t="shared" ca="1" si="75"/>
        <v>1.0456534200000001</v>
      </c>
      <c r="O248" s="88">
        <f t="shared" si="87"/>
        <v>0</v>
      </c>
      <c r="P248" s="85">
        <f t="shared" ca="1" si="82"/>
        <v>45.653419999999997</v>
      </c>
      <c r="Q248" s="85">
        <f t="shared" si="88"/>
        <v>0</v>
      </c>
      <c r="R248" s="90" t="str">
        <f t="shared" si="89"/>
        <v>A+J=</v>
      </c>
      <c r="S248" s="86">
        <f t="shared" si="90"/>
        <v>44529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76"/>
        <v>44342</v>
      </c>
      <c r="B249" s="129">
        <f t="shared" ca="1" si="83"/>
        <v>1045.99466899</v>
      </c>
      <c r="C249" s="85">
        <f t="shared" si="77"/>
        <v>1000</v>
      </c>
      <c r="D249" s="11">
        <f ca="1">IF(A249&lt;$B$1,VLOOKUP(A249,[1]DI!$A$4:$B$15000,2),0)</f>
        <v>3.4000000000000002E-2</v>
      </c>
      <c r="E249" s="85">
        <f t="shared" ca="1" si="84"/>
        <v>1.00013269</v>
      </c>
      <c r="F249" s="85">
        <f ca="1">(TRUNC(PRODUCT($E$12:$E248),16))</f>
        <v>1.01389238573306</v>
      </c>
      <c r="G249" s="85">
        <f t="shared" si="85"/>
        <v>1</v>
      </c>
      <c r="H249" s="85">
        <f t="shared" ca="1" si="86"/>
        <v>1.0138923900000001</v>
      </c>
      <c r="I249" s="84">
        <f t="shared" si="78"/>
        <v>0.05</v>
      </c>
      <c r="J249" s="86">
        <f t="shared" si="79"/>
        <v>44105</v>
      </c>
      <c r="K249" s="87">
        <f t="shared" si="80"/>
        <v>161</v>
      </c>
      <c r="L249" s="88">
        <f t="shared" si="81"/>
        <v>161</v>
      </c>
      <c r="M249" s="89">
        <f t="shared" si="74"/>
        <v>1.031662412</v>
      </c>
      <c r="N249" s="89">
        <f t="shared" ca="1" si="75"/>
        <v>1.0459946689999999</v>
      </c>
      <c r="O249" s="88">
        <f t="shared" si="87"/>
        <v>0</v>
      </c>
      <c r="P249" s="85">
        <f t="shared" ca="1" si="82"/>
        <v>45.994668990000001</v>
      </c>
      <c r="Q249" s="85">
        <f t="shared" si="88"/>
        <v>0</v>
      </c>
      <c r="R249" s="90" t="str">
        <f t="shared" si="89"/>
        <v>A+J=</v>
      </c>
      <c r="S249" s="86">
        <f t="shared" si="90"/>
        <v>44529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76"/>
        <v>44343</v>
      </c>
      <c r="B250" s="129">
        <f t="shared" ca="1" si="83"/>
        <v>1046.336022</v>
      </c>
      <c r="C250" s="85">
        <f t="shared" si="77"/>
        <v>1000</v>
      </c>
      <c r="D250" s="11">
        <f ca="1">IF(A250&lt;$B$1,VLOOKUP(A250,[1]DI!$A$4:$B$15000,2),0)</f>
        <v>3.4000000000000002E-2</v>
      </c>
      <c r="E250" s="85">
        <f t="shared" ca="1" si="84"/>
        <v>1.00013269</v>
      </c>
      <c r="F250" s="85">
        <f ca="1">(TRUNC(PRODUCT($E$12:$E249),16))</f>
        <v>1.0140269191137301</v>
      </c>
      <c r="G250" s="85">
        <f t="shared" si="85"/>
        <v>1</v>
      </c>
      <c r="H250" s="85">
        <f t="shared" ca="1" si="86"/>
        <v>1.0140269200000001</v>
      </c>
      <c r="I250" s="84">
        <f t="shared" si="78"/>
        <v>0.05</v>
      </c>
      <c r="J250" s="86">
        <f t="shared" si="79"/>
        <v>44105</v>
      </c>
      <c r="K250" s="87">
        <f t="shared" si="80"/>
        <v>162</v>
      </c>
      <c r="L250" s="88">
        <f t="shared" si="81"/>
        <v>162</v>
      </c>
      <c r="M250" s="89">
        <f t="shared" si="74"/>
        <v>1.031862174</v>
      </c>
      <c r="N250" s="89">
        <f t="shared" ca="1" si="75"/>
        <v>1.046336022</v>
      </c>
      <c r="O250" s="88">
        <f t="shared" si="87"/>
        <v>0</v>
      </c>
      <c r="P250" s="85">
        <f t="shared" ca="1" si="82"/>
        <v>46.336022</v>
      </c>
      <c r="Q250" s="85">
        <f t="shared" si="88"/>
        <v>0</v>
      </c>
      <c r="R250" s="90" t="str">
        <f t="shared" si="89"/>
        <v>A+J=</v>
      </c>
      <c r="S250" s="86">
        <f t="shared" si="90"/>
        <v>44529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76"/>
        <v>44344</v>
      </c>
      <c r="B251" s="129">
        <f t="shared" ca="1" si="83"/>
        <v>1046.67748899</v>
      </c>
      <c r="C251" s="85">
        <f t="shared" si="77"/>
        <v>1000</v>
      </c>
      <c r="D251" s="11">
        <f ca="1">IF(A251&lt;$B$1,VLOOKUP(A251,[1]DI!$A$4:$B$15000,2),0)</f>
        <v>3.4000000000000002E-2</v>
      </c>
      <c r="E251" s="85">
        <f t="shared" ca="1" si="84"/>
        <v>1.00013269</v>
      </c>
      <c r="F251" s="85">
        <f ca="1">(TRUNC(PRODUCT($E$12:$E250),16))</f>
        <v>1.0141614703456201</v>
      </c>
      <c r="G251" s="85">
        <f t="shared" si="85"/>
        <v>1</v>
      </c>
      <c r="H251" s="85">
        <f t="shared" ca="1" si="86"/>
        <v>1.0141614699999999</v>
      </c>
      <c r="I251" s="84">
        <f t="shared" si="78"/>
        <v>0.05</v>
      </c>
      <c r="J251" s="86">
        <f t="shared" si="79"/>
        <v>44105</v>
      </c>
      <c r="K251" s="87">
        <f t="shared" si="80"/>
        <v>163</v>
      </c>
      <c r="L251" s="88">
        <f t="shared" si="81"/>
        <v>163</v>
      </c>
      <c r="M251" s="89">
        <f t="shared" si="74"/>
        <v>1.0320619740000001</v>
      </c>
      <c r="N251" s="89">
        <f t="shared" ca="1" si="75"/>
        <v>1.0466774889999999</v>
      </c>
      <c r="O251" s="88">
        <f t="shared" si="87"/>
        <v>0</v>
      </c>
      <c r="P251" s="85">
        <f t="shared" ca="1" si="82"/>
        <v>46.677488990000001</v>
      </c>
      <c r="Q251" s="85">
        <f t="shared" si="88"/>
        <v>0</v>
      </c>
      <c r="R251" s="90" t="str">
        <f t="shared" si="89"/>
        <v>A+J=</v>
      </c>
      <c r="S251" s="86">
        <f t="shared" si="90"/>
        <v>44529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76"/>
        <v>44345</v>
      </c>
      <c r="B252" s="129">
        <f t="shared" ca="1" si="83"/>
        <v>1047.0190680000001</v>
      </c>
      <c r="C252" s="85">
        <f t="shared" si="77"/>
        <v>1000</v>
      </c>
      <c r="D252" s="11">
        <f ca="1">IF(A252&lt;$B$1,VLOOKUP(A252,[1]DI!$A$4:$B$15000,2),0)</f>
        <v>0</v>
      </c>
      <c r="E252" s="85">
        <f t="shared" ca="1" si="84"/>
        <v>1</v>
      </c>
      <c r="F252" s="85">
        <f ca="1">(TRUNC(PRODUCT($E$12:$E251),16))</f>
        <v>1.01429603943112</v>
      </c>
      <c r="G252" s="85">
        <f t="shared" si="85"/>
        <v>1</v>
      </c>
      <c r="H252" s="85">
        <f t="shared" ca="1" si="86"/>
        <v>1.0142960400000001</v>
      </c>
      <c r="I252" s="84">
        <f t="shared" si="78"/>
        <v>0.05</v>
      </c>
      <c r="J252" s="86">
        <f t="shared" si="79"/>
        <v>44105</v>
      </c>
      <c r="K252" s="87">
        <f t="shared" si="80"/>
        <v>163</v>
      </c>
      <c r="L252" s="88">
        <f t="shared" si="81"/>
        <v>164</v>
      </c>
      <c r="M252" s="89">
        <f t="shared" si="74"/>
        <v>1.032261812</v>
      </c>
      <c r="N252" s="89">
        <f t="shared" ca="1" si="75"/>
        <v>1.047019068</v>
      </c>
      <c r="O252" s="88">
        <f t="shared" si="87"/>
        <v>0</v>
      </c>
      <c r="P252" s="85">
        <f t="shared" ca="1" si="82"/>
        <v>47.019067999999997</v>
      </c>
      <c r="Q252" s="85">
        <f t="shared" si="88"/>
        <v>0</v>
      </c>
      <c r="R252" s="90" t="str">
        <f t="shared" si="89"/>
        <v>A+J=</v>
      </c>
      <c r="S252" s="86">
        <f t="shared" si="90"/>
        <v>44529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76"/>
        <v>44346</v>
      </c>
      <c r="B253" s="129">
        <f t="shared" ca="1" si="83"/>
        <v>1047.0190680000001</v>
      </c>
      <c r="C253" s="85">
        <f t="shared" si="77"/>
        <v>1000</v>
      </c>
      <c r="D253" s="11">
        <f ca="1">IF(A253&lt;$B$1,VLOOKUP(A253,[1]DI!$A$4:$B$15000,2),0)</f>
        <v>0</v>
      </c>
      <c r="E253" s="85">
        <f t="shared" ca="1" si="84"/>
        <v>1</v>
      </c>
      <c r="F253" s="85">
        <f ca="1">(TRUNC(PRODUCT($E$12:$E252),16))</f>
        <v>1.01429603943112</v>
      </c>
      <c r="G253" s="85">
        <f t="shared" si="85"/>
        <v>1</v>
      </c>
      <c r="H253" s="85">
        <f t="shared" ca="1" si="86"/>
        <v>1.0142960400000001</v>
      </c>
      <c r="I253" s="84">
        <f t="shared" si="78"/>
        <v>0.05</v>
      </c>
      <c r="J253" s="86">
        <f t="shared" si="79"/>
        <v>44105</v>
      </c>
      <c r="K253" s="87">
        <f t="shared" si="80"/>
        <v>163</v>
      </c>
      <c r="L253" s="88">
        <f t="shared" si="81"/>
        <v>164</v>
      </c>
      <c r="M253" s="89">
        <f t="shared" si="74"/>
        <v>1.032261812</v>
      </c>
      <c r="N253" s="89">
        <f t="shared" ca="1" si="75"/>
        <v>1.047019068</v>
      </c>
      <c r="O253" s="88">
        <f t="shared" si="87"/>
        <v>0</v>
      </c>
      <c r="P253" s="85">
        <f t="shared" ca="1" si="82"/>
        <v>47.019067999999997</v>
      </c>
      <c r="Q253" s="85">
        <f t="shared" si="88"/>
        <v>0</v>
      </c>
      <c r="R253" s="90" t="str">
        <f t="shared" si="89"/>
        <v>A+J=</v>
      </c>
      <c r="S253" s="86">
        <f t="shared" si="90"/>
        <v>44529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76"/>
        <v>44347</v>
      </c>
      <c r="B254" s="129">
        <f t="shared" ca="1" si="83"/>
        <v>1047.0190680000001</v>
      </c>
      <c r="C254" s="85">
        <f t="shared" si="77"/>
        <v>1000</v>
      </c>
      <c r="D254" s="11">
        <f ca="1">IF(A254&lt;$B$1,VLOOKUP(A254,[1]DI!$A$4:$B$15000,2),0)</f>
        <v>3.4000000000000002E-2</v>
      </c>
      <c r="E254" s="85">
        <f t="shared" ca="1" si="84"/>
        <v>1.00013269</v>
      </c>
      <c r="F254" s="85">
        <f ca="1">(TRUNC(PRODUCT($E$12:$E253),16))</f>
        <v>1.01429603943112</v>
      </c>
      <c r="G254" s="85">
        <f t="shared" si="85"/>
        <v>1</v>
      </c>
      <c r="H254" s="85">
        <f t="shared" ca="1" si="86"/>
        <v>1.0142960400000001</v>
      </c>
      <c r="I254" s="84">
        <f t="shared" si="78"/>
        <v>0.05</v>
      </c>
      <c r="J254" s="86">
        <f t="shared" si="79"/>
        <v>44105</v>
      </c>
      <c r="K254" s="87">
        <f t="shared" si="80"/>
        <v>164</v>
      </c>
      <c r="L254" s="88">
        <f t="shared" si="81"/>
        <v>164</v>
      </c>
      <c r="M254" s="89">
        <f t="shared" si="74"/>
        <v>1.032261812</v>
      </c>
      <c r="N254" s="89">
        <f t="shared" ca="1" si="75"/>
        <v>1.047019068</v>
      </c>
      <c r="O254" s="88">
        <f t="shared" si="87"/>
        <v>0</v>
      </c>
      <c r="P254" s="85">
        <f t="shared" ca="1" si="82"/>
        <v>47.019067999999997</v>
      </c>
      <c r="Q254" s="85">
        <f t="shared" si="88"/>
        <v>0</v>
      </c>
      <c r="R254" s="90" t="str">
        <f t="shared" si="89"/>
        <v>A+J=</v>
      </c>
      <c r="S254" s="86">
        <f t="shared" si="90"/>
        <v>44529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76"/>
        <v>44348</v>
      </c>
      <c r="B255" s="129">
        <f t="shared" ca="1" si="83"/>
        <v>1047.36076299</v>
      </c>
      <c r="C255" s="85">
        <f t="shared" si="77"/>
        <v>1000</v>
      </c>
      <c r="D255" s="11">
        <f ca="1">IF(A255&lt;$B$1,VLOOKUP(A255,[1]DI!$A$4:$B$15000,2),0)</f>
        <v>3.4000000000000002E-2</v>
      </c>
      <c r="E255" s="85">
        <f t="shared" ca="1" si="84"/>
        <v>1.00013269</v>
      </c>
      <c r="F255" s="85">
        <f ca="1">(TRUNC(PRODUCT($E$12:$E254),16))</f>
        <v>1.0144306263726</v>
      </c>
      <c r="G255" s="85">
        <f t="shared" si="85"/>
        <v>1</v>
      </c>
      <c r="H255" s="85">
        <f t="shared" ca="1" si="86"/>
        <v>1.0144306300000001</v>
      </c>
      <c r="I255" s="84">
        <f t="shared" si="78"/>
        <v>0.05</v>
      </c>
      <c r="J255" s="86">
        <f t="shared" si="79"/>
        <v>44105</v>
      </c>
      <c r="K255" s="87">
        <f t="shared" si="80"/>
        <v>165</v>
      </c>
      <c r="L255" s="88">
        <f t="shared" si="81"/>
        <v>165</v>
      </c>
      <c r="M255" s="89">
        <f t="shared" si="74"/>
        <v>1.0324616900000001</v>
      </c>
      <c r="N255" s="89">
        <f t="shared" ca="1" si="75"/>
        <v>1.0473607629999999</v>
      </c>
      <c r="O255" s="88">
        <f t="shared" si="87"/>
        <v>0</v>
      </c>
      <c r="P255" s="85">
        <f t="shared" ca="1" si="82"/>
        <v>47.360762989999998</v>
      </c>
      <c r="Q255" s="85">
        <f t="shared" si="88"/>
        <v>0</v>
      </c>
      <c r="R255" s="90" t="str">
        <f t="shared" si="89"/>
        <v>A+J=</v>
      </c>
      <c r="S255" s="86">
        <f t="shared" si="90"/>
        <v>44529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76"/>
        <v>44349</v>
      </c>
      <c r="B256" s="129">
        <f t="shared" ca="1" si="83"/>
        <v>1047.7025599999999</v>
      </c>
      <c r="C256" s="85">
        <f t="shared" si="77"/>
        <v>1000</v>
      </c>
      <c r="D256" s="11">
        <f ca="1">IF(A256&lt;$B$1,VLOOKUP(A256,[1]DI!$A$4:$B$15000,2),0)</f>
        <v>3.4000000000000002E-2</v>
      </c>
      <c r="E256" s="85">
        <f t="shared" ca="1" si="84"/>
        <v>1.00013269</v>
      </c>
      <c r="F256" s="85">
        <f ca="1">(TRUNC(PRODUCT($E$12:$E255),16))</f>
        <v>1.01456523117241</v>
      </c>
      <c r="G256" s="85">
        <f t="shared" si="85"/>
        <v>1</v>
      </c>
      <c r="H256" s="85">
        <f t="shared" ca="1" si="86"/>
        <v>1.0145652300000001</v>
      </c>
      <c r="I256" s="84">
        <f t="shared" si="78"/>
        <v>0.05</v>
      </c>
      <c r="J256" s="86">
        <f t="shared" si="79"/>
        <v>44105</v>
      </c>
      <c r="K256" s="87">
        <f t="shared" si="80"/>
        <v>166</v>
      </c>
      <c r="L256" s="88">
        <f t="shared" si="81"/>
        <v>166</v>
      </c>
      <c r="M256" s="89">
        <f t="shared" si="74"/>
        <v>1.032661606</v>
      </c>
      <c r="N256" s="89">
        <f t="shared" ca="1" si="75"/>
        <v>1.0477025600000001</v>
      </c>
      <c r="O256" s="88">
        <f t="shared" si="87"/>
        <v>0</v>
      </c>
      <c r="P256" s="85">
        <f t="shared" ca="1" si="82"/>
        <v>47.702559999999998</v>
      </c>
      <c r="Q256" s="85">
        <f t="shared" si="88"/>
        <v>0</v>
      </c>
      <c r="R256" s="90" t="str">
        <f t="shared" si="89"/>
        <v>A+J=</v>
      </c>
      <c r="S256" s="86">
        <f t="shared" si="90"/>
        <v>44529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76"/>
        <v>44350</v>
      </c>
      <c r="B257" s="129">
        <f t="shared" ca="1" si="83"/>
        <v>1048.0444709999999</v>
      </c>
      <c r="C257" s="85">
        <f t="shared" si="77"/>
        <v>1000</v>
      </c>
      <c r="D257" s="11">
        <f ca="1">IF(A257&lt;$B$1,VLOOKUP(A257,[1]DI!$A$4:$B$15000,2),0)</f>
        <v>0</v>
      </c>
      <c r="E257" s="85">
        <f t="shared" ca="1" si="84"/>
        <v>1</v>
      </c>
      <c r="F257" s="85">
        <f ca="1">(TRUNC(PRODUCT($E$12:$E256),16))</f>
        <v>1.0146998538329299</v>
      </c>
      <c r="G257" s="85">
        <f t="shared" si="85"/>
        <v>1</v>
      </c>
      <c r="H257" s="85">
        <f t="shared" ca="1" si="86"/>
        <v>1.01469985</v>
      </c>
      <c r="I257" s="84">
        <f t="shared" si="78"/>
        <v>0.05</v>
      </c>
      <c r="J257" s="86">
        <f t="shared" si="79"/>
        <v>44105</v>
      </c>
      <c r="K257" s="87">
        <f t="shared" si="80"/>
        <v>166</v>
      </c>
      <c r="L257" s="88">
        <f t="shared" si="81"/>
        <v>167</v>
      </c>
      <c r="M257" s="89">
        <f t="shared" si="74"/>
        <v>1.032861561</v>
      </c>
      <c r="N257" s="89">
        <f t="shared" ca="1" si="75"/>
        <v>1.0480444710000001</v>
      </c>
      <c r="O257" s="88">
        <f t="shared" si="87"/>
        <v>0</v>
      </c>
      <c r="P257" s="85">
        <f t="shared" ca="1" si="82"/>
        <v>48.044471000000001</v>
      </c>
      <c r="Q257" s="85">
        <f t="shared" si="88"/>
        <v>0</v>
      </c>
      <c r="R257" s="90" t="str">
        <f t="shared" si="89"/>
        <v>A+J=</v>
      </c>
      <c r="S257" s="86">
        <f t="shared" si="90"/>
        <v>44529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76"/>
        <v>44351</v>
      </c>
      <c r="B258" s="129">
        <f t="shared" ca="1" si="83"/>
        <v>1048.0444709999999</v>
      </c>
      <c r="C258" s="85">
        <f t="shared" si="77"/>
        <v>1000</v>
      </c>
      <c r="D258" s="11">
        <f ca="1">IF(A258&lt;$B$1,VLOOKUP(A258,[1]DI!$A$4:$B$15000,2),0)</f>
        <v>3.4000000000000002E-2</v>
      </c>
      <c r="E258" s="85">
        <f t="shared" ca="1" si="84"/>
        <v>1.00013269</v>
      </c>
      <c r="F258" s="85">
        <f ca="1">(TRUNC(PRODUCT($E$12:$E257),16))</f>
        <v>1.0146998538329299</v>
      </c>
      <c r="G258" s="85">
        <f t="shared" si="85"/>
        <v>1</v>
      </c>
      <c r="H258" s="85">
        <f t="shared" ca="1" si="86"/>
        <v>1.01469985</v>
      </c>
      <c r="I258" s="84">
        <f t="shared" si="78"/>
        <v>0.05</v>
      </c>
      <c r="J258" s="86">
        <f t="shared" si="79"/>
        <v>44105</v>
      </c>
      <c r="K258" s="87">
        <f t="shared" si="80"/>
        <v>167</v>
      </c>
      <c r="L258" s="88">
        <f t="shared" si="81"/>
        <v>167</v>
      </c>
      <c r="M258" s="89">
        <f t="shared" si="74"/>
        <v>1.032861561</v>
      </c>
      <c r="N258" s="89">
        <f t="shared" ca="1" si="75"/>
        <v>1.0480444710000001</v>
      </c>
      <c r="O258" s="88">
        <f t="shared" si="87"/>
        <v>0</v>
      </c>
      <c r="P258" s="85">
        <f t="shared" ca="1" si="82"/>
        <v>48.044471000000001</v>
      </c>
      <c r="Q258" s="85">
        <f t="shared" si="88"/>
        <v>0</v>
      </c>
      <c r="R258" s="90" t="str">
        <f t="shared" si="89"/>
        <v>A+J=</v>
      </c>
      <c r="S258" s="86">
        <f t="shared" si="90"/>
        <v>44529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76"/>
        <v>44352</v>
      </c>
      <c r="B259" s="129">
        <f t="shared" ca="1" si="83"/>
        <v>1048.3864949900001</v>
      </c>
      <c r="C259" s="85">
        <f t="shared" si="77"/>
        <v>1000</v>
      </c>
      <c r="D259" s="11">
        <f ca="1">IF(A259&lt;$B$1,VLOOKUP(A259,[1]DI!$A$4:$B$15000,2),0)</f>
        <v>0</v>
      </c>
      <c r="E259" s="85">
        <f t="shared" ca="1" si="84"/>
        <v>1</v>
      </c>
      <c r="F259" s="85">
        <f ca="1">(TRUNC(PRODUCT($E$12:$E258),16))</f>
        <v>1.0148344943565399</v>
      </c>
      <c r="G259" s="85">
        <f t="shared" si="85"/>
        <v>1</v>
      </c>
      <c r="H259" s="85">
        <f t="shared" ca="1" si="86"/>
        <v>1.0148344899999999</v>
      </c>
      <c r="I259" s="84">
        <f t="shared" si="78"/>
        <v>0.05</v>
      </c>
      <c r="J259" s="86">
        <f t="shared" si="79"/>
        <v>44105</v>
      </c>
      <c r="K259" s="87">
        <f t="shared" si="80"/>
        <v>167</v>
      </c>
      <c r="L259" s="88">
        <f t="shared" si="81"/>
        <v>168</v>
      </c>
      <c r="M259" s="89">
        <f t="shared" si="74"/>
        <v>1.0330615540000001</v>
      </c>
      <c r="N259" s="89">
        <f t="shared" ca="1" si="75"/>
        <v>1.0483864949999999</v>
      </c>
      <c r="O259" s="88">
        <f t="shared" si="87"/>
        <v>0</v>
      </c>
      <c r="P259" s="85">
        <f t="shared" ca="1" si="82"/>
        <v>48.386494990000003</v>
      </c>
      <c r="Q259" s="85">
        <f t="shared" si="88"/>
        <v>0</v>
      </c>
      <c r="R259" s="90" t="str">
        <f t="shared" si="89"/>
        <v>A+J=</v>
      </c>
      <c r="S259" s="86">
        <f t="shared" si="90"/>
        <v>44529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76"/>
        <v>44353</v>
      </c>
      <c r="B260" s="129">
        <f t="shared" ca="1" si="83"/>
        <v>1048.3864949900001</v>
      </c>
      <c r="C260" s="85">
        <f t="shared" si="77"/>
        <v>1000</v>
      </c>
      <c r="D260" s="11">
        <f ca="1">IF(A260&lt;$B$1,VLOOKUP(A260,[1]DI!$A$4:$B$15000,2),0)</f>
        <v>0</v>
      </c>
      <c r="E260" s="85">
        <f t="shared" ca="1" si="84"/>
        <v>1</v>
      </c>
      <c r="F260" s="85">
        <f ca="1">(TRUNC(PRODUCT($E$12:$E259),16))</f>
        <v>1.0148344943565399</v>
      </c>
      <c r="G260" s="85">
        <f t="shared" si="85"/>
        <v>1</v>
      </c>
      <c r="H260" s="85">
        <f t="shared" ca="1" si="86"/>
        <v>1.0148344899999999</v>
      </c>
      <c r="I260" s="84">
        <f t="shared" si="78"/>
        <v>0.05</v>
      </c>
      <c r="J260" s="86">
        <f t="shared" si="79"/>
        <v>44105</v>
      </c>
      <c r="K260" s="87">
        <f t="shared" si="80"/>
        <v>167</v>
      </c>
      <c r="L260" s="88">
        <f t="shared" si="81"/>
        <v>168</v>
      </c>
      <c r="M260" s="89">
        <f t="shared" si="74"/>
        <v>1.0330615540000001</v>
      </c>
      <c r="N260" s="89">
        <f t="shared" ca="1" si="75"/>
        <v>1.0483864949999999</v>
      </c>
      <c r="O260" s="88">
        <f t="shared" si="87"/>
        <v>0</v>
      </c>
      <c r="P260" s="85">
        <f t="shared" ca="1" si="82"/>
        <v>48.386494990000003</v>
      </c>
      <c r="Q260" s="85">
        <f t="shared" si="88"/>
        <v>0</v>
      </c>
      <c r="R260" s="90" t="str">
        <f t="shared" si="89"/>
        <v>A+J=</v>
      </c>
      <c r="S260" s="86">
        <f t="shared" si="90"/>
        <v>44529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76"/>
        <v>44354</v>
      </c>
      <c r="B261" s="129">
        <f t="shared" ca="1" si="83"/>
        <v>1048.3864949900001</v>
      </c>
      <c r="C261" s="85">
        <f t="shared" si="77"/>
        <v>1000</v>
      </c>
      <c r="D261" s="11">
        <f ca="1">IF(A261&lt;$B$1,VLOOKUP(A261,[1]DI!$A$4:$B$15000,2),0)</f>
        <v>3.4000000000000002E-2</v>
      </c>
      <c r="E261" s="85">
        <f t="shared" ca="1" si="84"/>
        <v>1.00013269</v>
      </c>
      <c r="F261" s="85">
        <f ca="1">(TRUNC(PRODUCT($E$12:$E260),16))</f>
        <v>1.0148344943565399</v>
      </c>
      <c r="G261" s="85">
        <f t="shared" si="85"/>
        <v>1</v>
      </c>
      <c r="H261" s="85">
        <f t="shared" ca="1" si="86"/>
        <v>1.0148344899999999</v>
      </c>
      <c r="I261" s="84">
        <f t="shared" si="78"/>
        <v>0.05</v>
      </c>
      <c r="J261" s="86">
        <f t="shared" si="79"/>
        <v>44105</v>
      </c>
      <c r="K261" s="87">
        <f t="shared" si="80"/>
        <v>168</v>
      </c>
      <c r="L261" s="88">
        <f t="shared" si="81"/>
        <v>168</v>
      </c>
      <c r="M261" s="89">
        <f t="shared" si="74"/>
        <v>1.0330615540000001</v>
      </c>
      <c r="N261" s="89">
        <f t="shared" ca="1" si="75"/>
        <v>1.0483864949999999</v>
      </c>
      <c r="O261" s="88">
        <f t="shared" si="87"/>
        <v>0</v>
      </c>
      <c r="P261" s="85">
        <f t="shared" ca="1" si="82"/>
        <v>48.386494990000003</v>
      </c>
      <c r="Q261" s="85">
        <f t="shared" si="88"/>
        <v>0</v>
      </c>
      <c r="R261" s="90" t="str">
        <f t="shared" si="89"/>
        <v>A+J=</v>
      </c>
      <c r="S261" s="86">
        <f t="shared" si="90"/>
        <v>44529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76"/>
        <v>44355</v>
      </c>
      <c r="B262" s="129">
        <f t="shared" ca="1" si="83"/>
        <v>1048.7286339899999</v>
      </c>
      <c r="C262" s="85">
        <f t="shared" si="77"/>
        <v>1000</v>
      </c>
      <c r="D262" s="11">
        <f ca="1">IF(A262&lt;$B$1,VLOOKUP(A262,[1]DI!$A$4:$B$15000,2),0)</f>
        <v>3.4000000000000002E-2</v>
      </c>
      <c r="E262" s="85">
        <f t="shared" ca="1" si="84"/>
        <v>1.00013269</v>
      </c>
      <c r="F262" s="85">
        <f ca="1">(TRUNC(PRODUCT($E$12:$E261),16))</f>
        <v>1.0149691527456</v>
      </c>
      <c r="G262" s="85">
        <f t="shared" si="85"/>
        <v>1</v>
      </c>
      <c r="H262" s="85">
        <f t="shared" ca="1" si="86"/>
        <v>1.01496915</v>
      </c>
      <c r="I262" s="84">
        <f t="shared" si="78"/>
        <v>0.05</v>
      </c>
      <c r="J262" s="86">
        <f t="shared" si="79"/>
        <v>44105</v>
      </c>
      <c r="K262" s="87">
        <f t="shared" si="80"/>
        <v>169</v>
      </c>
      <c r="L262" s="88">
        <f t="shared" si="81"/>
        <v>169</v>
      </c>
      <c r="M262" s="89">
        <f t="shared" si="74"/>
        <v>1.0332615860000001</v>
      </c>
      <c r="N262" s="89">
        <f t="shared" ca="1" si="75"/>
        <v>1.0487286339999999</v>
      </c>
      <c r="O262" s="88">
        <f t="shared" si="87"/>
        <v>0</v>
      </c>
      <c r="P262" s="85">
        <f t="shared" ca="1" si="82"/>
        <v>48.728633989999999</v>
      </c>
      <c r="Q262" s="85">
        <f t="shared" si="88"/>
        <v>0</v>
      </c>
      <c r="R262" s="90" t="str">
        <f t="shared" si="89"/>
        <v>A+J=</v>
      </c>
      <c r="S262" s="86">
        <f t="shared" si="90"/>
        <v>44529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76"/>
        <v>44356</v>
      </c>
      <c r="B263" s="129">
        <f t="shared" ca="1" si="83"/>
        <v>1049.070886</v>
      </c>
      <c r="C263" s="85">
        <f t="shared" si="77"/>
        <v>1000</v>
      </c>
      <c r="D263" s="11">
        <f ca="1">IF(A263&lt;$B$1,VLOOKUP(A263,[1]DI!$A$4:$B$15000,2),0)</f>
        <v>3.4000000000000002E-2</v>
      </c>
      <c r="E263" s="85">
        <f t="shared" ca="1" si="84"/>
        <v>1.00013269</v>
      </c>
      <c r="F263" s="85">
        <f ca="1">(TRUNC(PRODUCT($E$12:$E262),16))</f>
        <v>1.0151038290024701</v>
      </c>
      <c r="G263" s="85">
        <f t="shared" si="85"/>
        <v>1</v>
      </c>
      <c r="H263" s="85">
        <f t="shared" ca="1" si="86"/>
        <v>1.0151038299999999</v>
      </c>
      <c r="I263" s="84">
        <f t="shared" si="78"/>
        <v>0.05</v>
      </c>
      <c r="J263" s="86">
        <f t="shared" si="79"/>
        <v>44105</v>
      </c>
      <c r="K263" s="87">
        <f t="shared" si="80"/>
        <v>170</v>
      </c>
      <c r="L263" s="88">
        <f t="shared" si="81"/>
        <v>170</v>
      </c>
      <c r="M263" s="89">
        <f t="shared" si="74"/>
        <v>1.0334616569999999</v>
      </c>
      <c r="N263" s="89">
        <f t="shared" ca="1" si="75"/>
        <v>1.049070886</v>
      </c>
      <c r="O263" s="88">
        <f t="shared" si="87"/>
        <v>0</v>
      </c>
      <c r="P263" s="85">
        <f t="shared" ca="1" si="82"/>
        <v>49.070886000000002</v>
      </c>
      <c r="Q263" s="85">
        <f t="shared" si="88"/>
        <v>0</v>
      </c>
      <c r="R263" s="90" t="str">
        <f t="shared" si="89"/>
        <v>A+J=</v>
      </c>
      <c r="S263" s="86">
        <f t="shared" si="90"/>
        <v>44529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76"/>
        <v>44357</v>
      </c>
      <c r="B264" s="129">
        <f t="shared" ca="1" si="83"/>
        <v>1049.413243</v>
      </c>
      <c r="C264" s="85">
        <f t="shared" si="77"/>
        <v>1000</v>
      </c>
      <c r="D264" s="11">
        <f ca="1">IF(A264&lt;$B$1,VLOOKUP(A264,[1]DI!$A$4:$B$15000,2),0)</f>
        <v>3.4000000000000002E-2</v>
      </c>
      <c r="E264" s="85">
        <f t="shared" ca="1" si="84"/>
        <v>1.00013269</v>
      </c>
      <c r="F264" s="85">
        <f ca="1">(TRUNC(PRODUCT($E$12:$E263),16))</f>
        <v>1.01523852312954</v>
      </c>
      <c r="G264" s="85">
        <f t="shared" si="85"/>
        <v>1</v>
      </c>
      <c r="H264" s="85">
        <f t="shared" ca="1" si="86"/>
        <v>1.01523852</v>
      </c>
      <c r="I264" s="84">
        <f t="shared" si="78"/>
        <v>0.05</v>
      </c>
      <c r="J264" s="86">
        <f t="shared" si="79"/>
        <v>44105</v>
      </c>
      <c r="K264" s="87">
        <f t="shared" si="80"/>
        <v>171</v>
      </c>
      <c r="L264" s="88">
        <f t="shared" si="81"/>
        <v>171</v>
      </c>
      <c r="M264" s="89">
        <f t="shared" si="74"/>
        <v>1.0336617669999999</v>
      </c>
      <c r="N264" s="89">
        <f t="shared" ca="1" si="75"/>
        <v>1.0494132430000001</v>
      </c>
      <c r="O264" s="88">
        <f t="shared" si="87"/>
        <v>0</v>
      </c>
      <c r="P264" s="85">
        <f t="shared" ca="1" si="82"/>
        <v>49.413243000000001</v>
      </c>
      <c r="Q264" s="85">
        <f t="shared" si="88"/>
        <v>0</v>
      </c>
      <c r="R264" s="90" t="str">
        <f t="shared" si="89"/>
        <v>A+J=</v>
      </c>
      <c r="S264" s="86">
        <f t="shared" si="90"/>
        <v>44529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76"/>
        <v>44358</v>
      </c>
      <c r="B265" s="129">
        <f t="shared" ca="1" si="83"/>
        <v>1049.7557220000001</v>
      </c>
      <c r="C265" s="85">
        <f t="shared" si="77"/>
        <v>1000</v>
      </c>
      <c r="D265" s="11">
        <f ca="1">IF(A265&lt;$B$1,VLOOKUP(A265,[1]DI!$A$4:$B$15000,2),0)</f>
        <v>3.4000000000000002E-2</v>
      </c>
      <c r="E265" s="85">
        <f t="shared" ca="1" si="84"/>
        <v>1.00013269</v>
      </c>
      <c r="F265" s="85">
        <f ca="1">(TRUNC(PRODUCT($E$12:$E264),16))</f>
        <v>1.01537323512918</v>
      </c>
      <c r="G265" s="85">
        <f t="shared" si="85"/>
        <v>1</v>
      </c>
      <c r="H265" s="85">
        <f t="shared" ca="1" si="86"/>
        <v>1.01537324</v>
      </c>
      <c r="I265" s="84">
        <f t="shared" si="78"/>
        <v>0.05</v>
      </c>
      <c r="J265" s="86">
        <f t="shared" si="79"/>
        <v>44105</v>
      </c>
      <c r="K265" s="87">
        <f t="shared" si="80"/>
        <v>172</v>
      </c>
      <c r="L265" s="88">
        <f t="shared" si="81"/>
        <v>172</v>
      </c>
      <c r="M265" s="89">
        <f t="shared" si="74"/>
        <v>1.0338619149999999</v>
      </c>
      <c r="N265" s="89">
        <f t="shared" ca="1" si="75"/>
        <v>1.049755722</v>
      </c>
      <c r="O265" s="88">
        <f t="shared" si="87"/>
        <v>0</v>
      </c>
      <c r="P265" s="85">
        <f t="shared" ca="1" si="82"/>
        <v>49.755721999999999</v>
      </c>
      <c r="Q265" s="85">
        <f t="shared" si="88"/>
        <v>0</v>
      </c>
      <c r="R265" s="90" t="str">
        <f t="shared" si="89"/>
        <v>A+J=</v>
      </c>
      <c r="S265" s="86">
        <f t="shared" si="90"/>
        <v>44529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76"/>
        <v>44359</v>
      </c>
      <c r="B266" s="129">
        <f t="shared" ca="1" si="83"/>
        <v>1050.098307</v>
      </c>
      <c r="C266" s="85">
        <f t="shared" si="77"/>
        <v>1000</v>
      </c>
      <c r="D266" s="11">
        <f ca="1">IF(A266&lt;$B$1,VLOOKUP(A266,[1]DI!$A$4:$B$15000,2),0)</f>
        <v>0</v>
      </c>
      <c r="E266" s="85">
        <f t="shared" ca="1" si="84"/>
        <v>1</v>
      </c>
      <c r="F266" s="85">
        <f ca="1">(TRUNC(PRODUCT($E$12:$E265),16))</f>
        <v>1.01550796500375</v>
      </c>
      <c r="G266" s="85">
        <f t="shared" si="85"/>
        <v>1</v>
      </c>
      <c r="H266" s="85">
        <f t="shared" ca="1" si="86"/>
        <v>1.01550797</v>
      </c>
      <c r="I266" s="84">
        <f t="shared" si="78"/>
        <v>0.05</v>
      </c>
      <c r="J266" s="86">
        <f t="shared" si="79"/>
        <v>44105</v>
      </c>
      <c r="K266" s="87">
        <f t="shared" si="80"/>
        <v>172</v>
      </c>
      <c r="L266" s="88">
        <f t="shared" si="81"/>
        <v>173</v>
      </c>
      <c r="M266" s="89">
        <f t="shared" si="74"/>
        <v>1.0340621029999999</v>
      </c>
      <c r="N266" s="89">
        <f t="shared" ca="1" si="75"/>
        <v>1.0500983070000001</v>
      </c>
      <c r="O266" s="88">
        <f t="shared" si="87"/>
        <v>0</v>
      </c>
      <c r="P266" s="85">
        <f t="shared" ca="1" si="82"/>
        <v>50.098306999999998</v>
      </c>
      <c r="Q266" s="85">
        <f t="shared" si="88"/>
        <v>0</v>
      </c>
      <c r="R266" s="90" t="str">
        <f t="shared" si="89"/>
        <v>A+J=</v>
      </c>
      <c r="S266" s="86">
        <f t="shared" si="90"/>
        <v>44529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76"/>
        <v>44360</v>
      </c>
      <c r="B267" s="129">
        <f t="shared" ca="1" si="83"/>
        <v>1050.098307</v>
      </c>
      <c r="C267" s="85">
        <f t="shared" si="77"/>
        <v>1000</v>
      </c>
      <c r="D267" s="11">
        <f ca="1">IF(A267&lt;$B$1,VLOOKUP(A267,[1]DI!$A$4:$B$15000,2),0)</f>
        <v>0</v>
      </c>
      <c r="E267" s="85">
        <f t="shared" ca="1" si="84"/>
        <v>1</v>
      </c>
      <c r="F267" s="85">
        <f ca="1">(TRUNC(PRODUCT($E$12:$E266),16))</f>
        <v>1.01550796500375</v>
      </c>
      <c r="G267" s="85">
        <f t="shared" si="85"/>
        <v>1</v>
      </c>
      <c r="H267" s="85">
        <f t="shared" ca="1" si="86"/>
        <v>1.01550797</v>
      </c>
      <c r="I267" s="84">
        <f t="shared" si="78"/>
        <v>0.05</v>
      </c>
      <c r="J267" s="86">
        <f t="shared" si="79"/>
        <v>44105</v>
      </c>
      <c r="K267" s="87">
        <f t="shared" si="80"/>
        <v>172</v>
      </c>
      <c r="L267" s="88">
        <f t="shared" si="81"/>
        <v>173</v>
      </c>
      <c r="M267" s="89">
        <f t="shared" si="74"/>
        <v>1.0340621029999999</v>
      </c>
      <c r="N267" s="89">
        <f t="shared" ca="1" si="75"/>
        <v>1.0500983070000001</v>
      </c>
      <c r="O267" s="88">
        <f t="shared" si="87"/>
        <v>0</v>
      </c>
      <c r="P267" s="85">
        <f t="shared" ca="1" si="82"/>
        <v>50.098306999999998</v>
      </c>
      <c r="Q267" s="85">
        <f t="shared" si="88"/>
        <v>0</v>
      </c>
      <c r="R267" s="90" t="str">
        <f t="shared" si="89"/>
        <v>A+J=</v>
      </c>
      <c r="S267" s="86">
        <f t="shared" si="90"/>
        <v>44529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76"/>
        <v>44361</v>
      </c>
      <c r="B268" s="129">
        <f t="shared" ca="1" si="83"/>
        <v>1050.098307</v>
      </c>
      <c r="C268" s="85">
        <f t="shared" si="77"/>
        <v>1000</v>
      </c>
      <c r="D268" s="11">
        <f ca="1">IF(A268&lt;$B$1,VLOOKUP(A268,[1]DI!$A$4:$B$15000,2),0)</f>
        <v>3.4000000000000002E-2</v>
      </c>
      <c r="E268" s="85">
        <f t="shared" ca="1" si="84"/>
        <v>1.00013269</v>
      </c>
      <c r="F268" s="85">
        <f ca="1">(TRUNC(PRODUCT($E$12:$E267),16))</f>
        <v>1.01550796500375</v>
      </c>
      <c r="G268" s="85">
        <f t="shared" si="85"/>
        <v>1</v>
      </c>
      <c r="H268" s="85">
        <f t="shared" ca="1" si="86"/>
        <v>1.01550797</v>
      </c>
      <c r="I268" s="84">
        <f t="shared" si="78"/>
        <v>0.05</v>
      </c>
      <c r="J268" s="86">
        <f t="shared" si="79"/>
        <v>44105</v>
      </c>
      <c r="K268" s="87">
        <f t="shared" si="80"/>
        <v>173</v>
      </c>
      <c r="L268" s="88">
        <f t="shared" si="81"/>
        <v>173</v>
      </c>
      <c r="M268" s="89">
        <f t="shared" ref="M268:M331" si="91">ROUND((I268+1)^(L268/252),9)</f>
        <v>1.0340621029999999</v>
      </c>
      <c r="N268" s="89">
        <f t="shared" ref="N268:N331" ca="1" si="92">ROUND(H268*M268,9)</f>
        <v>1.0500983070000001</v>
      </c>
      <c r="O268" s="88">
        <f t="shared" si="87"/>
        <v>0</v>
      </c>
      <c r="P268" s="85">
        <f t="shared" ca="1" si="82"/>
        <v>50.098306999999998</v>
      </c>
      <c r="Q268" s="85">
        <f t="shared" si="88"/>
        <v>0</v>
      </c>
      <c r="R268" s="90" t="str">
        <f t="shared" si="89"/>
        <v>A+J=</v>
      </c>
      <c r="S268" s="86">
        <f t="shared" si="90"/>
        <v>44529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93">(A268+1)</f>
        <v>44362</v>
      </c>
      <c r="B269" s="129">
        <f t="shared" ca="1" si="83"/>
        <v>1050.4409949999999</v>
      </c>
      <c r="C269" s="85">
        <f t="shared" ref="C269:C332" si="94">(C268-Q268)</f>
        <v>1000</v>
      </c>
      <c r="D269" s="11">
        <f ca="1">IF(A269&lt;$B$1,VLOOKUP(A269,[1]DI!$A$4:$B$15000,2),0)</f>
        <v>3.4000000000000002E-2</v>
      </c>
      <c r="E269" s="85">
        <f t="shared" ca="1" si="84"/>
        <v>1.00013269</v>
      </c>
      <c r="F269" s="85">
        <f ca="1">(TRUNC(PRODUCT($E$12:$E268),16))</f>
        <v>1.01564271275562</v>
      </c>
      <c r="G269" s="85">
        <f t="shared" si="85"/>
        <v>1</v>
      </c>
      <c r="H269" s="85">
        <f t="shared" ca="1" si="86"/>
        <v>1.0156427100000001</v>
      </c>
      <c r="I269" s="84">
        <f t="shared" ref="I269:I332" si="95">I268</f>
        <v>0.05</v>
      </c>
      <c r="J269" s="86">
        <f t="shared" ref="J269:J332" si="96">IF(O268&gt;0,VLOOKUP(O268,V$12:AF$48,2),J268)</f>
        <v>44105</v>
      </c>
      <c r="K269" s="87">
        <f t="shared" ref="K269:K332" si="97">IF(A269&gt;J269,IF(NETWORKDAYS(J269,A269,$V$72:$V$436)-1=0,1,NETWORKDAYS(J269,A269,$V$72:$V$436)-1),0)</f>
        <v>174</v>
      </c>
      <c r="L269" s="88">
        <f t="shared" ref="L269:L332" si="98">IF(AND(K269=1,K268=1),1,IF(K269&gt;0,IF(K269=K268,K269+1,K269),0))</f>
        <v>174</v>
      </c>
      <c r="M269" s="89">
        <f t="shared" si="91"/>
        <v>1.0342623289999999</v>
      </c>
      <c r="N269" s="89">
        <f t="shared" ca="1" si="92"/>
        <v>1.050440995</v>
      </c>
      <c r="O269" s="88">
        <f t="shared" si="87"/>
        <v>0</v>
      </c>
      <c r="P269" s="85">
        <f t="shared" ref="P269:P332" ca="1" si="99">TRUNC(((N269-1)*C269),8)</f>
        <v>50.440995000000001</v>
      </c>
      <c r="Q269" s="85">
        <f t="shared" si="88"/>
        <v>0</v>
      </c>
      <c r="R269" s="90" t="str">
        <f t="shared" si="89"/>
        <v>A+J=</v>
      </c>
      <c r="S269" s="86">
        <f t="shared" si="90"/>
        <v>44529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93"/>
        <v>44363</v>
      </c>
      <c r="B270" s="129">
        <f t="shared" ref="B270:B333" ca="1" si="100">IF(A270&lt;=TODAY(),C270+P270,IF(AND(A270&gt;TODAY(),A270&lt;=$B$1),IF(VLOOKUP(TODAY(),$A$10:$D$10000,4,FALSE)=0,"n.d",C270+P270),"n.d"))</f>
        <v>1050.7838059999999</v>
      </c>
      <c r="C270" s="85">
        <f t="shared" si="94"/>
        <v>1000</v>
      </c>
      <c r="D270" s="11">
        <f ca="1">IF(A270&lt;$B$1,VLOOKUP(A270,[1]DI!$A$4:$B$15000,2),0)</f>
        <v>3.4000000000000002E-2</v>
      </c>
      <c r="E270" s="85">
        <f t="shared" ref="E270:E333" ca="1" si="101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102">IF(O269&gt;0,F269,G269)</f>
        <v>1</v>
      </c>
      <c r="H270" s="85">
        <f t="shared" ref="H270:H333" ca="1" si="103">ROUND(F270/G270,8)</f>
        <v>1.0157774799999999</v>
      </c>
      <c r="I270" s="84">
        <f t="shared" si="95"/>
        <v>0.05</v>
      </c>
      <c r="J270" s="86">
        <f t="shared" si="96"/>
        <v>44105</v>
      </c>
      <c r="K270" s="87">
        <f t="shared" si="97"/>
        <v>175</v>
      </c>
      <c r="L270" s="88">
        <f t="shared" si="98"/>
        <v>175</v>
      </c>
      <c r="M270" s="89">
        <f t="shared" si="91"/>
        <v>1.034462593</v>
      </c>
      <c r="N270" s="89">
        <f t="shared" ca="1" si="92"/>
        <v>1.0507838060000001</v>
      </c>
      <c r="O270" s="88">
        <f t="shared" ref="O270:O333" si="104">IF(VLOOKUP(A270,W$12:AD$60,8)=VLOOKUP(A269,W$12:AD$60,8),0,VLOOKUP(A270,W$12:AD$60,8))</f>
        <v>0</v>
      </c>
      <c r="P270" s="85">
        <f t="shared" ca="1" si="99"/>
        <v>50.783805999999998</v>
      </c>
      <c r="Q270" s="85">
        <f t="shared" ref="Q270:Q333" si="105">IF(O270&gt;0,VLOOKUP(O270,$V$12:$AA$60,6),0)</f>
        <v>0</v>
      </c>
      <c r="R270" s="90" t="str">
        <f t="shared" ref="R270:R333" si="106">IF(O269&gt;0,VLOOKUP(O269,V$12:AF$60,10),R269)</f>
        <v>A+J=</v>
      </c>
      <c r="S270" s="86">
        <f t="shared" ref="S270:S333" si="107">IF(O269&gt;0,VLOOKUP(O269,V$12:AF$60,11),S269)</f>
        <v>44529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93"/>
        <v>44364</v>
      </c>
      <c r="B271" s="129">
        <f t="shared" ca="1" si="100"/>
        <v>1051.126722</v>
      </c>
      <c r="C271" s="85">
        <f t="shared" si="94"/>
        <v>1000</v>
      </c>
      <c r="D271" s="11">
        <f ca="1">IF(A271&lt;$B$1,VLOOKUP(A271,[1]DI!$A$4:$B$15000,2),0)</f>
        <v>4.1500000000000002E-2</v>
      </c>
      <c r="E271" s="85">
        <f t="shared" ca="1" si="101"/>
        <v>1.00016137</v>
      </c>
      <c r="F271" s="85">
        <f ca="1">(TRUNC(PRODUCT($E$12:$E270),16))</f>
        <v>1.0159122619007901</v>
      </c>
      <c r="G271" s="85">
        <f t="shared" si="102"/>
        <v>1</v>
      </c>
      <c r="H271" s="85">
        <f t="shared" ca="1" si="103"/>
        <v>1.0159122599999999</v>
      </c>
      <c r="I271" s="84">
        <f t="shared" si="95"/>
        <v>0.05</v>
      </c>
      <c r="J271" s="86">
        <f t="shared" si="96"/>
        <v>44105</v>
      </c>
      <c r="K271" s="87">
        <f t="shared" si="97"/>
        <v>176</v>
      </c>
      <c r="L271" s="88">
        <f t="shared" si="98"/>
        <v>176</v>
      </c>
      <c r="M271" s="89">
        <f t="shared" si="91"/>
        <v>1.034662897</v>
      </c>
      <c r="N271" s="89">
        <f t="shared" ca="1" si="92"/>
        <v>1.051126722</v>
      </c>
      <c r="O271" s="88">
        <f t="shared" si="104"/>
        <v>0</v>
      </c>
      <c r="P271" s="85">
        <f t="shared" ca="1" si="99"/>
        <v>51.126722000000001</v>
      </c>
      <c r="Q271" s="85">
        <f t="shared" si="105"/>
        <v>0</v>
      </c>
      <c r="R271" s="90" t="str">
        <f t="shared" si="106"/>
        <v>A+J=</v>
      </c>
      <c r="S271" s="86">
        <f t="shared" si="107"/>
        <v>44529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93"/>
        <v>44365</v>
      </c>
      <c r="B272" s="129">
        <f t="shared" ca="1" si="100"/>
        <v>1051.4999069999999</v>
      </c>
      <c r="C272" s="85">
        <f t="shared" si="94"/>
        <v>1000</v>
      </c>
      <c r="D272" s="11">
        <f ca="1">IF(A272&lt;$B$1,VLOOKUP(A272,[1]DI!$A$4:$B$15000,2),0)</f>
        <v>4.1500000000000002E-2</v>
      </c>
      <c r="E272" s="85">
        <f t="shared" ca="1" si="101"/>
        <v>1.00016137</v>
      </c>
      <c r="F272" s="85">
        <f ca="1">(TRUNC(PRODUCT($E$12:$E271),16))</f>
        <v>1.0160761996624901</v>
      </c>
      <c r="G272" s="85">
        <f t="shared" si="102"/>
        <v>1</v>
      </c>
      <c r="H272" s="85">
        <f t="shared" ca="1" si="103"/>
        <v>1.0160762000000001</v>
      </c>
      <c r="I272" s="84">
        <f t="shared" si="95"/>
        <v>0.05</v>
      </c>
      <c r="J272" s="86">
        <f t="shared" si="96"/>
        <v>44105</v>
      </c>
      <c r="K272" s="87">
        <f t="shared" si="97"/>
        <v>177</v>
      </c>
      <c r="L272" s="88">
        <f t="shared" si="98"/>
        <v>177</v>
      </c>
      <c r="M272" s="89">
        <f t="shared" si="91"/>
        <v>1.0348632390000001</v>
      </c>
      <c r="N272" s="89">
        <f t="shared" ca="1" si="92"/>
        <v>1.051499907</v>
      </c>
      <c r="O272" s="88">
        <f t="shared" si="104"/>
        <v>0</v>
      </c>
      <c r="P272" s="85">
        <f t="shared" ca="1" si="99"/>
        <v>51.499907</v>
      </c>
      <c r="Q272" s="85">
        <f t="shared" si="105"/>
        <v>0</v>
      </c>
      <c r="R272" s="90" t="str">
        <f t="shared" si="106"/>
        <v>A+J=</v>
      </c>
      <c r="S272" s="86">
        <f t="shared" si="107"/>
        <v>44529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93"/>
        <v>44366</v>
      </c>
      <c r="B273" s="129">
        <f t="shared" ca="1" si="100"/>
        <v>1051.8732190000001</v>
      </c>
      <c r="C273" s="85">
        <f t="shared" si="94"/>
        <v>1000</v>
      </c>
      <c r="D273" s="11">
        <f ca="1">IF(A273&lt;$B$1,VLOOKUP(A273,[1]DI!$A$4:$B$15000,2),0)</f>
        <v>0</v>
      </c>
      <c r="E273" s="85">
        <f t="shared" ca="1" si="101"/>
        <v>1</v>
      </c>
      <c r="F273" s="85">
        <f ca="1">(TRUNC(PRODUCT($E$12:$E272),16))</f>
        <v>1.0162401638788301</v>
      </c>
      <c r="G273" s="85">
        <f t="shared" si="102"/>
        <v>1</v>
      </c>
      <c r="H273" s="85">
        <f t="shared" ca="1" si="103"/>
        <v>1.0162401599999999</v>
      </c>
      <c r="I273" s="84">
        <f t="shared" si="95"/>
        <v>0.05</v>
      </c>
      <c r="J273" s="86">
        <f t="shared" si="96"/>
        <v>44105</v>
      </c>
      <c r="K273" s="87">
        <f t="shared" si="97"/>
        <v>177</v>
      </c>
      <c r="L273" s="88">
        <f t="shared" si="98"/>
        <v>178</v>
      </c>
      <c r="M273" s="89">
        <f t="shared" si="91"/>
        <v>1.0350636200000001</v>
      </c>
      <c r="N273" s="89">
        <f t="shared" ca="1" si="92"/>
        <v>1.051873219</v>
      </c>
      <c r="O273" s="88">
        <f t="shared" si="104"/>
        <v>0</v>
      </c>
      <c r="P273" s="85">
        <f t="shared" ca="1" si="99"/>
        <v>51.873218999999999</v>
      </c>
      <c r="Q273" s="85">
        <f t="shared" si="105"/>
        <v>0</v>
      </c>
      <c r="R273" s="90" t="str">
        <f t="shared" si="106"/>
        <v>A+J=</v>
      </c>
      <c r="S273" s="86">
        <f t="shared" si="107"/>
        <v>44529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93"/>
        <v>44367</v>
      </c>
      <c r="B274" s="129">
        <f t="shared" ca="1" si="100"/>
        <v>1051.8732190000001</v>
      </c>
      <c r="C274" s="85">
        <f t="shared" si="94"/>
        <v>1000</v>
      </c>
      <c r="D274" s="11">
        <f ca="1">IF(A274&lt;$B$1,VLOOKUP(A274,[1]DI!$A$4:$B$15000,2),0)</f>
        <v>0</v>
      </c>
      <c r="E274" s="85">
        <f t="shared" ca="1" si="101"/>
        <v>1</v>
      </c>
      <c r="F274" s="85">
        <f ca="1">(TRUNC(PRODUCT($E$12:$E273),16))</f>
        <v>1.0162401638788301</v>
      </c>
      <c r="G274" s="85">
        <f t="shared" si="102"/>
        <v>1</v>
      </c>
      <c r="H274" s="85">
        <f t="shared" ca="1" si="103"/>
        <v>1.0162401599999999</v>
      </c>
      <c r="I274" s="84">
        <f t="shared" si="95"/>
        <v>0.05</v>
      </c>
      <c r="J274" s="86">
        <f t="shared" si="96"/>
        <v>44105</v>
      </c>
      <c r="K274" s="87">
        <f t="shared" si="97"/>
        <v>177</v>
      </c>
      <c r="L274" s="88">
        <f t="shared" si="98"/>
        <v>178</v>
      </c>
      <c r="M274" s="89">
        <f t="shared" si="91"/>
        <v>1.0350636200000001</v>
      </c>
      <c r="N274" s="89">
        <f t="shared" ca="1" si="92"/>
        <v>1.051873219</v>
      </c>
      <c r="O274" s="88">
        <f t="shared" si="104"/>
        <v>0</v>
      </c>
      <c r="P274" s="85">
        <f t="shared" ca="1" si="99"/>
        <v>51.873218999999999</v>
      </c>
      <c r="Q274" s="85">
        <f t="shared" si="105"/>
        <v>0</v>
      </c>
      <c r="R274" s="90" t="str">
        <f t="shared" si="106"/>
        <v>A+J=</v>
      </c>
      <c r="S274" s="86">
        <f t="shared" si="107"/>
        <v>44529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93"/>
        <v>44368</v>
      </c>
      <c r="B275" s="129">
        <f t="shared" ca="1" si="100"/>
        <v>1051.8732190000001</v>
      </c>
      <c r="C275" s="85">
        <f t="shared" si="94"/>
        <v>1000</v>
      </c>
      <c r="D275" s="11">
        <f ca="1">IF(A275&lt;$B$1,VLOOKUP(A275,[1]DI!$A$4:$B$15000,2),0)</f>
        <v>4.1500000000000002E-2</v>
      </c>
      <c r="E275" s="85">
        <f t="shared" ca="1" si="101"/>
        <v>1.00016137</v>
      </c>
      <c r="F275" s="85">
        <f ca="1">(TRUNC(PRODUCT($E$12:$E274),16))</f>
        <v>1.0162401638788301</v>
      </c>
      <c r="G275" s="85">
        <f t="shared" si="102"/>
        <v>1</v>
      </c>
      <c r="H275" s="85">
        <f t="shared" ca="1" si="103"/>
        <v>1.0162401599999999</v>
      </c>
      <c r="I275" s="84">
        <f t="shared" si="95"/>
        <v>0.05</v>
      </c>
      <c r="J275" s="86">
        <f t="shared" si="96"/>
        <v>44105</v>
      </c>
      <c r="K275" s="87">
        <f t="shared" si="97"/>
        <v>178</v>
      </c>
      <c r="L275" s="88">
        <f t="shared" si="98"/>
        <v>178</v>
      </c>
      <c r="M275" s="89">
        <f t="shared" si="91"/>
        <v>1.0350636200000001</v>
      </c>
      <c r="N275" s="89">
        <f t="shared" ca="1" si="92"/>
        <v>1.051873219</v>
      </c>
      <c r="O275" s="88">
        <f t="shared" si="104"/>
        <v>0</v>
      </c>
      <c r="P275" s="85">
        <f t="shared" ca="1" si="99"/>
        <v>51.873218999999999</v>
      </c>
      <c r="Q275" s="85">
        <f t="shared" si="105"/>
        <v>0</v>
      </c>
      <c r="R275" s="90" t="str">
        <f t="shared" si="106"/>
        <v>A+J=</v>
      </c>
      <c r="S275" s="86">
        <f t="shared" si="107"/>
        <v>44529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93"/>
        <v>44369</v>
      </c>
      <c r="B276" s="129">
        <f t="shared" ca="1" si="100"/>
        <v>1052.24666699</v>
      </c>
      <c r="C276" s="85">
        <f t="shared" si="94"/>
        <v>1000</v>
      </c>
      <c r="D276" s="11">
        <f ca="1">IF(A276&lt;$B$1,VLOOKUP(A276,[1]DI!$A$4:$B$15000,2),0)</f>
        <v>4.1500000000000002E-2</v>
      </c>
      <c r="E276" s="85">
        <f t="shared" ca="1" si="101"/>
        <v>1.00016137</v>
      </c>
      <c r="F276" s="85">
        <f ca="1">(TRUNC(PRODUCT($E$12:$E275),16))</f>
        <v>1.0164041545540701</v>
      </c>
      <c r="G276" s="85">
        <f t="shared" si="102"/>
        <v>1</v>
      </c>
      <c r="H276" s="85">
        <f t="shared" ca="1" si="103"/>
        <v>1.0164041500000001</v>
      </c>
      <c r="I276" s="84">
        <f t="shared" si="95"/>
        <v>0.05</v>
      </c>
      <c r="J276" s="86">
        <f t="shared" si="96"/>
        <v>44105</v>
      </c>
      <c r="K276" s="87">
        <f t="shared" si="97"/>
        <v>179</v>
      </c>
      <c r="L276" s="88">
        <f t="shared" si="98"/>
        <v>179</v>
      </c>
      <c r="M276" s="89">
        <f t="shared" si="91"/>
        <v>1.0352640399999999</v>
      </c>
      <c r="N276" s="89">
        <f t="shared" ca="1" si="92"/>
        <v>1.0522466669999999</v>
      </c>
      <c r="O276" s="88">
        <f t="shared" si="104"/>
        <v>0</v>
      </c>
      <c r="P276" s="85">
        <f t="shared" ca="1" si="99"/>
        <v>52.246666990000001</v>
      </c>
      <c r="Q276" s="85">
        <f t="shared" si="105"/>
        <v>0</v>
      </c>
      <c r="R276" s="90" t="str">
        <f t="shared" si="106"/>
        <v>A+J=</v>
      </c>
      <c r="S276" s="86">
        <f t="shared" si="107"/>
        <v>44529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93"/>
        <v>44370</v>
      </c>
      <c r="B277" s="129">
        <f t="shared" ca="1" si="100"/>
        <v>1052.6202510000001</v>
      </c>
      <c r="C277" s="85">
        <f t="shared" si="94"/>
        <v>1000</v>
      </c>
      <c r="D277" s="11">
        <f ca="1">IF(A277&lt;$B$1,VLOOKUP(A277,[1]DI!$A$4:$B$15000,2),0)</f>
        <v>4.1500000000000002E-2</v>
      </c>
      <c r="E277" s="85">
        <f t="shared" ca="1" si="101"/>
        <v>1.00016137</v>
      </c>
      <c r="F277" s="85">
        <f ca="1">(TRUNC(PRODUCT($E$12:$E276),16))</f>
        <v>1.0165681716924899</v>
      </c>
      <c r="G277" s="85">
        <f t="shared" si="102"/>
        <v>1</v>
      </c>
      <c r="H277" s="85">
        <f t="shared" ca="1" si="103"/>
        <v>1.01656817</v>
      </c>
      <c r="I277" s="84">
        <f t="shared" si="95"/>
        <v>0.05</v>
      </c>
      <c r="J277" s="86">
        <f t="shared" si="96"/>
        <v>44105</v>
      </c>
      <c r="K277" s="87">
        <f t="shared" si="97"/>
        <v>180</v>
      </c>
      <c r="L277" s="88">
        <f t="shared" si="98"/>
        <v>180</v>
      </c>
      <c r="M277" s="89">
        <f t="shared" si="91"/>
        <v>1.0354644989999999</v>
      </c>
      <c r="N277" s="89">
        <f t="shared" ca="1" si="92"/>
        <v>1.052620251</v>
      </c>
      <c r="O277" s="88">
        <f t="shared" si="104"/>
        <v>0</v>
      </c>
      <c r="P277" s="85">
        <f t="shared" ca="1" si="99"/>
        <v>52.620251000000003</v>
      </c>
      <c r="Q277" s="85">
        <f t="shared" si="105"/>
        <v>0</v>
      </c>
      <c r="R277" s="90" t="str">
        <f t="shared" si="106"/>
        <v>A+J=</v>
      </c>
      <c r="S277" s="86">
        <f t="shared" si="107"/>
        <v>44529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93"/>
        <v>44371</v>
      </c>
      <c r="B278" s="129">
        <f t="shared" ca="1" si="100"/>
        <v>1052.9939710000001</v>
      </c>
      <c r="C278" s="85">
        <f t="shared" si="94"/>
        <v>1000</v>
      </c>
      <c r="D278" s="11">
        <f ca="1">IF(A278&lt;$B$1,VLOOKUP(A278,[1]DI!$A$4:$B$15000,2),0)</f>
        <v>4.1500000000000002E-2</v>
      </c>
      <c r="E278" s="85">
        <f t="shared" ca="1" si="101"/>
        <v>1.00016137</v>
      </c>
      <c r="F278" s="85">
        <f ca="1">(TRUNC(PRODUCT($E$12:$E277),16))</f>
        <v>1.01673221529836</v>
      </c>
      <c r="G278" s="85">
        <f t="shared" si="102"/>
        <v>1</v>
      </c>
      <c r="H278" s="85">
        <f t="shared" ca="1" si="103"/>
        <v>1.01673222</v>
      </c>
      <c r="I278" s="84">
        <f t="shared" si="95"/>
        <v>0.05</v>
      </c>
      <c r="J278" s="86">
        <f t="shared" si="96"/>
        <v>44105</v>
      </c>
      <c r="K278" s="87">
        <f t="shared" si="97"/>
        <v>181</v>
      </c>
      <c r="L278" s="88">
        <f t="shared" si="98"/>
        <v>181</v>
      </c>
      <c r="M278" s="89">
        <f t="shared" si="91"/>
        <v>1.0356649959999999</v>
      </c>
      <c r="N278" s="89">
        <f t="shared" ca="1" si="92"/>
        <v>1.052993971</v>
      </c>
      <c r="O278" s="88">
        <f t="shared" si="104"/>
        <v>0</v>
      </c>
      <c r="P278" s="85">
        <f t="shared" ca="1" si="99"/>
        <v>52.993971000000002</v>
      </c>
      <c r="Q278" s="85">
        <f t="shared" si="105"/>
        <v>0</v>
      </c>
      <c r="R278" s="90" t="str">
        <f t="shared" si="106"/>
        <v>A+J=</v>
      </c>
      <c r="S278" s="86">
        <f t="shared" si="107"/>
        <v>44529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93"/>
        <v>44372</v>
      </c>
      <c r="B279" s="129">
        <f t="shared" ca="1" si="100"/>
        <v>1053.3678170000001</v>
      </c>
      <c r="C279" s="85">
        <f t="shared" si="94"/>
        <v>1000</v>
      </c>
      <c r="D279" s="11">
        <f ca="1">IF(A279&lt;$B$1,VLOOKUP(A279,[1]DI!$A$4:$B$15000,2),0)</f>
        <v>4.1500000000000002E-2</v>
      </c>
      <c r="E279" s="85">
        <f t="shared" ca="1" si="101"/>
        <v>1.00016137</v>
      </c>
      <c r="F279" s="85">
        <f ca="1">(TRUNC(PRODUCT($E$12:$E278),16))</f>
        <v>1.01689628537594</v>
      </c>
      <c r="G279" s="85">
        <f t="shared" si="102"/>
        <v>1</v>
      </c>
      <c r="H279" s="85">
        <f t="shared" ca="1" si="103"/>
        <v>1.01689629</v>
      </c>
      <c r="I279" s="84">
        <f t="shared" si="95"/>
        <v>0.05</v>
      </c>
      <c r="J279" s="86">
        <f t="shared" si="96"/>
        <v>44105</v>
      </c>
      <c r="K279" s="87">
        <f t="shared" si="97"/>
        <v>182</v>
      </c>
      <c r="L279" s="88">
        <f t="shared" si="98"/>
        <v>182</v>
      </c>
      <c r="M279" s="89">
        <f t="shared" si="91"/>
        <v>1.0358655329999999</v>
      </c>
      <c r="N279" s="89">
        <f t="shared" ca="1" si="92"/>
        <v>1.053367817</v>
      </c>
      <c r="O279" s="88">
        <f t="shared" si="104"/>
        <v>0</v>
      </c>
      <c r="P279" s="85">
        <f t="shared" ca="1" si="99"/>
        <v>53.367817000000002</v>
      </c>
      <c r="Q279" s="85">
        <f t="shared" si="105"/>
        <v>0</v>
      </c>
      <c r="R279" s="90" t="str">
        <f t="shared" si="106"/>
        <v>A+J=</v>
      </c>
      <c r="S279" s="86">
        <f t="shared" si="107"/>
        <v>44529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93"/>
        <v>44373</v>
      </c>
      <c r="B280" s="129">
        <f t="shared" ca="1" si="100"/>
        <v>1053.7417899899999</v>
      </c>
      <c r="C280" s="85">
        <f t="shared" si="94"/>
        <v>1000</v>
      </c>
      <c r="D280" s="11">
        <f ca="1">IF(A280&lt;$B$1,VLOOKUP(A280,[1]DI!$A$4:$B$15000,2),0)</f>
        <v>0</v>
      </c>
      <c r="E280" s="85">
        <f t="shared" ca="1" si="101"/>
        <v>1</v>
      </c>
      <c r="F280" s="85">
        <f ca="1">(TRUNC(PRODUCT($E$12:$E279),16))</f>
        <v>1.0170603819295101</v>
      </c>
      <c r="G280" s="85">
        <f t="shared" si="102"/>
        <v>1</v>
      </c>
      <c r="H280" s="85">
        <f t="shared" ca="1" si="103"/>
        <v>1.01706038</v>
      </c>
      <c r="I280" s="84">
        <f t="shared" si="95"/>
        <v>0.05</v>
      </c>
      <c r="J280" s="86">
        <f t="shared" si="96"/>
        <v>44105</v>
      </c>
      <c r="K280" s="87">
        <f t="shared" si="97"/>
        <v>182</v>
      </c>
      <c r="L280" s="88">
        <f t="shared" si="98"/>
        <v>183</v>
      </c>
      <c r="M280" s="89">
        <f t="shared" si="91"/>
        <v>1.036066108</v>
      </c>
      <c r="N280" s="89">
        <f t="shared" ca="1" si="92"/>
        <v>1.0537417899999999</v>
      </c>
      <c r="O280" s="88">
        <f t="shared" si="104"/>
        <v>0</v>
      </c>
      <c r="P280" s="85">
        <f t="shared" ca="1" si="99"/>
        <v>53.741789990000001</v>
      </c>
      <c r="Q280" s="85">
        <f t="shared" si="105"/>
        <v>0</v>
      </c>
      <c r="R280" s="90" t="str">
        <f t="shared" si="106"/>
        <v>A+J=</v>
      </c>
      <c r="S280" s="86">
        <f t="shared" si="107"/>
        <v>44529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93"/>
        <v>44374</v>
      </c>
      <c r="B281" s="129">
        <f t="shared" ca="1" si="100"/>
        <v>1053.7417899899999</v>
      </c>
      <c r="C281" s="85">
        <f t="shared" si="94"/>
        <v>1000</v>
      </c>
      <c r="D281" s="11">
        <f ca="1">IF(A281&lt;$B$1,VLOOKUP(A281,[1]DI!$A$4:$B$15000,2),0)</f>
        <v>0</v>
      </c>
      <c r="E281" s="85">
        <f t="shared" ca="1" si="101"/>
        <v>1</v>
      </c>
      <c r="F281" s="85">
        <f ca="1">(TRUNC(PRODUCT($E$12:$E280),16))</f>
        <v>1.0170603819295101</v>
      </c>
      <c r="G281" s="85">
        <f t="shared" si="102"/>
        <v>1</v>
      </c>
      <c r="H281" s="85">
        <f t="shared" ca="1" si="103"/>
        <v>1.01706038</v>
      </c>
      <c r="I281" s="84">
        <f t="shared" si="95"/>
        <v>0.05</v>
      </c>
      <c r="J281" s="86">
        <f t="shared" si="96"/>
        <v>44105</v>
      </c>
      <c r="K281" s="87">
        <f t="shared" si="97"/>
        <v>182</v>
      </c>
      <c r="L281" s="88">
        <f t="shared" si="98"/>
        <v>183</v>
      </c>
      <c r="M281" s="89">
        <f t="shared" si="91"/>
        <v>1.036066108</v>
      </c>
      <c r="N281" s="89">
        <f t="shared" ca="1" si="92"/>
        <v>1.0537417899999999</v>
      </c>
      <c r="O281" s="88">
        <f t="shared" si="104"/>
        <v>0</v>
      </c>
      <c r="P281" s="85">
        <f t="shared" ca="1" si="99"/>
        <v>53.741789990000001</v>
      </c>
      <c r="Q281" s="85">
        <f t="shared" si="105"/>
        <v>0</v>
      </c>
      <c r="R281" s="90" t="str">
        <f t="shared" si="106"/>
        <v>A+J=</v>
      </c>
      <c r="S281" s="86">
        <f t="shared" si="107"/>
        <v>44529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93"/>
        <v>44375</v>
      </c>
      <c r="B282" s="129">
        <f t="shared" ca="1" si="100"/>
        <v>1053.7417899899999</v>
      </c>
      <c r="C282" s="85">
        <f t="shared" si="94"/>
        <v>1000</v>
      </c>
      <c r="D282" s="11">
        <f ca="1">IF(A282&lt;$B$1,VLOOKUP(A282,[1]DI!$A$4:$B$15000,2),0)</f>
        <v>4.1500000000000002E-2</v>
      </c>
      <c r="E282" s="85">
        <f t="shared" ca="1" si="101"/>
        <v>1.00016137</v>
      </c>
      <c r="F282" s="85">
        <f ca="1">(TRUNC(PRODUCT($E$12:$E281),16))</f>
        <v>1.0170603819295101</v>
      </c>
      <c r="G282" s="85">
        <f t="shared" si="102"/>
        <v>1</v>
      </c>
      <c r="H282" s="85">
        <f t="shared" ca="1" si="103"/>
        <v>1.01706038</v>
      </c>
      <c r="I282" s="84">
        <f t="shared" si="95"/>
        <v>0.05</v>
      </c>
      <c r="J282" s="86">
        <f t="shared" si="96"/>
        <v>44105</v>
      </c>
      <c r="K282" s="87">
        <f t="shared" si="97"/>
        <v>183</v>
      </c>
      <c r="L282" s="88">
        <f t="shared" si="98"/>
        <v>183</v>
      </c>
      <c r="M282" s="89">
        <f t="shared" si="91"/>
        <v>1.036066108</v>
      </c>
      <c r="N282" s="89">
        <f t="shared" ca="1" si="92"/>
        <v>1.0537417899999999</v>
      </c>
      <c r="O282" s="88">
        <f t="shared" si="104"/>
        <v>0</v>
      </c>
      <c r="P282" s="85">
        <f t="shared" ca="1" si="99"/>
        <v>53.741789990000001</v>
      </c>
      <c r="Q282" s="85">
        <f t="shared" si="105"/>
        <v>0</v>
      </c>
      <c r="R282" s="90" t="str">
        <f t="shared" si="106"/>
        <v>A+J=</v>
      </c>
      <c r="S282" s="86">
        <f t="shared" si="107"/>
        <v>44529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93"/>
        <v>44376</v>
      </c>
      <c r="B283" s="129">
        <f t="shared" ca="1" si="100"/>
        <v>1054.115898</v>
      </c>
      <c r="C283" s="85">
        <f t="shared" si="94"/>
        <v>1000</v>
      </c>
      <c r="D283" s="11">
        <f ca="1">IF(A283&lt;$B$1,VLOOKUP(A283,[1]DI!$A$4:$B$15000,2),0)</f>
        <v>4.1500000000000002E-2</v>
      </c>
      <c r="E283" s="85">
        <f t="shared" ca="1" si="101"/>
        <v>1.00016137</v>
      </c>
      <c r="F283" s="85">
        <f ca="1">(TRUNC(PRODUCT($E$12:$E282),16))</f>
        <v>1.0172245049633499</v>
      </c>
      <c r="G283" s="85">
        <f t="shared" si="102"/>
        <v>1</v>
      </c>
      <c r="H283" s="85">
        <f t="shared" ca="1" si="103"/>
        <v>1.0172245</v>
      </c>
      <c r="I283" s="84">
        <f t="shared" si="95"/>
        <v>0.05</v>
      </c>
      <c r="J283" s="86">
        <f t="shared" si="96"/>
        <v>44105</v>
      </c>
      <c r="K283" s="87">
        <f t="shared" si="97"/>
        <v>184</v>
      </c>
      <c r="L283" s="88">
        <f t="shared" si="98"/>
        <v>184</v>
      </c>
      <c r="M283" s="89">
        <f t="shared" si="91"/>
        <v>1.0362667219999999</v>
      </c>
      <c r="N283" s="89">
        <f t="shared" ca="1" si="92"/>
        <v>1.0541158980000001</v>
      </c>
      <c r="O283" s="88">
        <f t="shared" si="104"/>
        <v>0</v>
      </c>
      <c r="P283" s="85">
        <f t="shared" ca="1" si="99"/>
        <v>54.115898000000001</v>
      </c>
      <c r="Q283" s="85">
        <f t="shared" si="105"/>
        <v>0</v>
      </c>
      <c r="R283" s="90" t="str">
        <f t="shared" si="106"/>
        <v>A+J=</v>
      </c>
      <c r="S283" s="86">
        <f t="shared" si="107"/>
        <v>44529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93"/>
        <v>44377</v>
      </c>
      <c r="B284" s="129">
        <f t="shared" ca="1" si="100"/>
        <v>1054.490143</v>
      </c>
      <c r="C284" s="85">
        <f t="shared" si="94"/>
        <v>1000</v>
      </c>
      <c r="D284" s="11">
        <f ca="1">IF(A284&lt;$B$1,VLOOKUP(A284,[1]DI!$A$4:$B$15000,2),0)</f>
        <v>4.1500000000000002E-2</v>
      </c>
      <c r="E284" s="85">
        <f t="shared" ca="1" si="101"/>
        <v>1.00016137</v>
      </c>
      <c r="F284" s="85">
        <f ca="1">(TRUNC(PRODUCT($E$12:$E283),16))</f>
        <v>1.0173886544817099</v>
      </c>
      <c r="G284" s="85">
        <f t="shared" si="102"/>
        <v>1</v>
      </c>
      <c r="H284" s="85">
        <f t="shared" ca="1" si="103"/>
        <v>1.01738865</v>
      </c>
      <c r="I284" s="84">
        <f t="shared" si="95"/>
        <v>0.05</v>
      </c>
      <c r="J284" s="86">
        <f t="shared" si="96"/>
        <v>44105</v>
      </c>
      <c r="K284" s="87">
        <f t="shared" si="97"/>
        <v>185</v>
      </c>
      <c r="L284" s="88">
        <f t="shared" si="98"/>
        <v>185</v>
      </c>
      <c r="M284" s="89">
        <f t="shared" si="91"/>
        <v>1.036467375</v>
      </c>
      <c r="N284" s="89">
        <f t="shared" ca="1" si="92"/>
        <v>1.054490143</v>
      </c>
      <c r="O284" s="88">
        <f t="shared" si="104"/>
        <v>0</v>
      </c>
      <c r="P284" s="85">
        <f t="shared" ca="1" si="99"/>
        <v>54.490143000000003</v>
      </c>
      <c r="Q284" s="85">
        <f t="shared" si="105"/>
        <v>0</v>
      </c>
      <c r="R284" s="90" t="str">
        <f t="shared" si="106"/>
        <v>A+J=</v>
      </c>
      <c r="S284" s="86">
        <f t="shared" si="107"/>
        <v>44529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93"/>
        <v>44378</v>
      </c>
      <c r="B285" s="129">
        <f t="shared" ca="1" si="100"/>
        <v>1054.8645240000001</v>
      </c>
      <c r="C285" s="85">
        <f t="shared" si="94"/>
        <v>1000</v>
      </c>
      <c r="D285" s="11">
        <f ca="1">IF(A285&lt;$B$1,VLOOKUP(A285,[1]DI!$A$4:$B$15000,2),0)</f>
        <v>4.1500000000000002E-2</v>
      </c>
      <c r="E285" s="85">
        <f t="shared" ca="1" si="101"/>
        <v>1.00016137</v>
      </c>
      <c r="F285" s="85">
        <f ca="1">(TRUNC(PRODUCT($E$12:$E284),16))</f>
        <v>1.0175528304888899</v>
      </c>
      <c r="G285" s="85">
        <f t="shared" si="102"/>
        <v>1</v>
      </c>
      <c r="H285" s="85">
        <f t="shared" ca="1" si="103"/>
        <v>1.0175528300000001</v>
      </c>
      <c r="I285" s="84">
        <f t="shared" si="95"/>
        <v>0.05</v>
      </c>
      <c r="J285" s="86">
        <f t="shared" si="96"/>
        <v>44105</v>
      </c>
      <c r="K285" s="87">
        <f t="shared" si="97"/>
        <v>186</v>
      </c>
      <c r="L285" s="88">
        <f t="shared" si="98"/>
        <v>186</v>
      </c>
      <c r="M285" s="89">
        <f t="shared" si="91"/>
        <v>1.0366680660000001</v>
      </c>
      <c r="N285" s="89">
        <f t="shared" ca="1" si="92"/>
        <v>1.0548645240000001</v>
      </c>
      <c r="O285" s="88">
        <f t="shared" si="104"/>
        <v>0</v>
      </c>
      <c r="P285" s="85">
        <f t="shared" ca="1" si="99"/>
        <v>54.864524000000003</v>
      </c>
      <c r="Q285" s="85">
        <f t="shared" si="105"/>
        <v>0</v>
      </c>
      <c r="R285" s="90" t="str">
        <f t="shared" si="106"/>
        <v>A+J=</v>
      </c>
      <c r="S285" s="86">
        <f t="shared" si="107"/>
        <v>44529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93"/>
        <v>44379</v>
      </c>
      <c r="B286" s="129">
        <f t="shared" ca="1" si="100"/>
        <v>1055.2390330000001</v>
      </c>
      <c r="C286" s="85">
        <f t="shared" si="94"/>
        <v>1000</v>
      </c>
      <c r="D286" s="11">
        <f ca="1">IF(A286&lt;$B$1,VLOOKUP(A286,[1]DI!$A$4:$B$15000,2),0)</f>
        <v>4.1500000000000002E-2</v>
      </c>
      <c r="E286" s="85">
        <f t="shared" ca="1" si="101"/>
        <v>1.00016137</v>
      </c>
      <c r="F286" s="85">
        <f ca="1">(TRUNC(PRODUCT($E$12:$E285),16))</f>
        <v>1.0177170329891401</v>
      </c>
      <c r="G286" s="85">
        <f t="shared" si="102"/>
        <v>1</v>
      </c>
      <c r="H286" s="85">
        <f t="shared" ca="1" si="103"/>
        <v>1.01771703</v>
      </c>
      <c r="I286" s="84">
        <f t="shared" si="95"/>
        <v>0.05</v>
      </c>
      <c r="J286" s="86">
        <f t="shared" si="96"/>
        <v>44105</v>
      </c>
      <c r="K286" s="87">
        <f t="shared" si="97"/>
        <v>187</v>
      </c>
      <c r="L286" s="88">
        <f t="shared" si="98"/>
        <v>187</v>
      </c>
      <c r="M286" s="89">
        <f t="shared" si="91"/>
        <v>1.0368687969999999</v>
      </c>
      <c r="N286" s="89">
        <f t="shared" ca="1" si="92"/>
        <v>1.0552390330000001</v>
      </c>
      <c r="O286" s="88">
        <f t="shared" si="104"/>
        <v>0</v>
      </c>
      <c r="P286" s="85">
        <f t="shared" ca="1" si="99"/>
        <v>55.239032999999999</v>
      </c>
      <c r="Q286" s="85">
        <f t="shared" si="105"/>
        <v>0</v>
      </c>
      <c r="R286" s="90" t="str">
        <f t="shared" si="106"/>
        <v>A+J=</v>
      </c>
      <c r="S286" s="86">
        <f t="shared" si="107"/>
        <v>44529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93"/>
        <v>44380</v>
      </c>
      <c r="B287" s="129">
        <f t="shared" ca="1" si="100"/>
        <v>1055.6136770000001</v>
      </c>
      <c r="C287" s="85">
        <f t="shared" si="94"/>
        <v>1000</v>
      </c>
      <c r="D287" s="11">
        <f ca="1">IF(A287&lt;$B$1,VLOOKUP(A287,[1]DI!$A$4:$B$15000,2),0)</f>
        <v>0</v>
      </c>
      <c r="E287" s="85">
        <f t="shared" ca="1" si="101"/>
        <v>1</v>
      </c>
      <c r="F287" s="85">
        <f ca="1">(TRUNC(PRODUCT($E$12:$E286),16))</f>
        <v>1.0178812619867601</v>
      </c>
      <c r="G287" s="85">
        <f t="shared" si="102"/>
        <v>1</v>
      </c>
      <c r="H287" s="85">
        <f t="shared" ca="1" si="103"/>
        <v>1.01788126</v>
      </c>
      <c r="I287" s="84">
        <f t="shared" si="95"/>
        <v>0.05</v>
      </c>
      <c r="J287" s="86">
        <f t="shared" si="96"/>
        <v>44105</v>
      </c>
      <c r="K287" s="87">
        <f t="shared" si="97"/>
        <v>187</v>
      </c>
      <c r="L287" s="88">
        <f t="shared" si="98"/>
        <v>188</v>
      </c>
      <c r="M287" s="89">
        <f t="shared" si="91"/>
        <v>1.037069566</v>
      </c>
      <c r="N287" s="89">
        <f t="shared" ca="1" si="92"/>
        <v>1.055613677</v>
      </c>
      <c r="O287" s="88">
        <f t="shared" si="104"/>
        <v>0</v>
      </c>
      <c r="P287" s="85">
        <f t="shared" ca="1" si="99"/>
        <v>55.613677000000003</v>
      </c>
      <c r="Q287" s="85">
        <f t="shared" si="105"/>
        <v>0</v>
      </c>
      <c r="R287" s="90" t="str">
        <f t="shared" si="106"/>
        <v>A+J=</v>
      </c>
      <c r="S287" s="86">
        <f t="shared" si="107"/>
        <v>44529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93"/>
        <v>44381</v>
      </c>
      <c r="B288" s="129">
        <f t="shared" ca="1" si="100"/>
        <v>1055.6136770000001</v>
      </c>
      <c r="C288" s="85">
        <f t="shared" si="94"/>
        <v>1000</v>
      </c>
      <c r="D288" s="11">
        <f ca="1">IF(A288&lt;$B$1,VLOOKUP(A288,[1]DI!$A$4:$B$15000,2),0)</f>
        <v>0</v>
      </c>
      <c r="E288" s="85">
        <f t="shared" ca="1" si="101"/>
        <v>1</v>
      </c>
      <c r="F288" s="85">
        <f ca="1">(TRUNC(PRODUCT($E$12:$E287),16))</f>
        <v>1.0178812619867601</v>
      </c>
      <c r="G288" s="85">
        <f t="shared" si="102"/>
        <v>1</v>
      </c>
      <c r="H288" s="85">
        <f t="shared" ca="1" si="103"/>
        <v>1.01788126</v>
      </c>
      <c r="I288" s="84">
        <f t="shared" si="95"/>
        <v>0.05</v>
      </c>
      <c r="J288" s="86">
        <f t="shared" si="96"/>
        <v>44105</v>
      </c>
      <c r="K288" s="87">
        <f t="shared" si="97"/>
        <v>187</v>
      </c>
      <c r="L288" s="88">
        <f t="shared" si="98"/>
        <v>188</v>
      </c>
      <c r="M288" s="89">
        <f t="shared" si="91"/>
        <v>1.037069566</v>
      </c>
      <c r="N288" s="89">
        <f t="shared" ca="1" si="92"/>
        <v>1.055613677</v>
      </c>
      <c r="O288" s="88">
        <f t="shared" si="104"/>
        <v>0</v>
      </c>
      <c r="P288" s="85">
        <f t="shared" ca="1" si="99"/>
        <v>55.613677000000003</v>
      </c>
      <c r="Q288" s="85">
        <f t="shared" si="105"/>
        <v>0</v>
      </c>
      <c r="R288" s="90" t="str">
        <f t="shared" si="106"/>
        <v>A+J=</v>
      </c>
      <c r="S288" s="86">
        <f t="shared" si="107"/>
        <v>44529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93"/>
        <v>44382</v>
      </c>
      <c r="B289" s="129">
        <f t="shared" ca="1" si="100"/>
        <v>1055.6136770000001</v>
      </c>
      <c r="C289" s="85">
        <f t="shared" si="94"/>
        <v>1000</v>
      </c>
      <c r="D289" s="11">
        <f ca="1">IF(A289&lt;$B$1,VLOOKUP(A289,[1]DI!$A$4:$B$15000,2),0)</f>
        <v>4.1500000000000002E-2</v>
      </c>
      <c r="E289" s="85">
        <f t="shared" ca="1" si="101"/>
        <v>1.00016137</v>
      </c>
      <c r="F289" s="85">
        <f ca="1">(TRUNC(PRODUCT($E$12:$E288),16))</f>
        <v>1.0178812619867601</v>
      </c>
      <c r="G289" s="85">
        <f t="shared" si="102"/>
        <v>1</v>
      </c>
      <c r="H289" s="85">
        <f t="shared" ca="1" si="103"/>
        <v>1.01788126</v>
      </c>
      <c r="I289" s="84">
        <f t="shared" si="95"/>
        <v>0.05</v>
      </c>
      <c r="J289" s="86">
        <f t="shared" si="96"/>
        <v>44105</v>
      </c>
      <c r="K289" s="87">
        <f t="shared" si="97"/>
        <v>188</v>
      </c>
      <c r="L289" s="88">
        <f t="shared" si="98"/>
        <v>188</v>
      </c>
      <c r="M289" s="89">
        <f t="shared" si="91"/>
        <v>1.037069566</v>
      </c>
      <c r="N289" s="89">
        <f t="shared" ca="1" si="92"/>
        <v>1.055613677</v>
      </c>
      <c r="O289" s="88">
        <f t="shared" si="104"/>
        <v>0</v>
      </c>
      <c r="P289" s="85">
        <f t="shared" ca="1" si="99"/>
        <v>55.613677000000003</v>
      </c>
      <c r="Q289" s="85">
        <f t="shared" si="105"/>
        <v>0</v>
      </c>
      <c r="R289" s="90" t="str">
        <f t="shared" si="106"/>
        <v>A+J=</v>
      </c>
      <c r="S289" s="86">
        <f t="shared" si="107"/>
        <v>44529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93"/>
        <v>44383</v>
      </c>
      <c r="B290" s="129">
        <f t="shared" ca="1" si="100"/>
        <v>1055.988458</v>
      </c>
      <c r="C290" s="85">
        <f t="shared" si="94"/>
        <v>1000</v>
      </c>
      <c r="D290" s="11">
        <f ca="1">IF(A290&lt;$B$1,VLOOKUP(A290,[1]DI!$A$4:$B$15000,2),0)</f>
        <v>4.1500000000000002E-2</v>
      </c>
      <c r="E290" s="85">
        <f t="shared" ca="1" si="101"/>
        <v>1.00016137</v>
      </c>
      <c r="F290" s="85">
        <f ca="1">(TRUNC(PRODUCT($E$12:$E289),16))</f>
        <v>1.0180455174859999</v>
      </c>
      <c r="G290" s="85">
        <f t="shared" si="102"/>
        <v>1</v>
      </c>
      <c r="H290" s="85">
        <f t="shared" ca="1" si="103"/>
        <v>1.01804552</v>
      </c>
      <c r="I290" s="84">
        <f t="shared" si="95"/>
        <v>0.05</v>
      </c>
      <c r="J290" s="86">
        <f t="shared" si="96"/>
        <v>44105</v>
      </c>
      <c r="K290" s="87">
        <f t="shared" si="97"/>
        <v>189</v>
      </c>
      <c r="L290" s="88">
        <f t="shared" si="98"/>
        <v>189</v>
      </c>
      <c r="M290" s="89">
        <f t="shared" si="91"/>
        <v>1.0372703750000001</v>
      </c>
      <c r="N290" s="89">
        <f t="shared" ca="1" si="92"/>
        <v>1.0559884580000001</v>
      </c>
      <c r="O290" s="88">
        <f t="shared" si="104"/>
        <v>0</v>
      </c>
      <c r="P290" s="85">
        <f t="shared" ca="1" si="99"/>
        <v>55.988458000000001</v>
      </c>
      <c r="Q290" s="85">
        <f t="shared" si="105"/>
        <v>0</v>
      </c>
      <c r="R290" s="90" t="str">
        <f t="shared" si="106"/>
        <v>A+J=</v>
      </c>
      <c r="S290" s="86">
        <f t="shared" si="107"/>
        <v>44529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93"/>
        <v>44384</v>
      </c>
      <c r="B291" s="129">
        <f t="shared" ca="1" si="100"/>
        <v>1056.36336499</v>
      </c>
      <c r="C291" s="85">
        <f t="shared" si="94"/>
        <v>1000</v>
      </c>
      <c r="D291" s="11">
        <f ca="1">IF(A291&lt;$B$1,VLOOKUP(A291,[1]DI!$A$4:$B$15000,2),0)</f>
        <v>4.1500000000000002E-2</v>
      </c>
      <c r="E291" s="85">
        <f t="shared" ca="1" si="101"/>
        <v>1.00016137</v>
      </c>
      <c r="F291" s="85">
        <f ca="1">(TRUNC(PRODUCT($E$12:$E290),16))</f>
        <v>1.0182097994911601</v>
      </c>
      <c r="G291" s="85">
        <f t="shared" si="102"/>
        <v>1</v>
      </c>
      <c r="H291" s="85">
        <f t="shared" ca="1" si="103"/>
        <v>1.0182097999999999</v>
      </c>
      <c r="I291" s="84">
        <f t="shared" si="95"/>
        <v>0.05</v>
      </c>
      <c r="J291" s="86">
        <f t="shared" si="96"/>
        <v>44105</v>
      </c>
      <c r="K291" s="87">
        <f t="shared" si="97"/>
        <v>190</v>
      </c>
      <c r="L291" s="88">
        <f t="shared" si="98"/>
        <v>190</v>
      </c>
      <c r="M291" s="89">
        <f t="shared" si="91"/>
        <v>1.037471222</v>
      </c>
      <c r="N291" s="89">
        <f t="shared" ca="1" si="92"/>
        <v>1.0563633649999999</v>
      </c>
      <c r="O291" s="88">
        <f t="shared" si="104"/>
        <v>0</v>
      </c>
      <c r="P291" s="85">
        <f t="shared" ca="1" si="99"/>
        <v>56.363364990000001</v>
      </c>
      <c r="Q291" s="85">
        <f t="shared" si="105"/>
        <v>0</v>
      </c>
      <c r="R291" s="90" t="str">
        <f t="shared" si="106"/>
        <v>A+J=</v>
      </c>
      <c r="S291" s="86">
        <f t="shared" si="107"/>
        <v>44529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93"/>
        <v>44385</v>
      </c>
      <c r="B292" s="129">
        <f t="shared" ca="1" si="100"/>
        <v>1056.738409</v>
      </c>
      <c r="C292" s="85">
        <f t="shared" si="94"/>
        <v>1000</v>
      </c>
      <c r="D292" s="11">
        <f ca="1">IF(A292&lt;$B$1,VLOOKUP(A292,[1]DI!$A$4:$B$15000,2),0)</f>
        <v>4.1500000000000002E-2</v>
      </c>
      <c r="E292" s="85">
        <f t="shared" ca="1" si="101"/>
        <v>1.00016137</v>
      </c>
      <c r="F292" s="85">
        <f ca="1">(TRUNC(PRODUCT($E$12:$E291),16))</f>
        <v>1.0183741080065001</v>
      </c>
      <c r="G292" s="85">
        <f t="shared" si="102"/>
        <v>1</v>
      </c>
      <c r="H292" s="85">
        <f t="shared" ca="1" si="103"/>
        <v>1.0183741100000001</v>
      </c>
      <c r="I292" s="84">
        <f t="shared" si="95"/>
        <v>0.05</v>
      </c>
      <c r="J292" s="86">
        <f t="shared" si="96"/>
        <v>44105</v>
      </c>
      <c r="K292" s="87">
        <f t="shared" si="97"/>
        <v>191</v>
      </c>
      <c r="L292" s="88">
        <f t="shared" si="98"/>
        <v>191</v>
      </c>
      <c r="M292" s="89">
        <f t="shared" si="91"/>
        <v>1.037672108</v>
      </c>
      <c r="N292" s="89">
        <f t="shared" ca="1" si="92"/>
        <v>1.056738409</v>
      </c>
      <c r="O292" s="88">
        <f t="shared" si="104"/>
        <v>0</v>
      </c>
      <c r="P292" s="85">
        <f t="shared" ca="1" si="99"/>
        <v>56.738408999999997</v>
      </c>
      <c r="Q292" s="85">
        <f t="shared" si="105"/>
        <v>0</v>
      </c>
      <c r="R292" s="90" t="str">
        <f t="shared" si="106"/>
        <v>A+J=</v>
      </c>
      <c r="S292" s="86">
        <f t="shared" si="107"/>
        <v>44529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93"/>
        <v>44386</v>
      </c>
      <c r="B293" s="129">
        <f t="shared" ca="1" si="100"/>
        <v>1057.11358</v>
      </c>
      <c r="C293" s="85">
        <f t="shared" si="94"/>
        <v>1000</v>
      </c>
      <c r="D293" s="11">
        <f ca="1">IF(A293&lt;$B$1,VLOOKUP(A293,[1]DI!$A$4:$B$15000,2),0)</f>
        <v>4.1500000000000002E-2</v>
      </c>
      <c r="E293" s="85">
        <f t="shared" ca="1" si="101"/>
        <v>1.00016137</v>
      </c>
      <c r="F293" s="85">
        <f ca="1">(TRUNC(PRODUCT($E$12:$E292),16))</f>
        <v>1.01853844303631</v>
      </c>
      <c r="G293" s="85">
        <f t="shared" si="102"/>
        <v>1</v>
      </c>
      <c r="H293" s="85">
        <f t="shared" ca="1" si="103"/>
        <v>1.0185384399999999</v>
      </c>
      <c r="I293" s="84">
        <f t="shared" si="95"/>
        <v>0.05</v>
      </c>
      <c r="J293" s="86">
        <f t="shared" si="96"/>
        <v>44105</v>
      </c>
      <c r="K293" s="87">
        <f t="shared" si="97"/>
        <v>192</v>
      </c>
      <c r="L293" s="88">
        <f t="shared" si="98"/>
        <v>192</v>
      </c>
      <c r="M293" s="89">
        <f t="shared" si="91"/>
        <v>1.0378730329999999</v>
      </c>
      <c r="N293" s="89">
        <f t="shared" ca="1" si="92"/>
        <v>1.05711358</v>
      </c>
      <c r="O293" s="88">
        <f t="shared" si="104"/>
        <v>0</v>
      </c>
      <c r="P293" s="85">
        <f t="shared" ca="1" si="99"/>
        <v>57.113579999999999</v>
      </c>
      <c r="Q293" s="85">
        <f t="shared" si="105"/>
        <v>0</v>
      </c>
      <c r="R293" s="90" t="str">
        <f t="shared" si="106"/>
        <v>A+J=</v>
      </c>
      <c r="S293" s="86">
        <f t="shared" si="107"/>
        <v>44529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93"/>
        <v>44387</v>
      </c>
      <c r="B294" s="129">
        <f t="shared" ca="1" si="100"/>
        <v>1057.488887</v>
      </c>
      <c r="C294" s="85">
        <f t="shared" si="94"/>
        <v>1000</v>
      </c>
      <c r="D294" s="11">
        <f ca="1">IF(A294&lt;$B$1,VLOOKUP(A294,[1]DI!$A$4:$B$15000,2),0)</f>
        <v>0</v>
      </c>
      <c r="E294" s="85">
        <f t="shared" ca="1" si="101"/>
        <v>1</v>
      </c>
      <c r="F294" s="85">
        <f ca="1">(TRUNC(PRODUCT($E$12:$E293),16))</f>
        <v>1.0187028045848701</v>
      </c>
      <c r="G294" s="85">
        <f t="shared" si="102"/>
        <v>1</v>
      </c>
      <c r="H294" s="85">
        <f t="shared" ca="1" si="103"/>
        <v>1.0187028</v>
      </c>
      <c r="I294" s="84">
        <f t="shared" si="95"/>
        <v>0.05</v>
      </c>
      <c r="J294" s="86">
        <f t="shared" si="96"/>
        <v>44105</v>
      </c>
      <c r="K294" s="87">
        <f t="shared" si="97"/>
        <v>192</v>
      </c>
      <c r="L294" s="88">
        <f t="shared" si="98"/>
        <v>193</v>
      </c>
      <c r="M294" s="89">
        <f t="shared" si="91"/>
        <v>1.0380739969999999</v>
      </c>
      <c r="N294" s="89">
        <f t="shared" ca="1" si="92"/>
        <v>1.0574888870000001</v>
      </c>
      <c r="O294" s="88">
        <f t="shared" si="104"/>
        <v>0</v>
      </c>
      <c r="P294" s="85">
        <f t="shared" ca="1" si="99"/>
        <v>57.488886999999998</v>
      </c>
      <c r="Q294" s="85">
        <f t="shared" si="105"/>
        <v>0</v>
      </c>
      <c r="R294" s="90" t="str">
        <f t="shared" si="106"/>
        <v>A+J=</v>
      </c>
      <c r="S294" s="86">
        <f t="shared" si="107"/>
        <v>44529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93"/>
        <v>44388</v>
      </c>
      <c r="B295" s="129">
        <f t="shared" ca="1" si="100"/>
        <v>1057.488887</v>
      </c>
      <c r="C295" s="85">
        <f t="shared" si="94"/>
        <v>1000</v>
      </c>
      <c r="D295" s="11">
        <f ca="1">IF(A295&lt;$B$1,VLOOKUP(A295,[1]DI!$A$4:$B$15000,2),0)</f>
        <v>0</v>
      </c>
      <c r="E295" s="85">
        <f t="shared" ca="1" si="101"/>
        <v>1</v>
      </c>
      <c r="F295" s="85">
        <f ca="1">(TRUNC(PRODUCT($E$12:$E294),16))</f>
        <v>1.0187028045848701</v>
      </c>
      <c r="G295" s="85">
        <f t="shared" si="102"/>
        <v>1</v>
      </c>
      <c r="H295" s="85">
        <f t="shared" ca="1" si="103"/>
        <v>1.0187028</v>
      </c>
      <c r="I295" s="84">
        <f t="shared" si="95"/>
        <v>0.05</v>
      </c>
      <c r="J295" s="86">
        <f t="shared" si="96"/>
        <v>44105</v>
      </c>
      <c r="K295" s="87">
        <f t="shared" si="97"/>
        <v>192</v>
      </c>
      <c r="L295" s="88">
        <f t="shared" si="98"/>
        <v>193</v>
      </c>
      <c r="M295" s="89">
        <f t="shared" si="91"/>
        <v>1.0380739969999999</v>
      </c>
      <c r="N295" s="89">
        <f t="shared" ca="1" si="92"/>
        <v>1.0574888870000001</v>
      </c>
      <c r="O295" s="88">
        <f t="shared" si="104"/>
        <v>0</v>
      </c>
      <c r="P295" s="85">
        <f t="shared" ca="1" si="99"/>
        <v>57.488886999999998</v>
      </c>
      <c r="Q295" s="85">
        <f t="shared" si="105"/>
        <v>0</v>
      </c>
      <c r="R295" s="90" t="str">
        <f t="shared" si="106"/>
        <v>A+J=</v>
      </c>
      <c r="S295" s="86">
        <f t="shared" si="107"/>
        <v>44529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93"/>
        <v>44389</v>
      </c>
      <c r="B296" s="129">
        <f t="shared" ca="1" si="100"/>
        <v>1057.488887</v>
      </c>
      <c r="C296" s="85">
        <f t="shared" si="94"/>
        <v>1000</v>
      </c>
      <c r="D296" s="11">
        <f ca="1">IF(A296&lt;$B$1,VLOOKUP(A296,[1]DI!$A$4:$B$15000,2),0)</f>
        <v>4.1500000000000002E-2</v>
      </c>
      <c r="E296" s="85">
        <f t="shared" ca="1" si="101"/>
        <v>1.00016137</v>
      </c>
      <c r="F296" s="85">
        <f ca="1">(TRUNC(PRODUCT($E$12:$E295),16))</f>
        <v>1.0187028045848701</v>
      </c>
      <c r="G296" s="85">
        <f t="shared" si="102"/>
        <v>1</v>
      </c>
      <c r="H296" s="85">
        <f t="shared" ca="1" si="103"/>
        <v>1.0187028</v>
      </c>
      <c r="I296" s="84">
        <f t="shared" si="95"/>
        <v>0.05</v>
      </c>
      <c r="J296" s="86">
        <f t="shared" si="96"/>
        <v>44105</v>
      </c>
      <c r="K296" s="87">
        <f t="shared" si="97"/>
        <v>193</v>
      </c>
      <c r="L296" s="88">
        <f t="shared" si="98"/>
        <v>193</v>
      </c>
      <c r="M296" s="89">
        <f t="shared" si="91"/>
        <v>1.0380739969999999</v>
      </c>
      <c r="N296" s="89">
        <f t="shared" ca="1" si="92"/>
        <v>1.0574888870000001</v>
      </c>
      <c r="O296" s="88">
        <f t="shared" si="104"/>
        <v>0</v>
      </c>
      <c r="P296" s="85">
        <f t="shared" ca="1" si="99"/>
        <v>57.488886999999998</v>
      </c>
      <c r="Q296" s="85">
        <f t="shared" si="105"/>
        <v>0</v>
      </c>
      <c r="R296" s="90" t="str">
        <f t="shared" si="106"/>
        <v>A+J=</v>
      </c>
      <c r="S296" s="86">
        <f t="shared" si="107"/>
        <v>44529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93"/>
        <v>44390</v>
      </c>
      <c r="B297" s="129">
        <f t="shared" ca="1" si="100"/>
        <v>1057.8643320000001</v>
      </c>
      <c r="C297" s="85">
        <f t="shared" si="94"/>
        <v>1000</v>
      </c>
      <c r="D297" s="11">
        <f ca="1">IF(A297&lt;$B$1,VLOOKUP(A297,[1]DI!$A$4:$B$15000,2),0)</f>
        <v>4.1500000000000002E-2</v>
      </c>
      <c r="E297" s="85">
        <f t="shared" ca="1" si="101"/>
        <v>1.00016137</v>
      </c>
      <c r="F297" s="85">
        <f ca="1">(TRUNC(PRODUCT($E$12:$E296),16))</f>
        <v>1.0188671926564401</v>
      </c>
      <c r="G297" s="85">
        <f t="shared" si="102"/>
        <v>1</v>
      </c>
      <c r="H297" s="85">
        <f t="shared" ca="1" si="103"/>
        <v>1.0188671899999999</v>
      </c>
      <c r="I297" s="84">
        <f t="shared" si="95"/>
        <v>0.05</v>
      </c>
      <c r="J297" s="86">
        <f t="shared" si="96"/>
        <v>44105</v>
      </c>
      <c r="K297" s="87">
        <f t="shared" si="97"/>
        <v>194</v>
      </c>
      <c r="L297" s="88">
        <f t="shared" si="98"/>
        <v>194</v>
      </c>
      <c r="M297" s="89">
        <f t="shared" si="91"/>
        <v>1.0382750000000001</v>
      </c>
      <c r="N297" s="89">
        <f t="shared" ca="1" si="92"/>
        <v>1.0578643320000001</v>
      </c>
      <c r="O297" s="88">
        <f t="shared" si="104"/>
        <v>0</v>
      </c>
      <c r="P297" s="85">
        <f t="shared" ca="1" si="99"/>
        <v>57.864331999999997</v>
      </c>
      <c r="Q297" s="85">
        <f t="shared" si="105"/>
        <v>0</v>
      </c>
      <c r="R297" s="90" t="str">
        <f t="shared" si="106"/>
        <v>A+J=</v>
      </c>
      <c r="S297" s="86">
        <f t="shared" si="107"/>
        <v>44529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93"/>
        <v>44391</v>
      </c>
      <c r="B298" s="129">
        <f t="shared" ca="1" si="100"/>
        <v>1058.2399119900001</v>
      </c>
      <c r="C298" s="85">
        <f t="shared" si="94"/>
        <v>1000</v>
      </c>
      <c r="D298" s="11">
        <f ca="1">IF(A298&lt;$B$1,VLOOKUP(A298,[1]DI!$A$4:$B$15000,2),0)</f>
        <v>4.1500000000000002E-2</v>
      </c>
      <c r="E298" s="85">
        <f t="shared" ca="1" si="101"/>
        <v>1.00016137</v>
      </c>
      <c r="F298" s="85">
        <f ca="1">(TRUNC(PRODUCT($E$12:$E297),16))</f>
        <v>1.01903160725532</v>
      </c>
      <c r="G298" s="85">
        <f t="shared" si="102"/>
        <v>1</v>
      </c>
      <c r="H298" s="85">
        <f t="shared" ca="1" si="103"/>
        <v>1.0190316100000001</v>
      </c>
      <c r="I298" s="84">
        <f t="shared" si="95"/>
        <v>0.05</v>
      </c>
      <c r="J298" s="86">
        <f t="shared" si="96"/>
        <v>44105</v>
      </c>
      <c r="K298" s="87">
        <f t="shared" si="97"/>
        <v>195</v>
      </c>
      <c r="L298" s="88">
        <f t="shared" si="98"/>
        <v>195</v>
      </c>
      <c r="M298" s="89">
        <f t="shared" si="91"/>
        <v>1.038476041</v>
      </c>
      <c r="N298" s="89">
        <f t="shared" ca="1" si="92"/>
        <v>1.0582399119999999</v>
      </c>
      <c r="O298" s="88">
        <f t="shared" si="104"/>
        <v>0</v>
      </c>
      <c r="P298" s="85">
        <f t="shared" ca="1" si="99"/>
        <v>58.239911990000003</v>
      </c>
      <c r="Q298" s="85">
        <f t="shared" si="105"/>
        <v>0</v>
      </c>
      <c r="R298" s="90" t="str">
        <f t="shared" si="106"/>
        <v>A+J=</v>
      </c>
      <c r="S298" s="86">
        <f t="shared" si="107"/>
        <v>44529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93"/>
        <v>44392</v>
      </c>
      <c r="B299" s="129">
        <f t="shared" ca="1" si="100"/>
        <v>1058.61562</v>
      </c>
      <c r="C299" s="85">
        <f t="shared" si="94"/>
        <v>1000</v>
      </c>
      <c r="D299" s="11">
        <f ca="1">IF(A299&lt;$B$1,VLOOKUP(A299,[1]DI!$A$4:$B$15000,2),0)</f>
        <v>4.1500000000000002E-2</v>
      </c>
      <c r="E299" s="85">
        <f t="shared" ca="1" si="101"/>
        <v>1.00016137</v>
      </c>
      <c r="F299" s="85">
        <f ca="1">(TRUNC(PRODUCT($E$12:$E298),16))</f>
        <v>1.01919604838578</v>
      </c>
      <c r="G299" s="85">
        <f t="shared" si="102"/>
        <v>1</v>
      </c>
      <c r="H299" s="85">
        <f t="shared" ca="1" si="103"/>
        <v>1.0191960499999999</v>
      </c>
      <c r="I299" s="84">
        <f t="shared" si="95"/>
        <v>0.05</v>
      </c>
      <c r="J299" s="86">
        <f t="shared" si="96"/>
        <v>44105</v>
      </c>
      <c r="K299" s="87">
        <f t="shared" si="97"/>
        <v>196</v>
      </c>
      <c r="L299" s="88">
        <f t="shared" si="98"/>
        <v>196</v>
      </c>
      <c r="M299" s="89">
        <f t="shared" si="91"/>
        <v>1.038677122</v>
      </c>
      <c r="N299" s="89">
        <f t="shared" ca="1" si="92"/>
        <v>1.0586156200000001</v>
      </c>
      <c r="O299" s="88">
        <f t="shared" si="104"/>
        <v>0</v>
      </c>
      <c r="P299" s="85">
        <f t="shared" ca="1" si="99"/>
        <v>58.61562</v>
      </c>
      <c r="Q299" s="85">
        <f t="shared" si="105"/>
        <v>0</v>
      </c>
      <c r="R299" s="90" t="str">
        <f t="shared" si="106"/>
        <v>A+J=</v>
      </c>
      <c r="S299" s="86">
        <f t="shared" si="107"/>
        <v>44529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93"/>
        <v>44393</v>
      </c>
      <c r="B300" s="129">
        <f t="shared" ca="1" si="100"/>
        <v>1058.9914650000001</v>
      </c>
      <c r="C300" s="85">
        <f t="shared" si="94"/>
        <v>1000</v>
      </c>
      <c r="D300" s="11">
        <f ca="1">IF(A300&lt;$B$1,VLOOKUP(A300,[1]DI!$A$4:$B$15000,2),0)</f>
        <v>4.1500000000000002E-2</v>
      </c>
      <c r="E300" s="85">
        <f t="shared" ca="1" si="101"/>
        <v>1.00016137</v>
      </c>
      <c r="F300" s="85">
        <f ca="1">(TRUNC(PRODUCT($E$12:$E299),16))</f>
        <v>1.01936051605211</v>
      </c>
      <c r="G300" s="85">
        <f t="shared" si="102"/>
        <v>1</v>
      </c>
      <c r="H300" s="85">
        <f t="shared" ca="1" si="103"/>
        <v>1.01936052</v>
      </c>
      <c r="I300" s="84">
        <f t="shared" si="95"/>
        <v>0.05</v>
      </c>
      <c r="J300" s="86">
        <f t="shared" si="96"/>
        <v>44105</v>
      </c>
      <c r="K300" s="87">
        <f t="shared" si="97"/>
        <v>197</v>
      </c>
      <c r="L300" s="88">
        <f t="shared" si="98"/>
        <v>197</v>
      </c>
      <c r="M300" s="89">
        <f t="shared" si="91"/>
        <v>1.038878242</v>
      </c>
      <c r="N300" s="89">
        <f t="shared" ca="1" si="92"/>
        <v>1.0589914650000001</v>
      </c>
      <c r="O300" s="88">
        <f t="shared" si="104"/>
        <v>0</v>
      </c>
      <c r="P300" s="85">
        <f t="shared" ca="1" si="99"/>
        <v>58.991464999999998</v>
      </c>
      <c r="Q300" s="85">
        <f t="shared" si="105"/>
        <v>0</v>
      </c>
      <c r="R300" s="90" t="str">
        <f t="shared" si="106"/>
        <v>A+J=</v>
      </c>
      <c r="S300" s="86">
        <f t="shared" si="107"/>
        <v>44529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93"/>
        <v>44394</v>
      </c>
      <c r="B301" s="129">
        <f t="shared" ca="1" si="100"/>
        <v>1059.367436</v>
      </c>
      <c r="C301" s="85">
        <f t="shared" si="94"/>
        <v>1000</v>
      </c>
      <c r="D301" s="11">
        <f ca="1">IF(A301&lt;$B$1,VLOOKUP(A301,[1]DI!$A$4:$B$15000,2),0)</f>
        <v>0</v>
      </c>
      <c r="E301" s="85">
        <f t="shared" ca="1" si="101"/>
        <v>1</v>
      </c>
      <c r="F301" s="85">
        <f ca="1">(TRUNC(PRODUCT($E$12:$E300),16))</f>
        <v>1.01952501025859</v>
      </c>
      <c r="G301" s="85">
        <f t="shared" si="102"/>
        <v>1</v>
      </c>
      <c r="H301" s="85">
        <f t="shared" ca="1" si="103"/>
        <v>1.01952501</v>
      </c>
      <c r="I301" s="84">
        <f t="shared" si="95"/>
        <v>0.05</v>
      </c>
      <c r="J301" s="86">
        <f t="shared" si="96"/>
        <v>44105</v>
      </c>
      <c r="K301" s="87">
        <f t="shared" si="97"/>
        <v>197</v>
      </c>
      <c r="L301" s="88">
        <f t="shared" si="98"/>
        <v>198</v>
      </c>
      <c r="M301" s="89">
        <f t="shared" si="91"/>
        <v>1.0390794000000001</v>
      </c>
      <c r="N301" s="89">
        <f t="shared" ca="1" si="92"/>
        <v>1.0593674360000001</v>
      </c>
      <c r="O301" s="88">
        <f t="shared" si="104"/>
        <v>0</v>
      </c>
      <c r="P301" s="85">
        <f t="shared" ca="1" si="99"/>
        <v>59.367435999999998</v>
      </c>
      <c r="Q301" s="85">
        <f t="shared" si="105"/>
        <v>0</v>
      </c>
      <c r="R301" s="90" t="str">
        <f t="shared" si="106"/>
        <v>A+J=</v>
      </c>
      <c r="S301" s="86">
        <f t="shared" si="107"/>
        <v>44529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93"/>
        <v>44395</v>
      </c>
      <c r="B302" s="129">
        <f t="shared" ca="1" si="100"/>
        <v>1059.367436</v>
      </c>
      <c r="C302" s="85">
        <f t="shared" si="94"/>
        <v>1000</v>
      </c>
      <c r="D302" s="11">
        <f ca="1">IF(A302&lt;$B$1,VLOOKUP(A302,[1]DI!$A$4:$B$15000,2),0)</f>
        <v>0</v>
      </c>
      <c r="E302" s="85">
        <f t="shared" ca="1" si="101"/>
        <v>1</v>
      </c>
      <c r="F302" s="85">
        <f ca="1">(TRUNC(PRODUCT($E$12:$E301),16))</f>
        <v>1.01952501025859</v>
      </c>
      <c r="G302" s="85">
        <f t="shared" si="102"/>
        <v>1</v>
      </c>
      <c r="H302" s="85">
        <f t="shared" ca="1" si="103"/>
        <v>1.01952501</v>
      </c>
      <c r="I302" s="84">
        <f t="shared" si="95"/>
        <v>0.05</v>
      </c>
      <c r="J302" s="86">
        <f t="shared" si="96"/>
        <v>44105</v>
      </c>
      <c r="K302" s="87">
        <f t="shared" si="97"/>
        <v>197</v>
      </c>
      <c r="L302" s="88">
        <f t="shared" si="98"/>
        <v>198</v>
      </c>
      <c r="M302" s="89">
        <f t="shared" si="91"/>
        <v>1.0390794000000001</v>
      </c>
      <c r="N302" s="89">
        <f t="shared" ca="1" si="92"/>
        <v>1.0593674360000001</v>
      </c>
      <c r="O302" s="88">
        <f t="shared" si="104"/>
        <v>0</v>
      </c>
      <c r="P302" s="85">
        <f t="shared" ca="1" si="99"/>
        <v>59.367435999999998</v>
      </c>
      <c r="Q302" s="85">
        <f t="shared" si="105"/>
        <v>0</v>
      </c>
      <c r="R302" s="90" t="str">
        <f t="shared" si="106"/>
        <v>A+J=</v>
      </c>
      <c r="S302" s="86">
        <f t="shared" si="107"/>
        <v>44529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93"/>
        <v>44396</v>
      </c>
      <c r="B303" s="129">
        <f t="shared" ca="1" si="100"/>
        <v>1059.367436</v>
      </c>
      <c r="C303" s="85">
        <f t="shared" si="94"/>
        <v>1000</v>
      </c>
      <c r="D303" s="11">
        <f ca="1">IF(A303&lt;$B$1,VLOOKUP(A303,[1]DI!$A$4:$B$15000,2),0)</f>
        <v>4.1500000000000002E-2</v>
      </c>
      <c r="E303" s="85">
        <f t="shared" ca="1" si="101"/>
        <v>1.00016137</v>
      </c>
      <c r="F303" s="85">
        <f ca="1">(TRUNC(PRODUCT($E$12:$E302),16))</f>
        <v>1.01952501025859</v>
      </c>
      <c r="G303" s="85">
        <f t="shared" si="102"/>
        <v>1</v>
      </c>
      <c r="H303" s="85">
        <f t="shared" ca="1" si="103"/>
        <v>1.01952501</v>
      </c>
      <c r="I303" s="84">
        <f t="shared" si="95"/>
        <v>0.05</v>
      </c>
      <c r="J303" s="86">
        <f t="shared" si="96"/>
        <v>44105</v>
      </c>
      <c r="K303" s="87">
        <f t="shared" si="97"/>
        <v>198</v>
      </c>
      <c r="L303" s="88">
        <f t="shared" si="98"/>
        <v>198</v>
      </c>
      <c r="M303" s="89">
        <f t="shared" si="91"/>
        <v>1.0390794000000001</v>
      </c>
      <c r="N303" s="89">
        <f t="shared" ca="1" si="92"/>
        <v>1.0593674360000001</v>
      </c>
      <c r="O303" s="88">
        <f t="shared" si="104"/>
        <v>0</v>
      </c>
      <c r="P303" s="85">
        <f t="shared" ca="1" si="99"/>
        <v>59.367435999999998</v>
      </c>
      <c r="Q303" s="85">
        <f t="shared" si="105"/>
        <v>0</v>
      </c>
      <c r="R303" s="90" t="str">
        <f t="shared" si="106"/>
        <v>A+J=</v>
      </c>
      <c r="S303" s="86">
        <f t="shared" si="107"/>
        <v>44529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93"/>
        <v>44397</v>
      </c>
      <c r="B304" s="129">
        <f t="shared" ca="1" si="100"/>
        <v>1059.7435449899999</v>
      </c>
      <c r="C304" s="85">
        <f t="shared" si="94"/>
        <v>1000</v>
      </c>
      <c r="D304" s="11">
        <f ca="1">IF(A304&lt;$B$1,VLOOKUP(A304,[1]DI!$A$4:$B$15000,2),0)</f>
        <v>4.1500000000000002E-2</v>
      </c>
      <c r="E304" s="85">
        <f t="shared" ca="1" si="101"/>
        <v>1.00016137</v>
      </c>
      <c r="F304" s="85">
        <f ca="1">(TRUNC(PRODUCT($E$12:$E303),16))</f>
        <v>1.01968953100949</v>
      </c>
      <c r="G304" s="85">
        <f t="shared" si="102"/>
        <v>1</v>
      </c>
      <c r="H304" s="85">
        <f t="shared" ca="1" si="103"/>
        <v>1.01968953</v>
      </c>
      <c r="I304" s="84">
        <f t="shared" si="95"/>
        <v>0.05</v>
      </c>
      <c r="J304" s="86">
        <f t="shared" si="96"/>
        <v>44105</v>
      </c>
      <c r="K304" s="87">
        <f t="shared" si="97"/>
        <v>199</v>
      </c>
      <c r="L304" s="88">
        <f t="shared" si="98"/>
        <v>199</v>
      </c>
      <c r="M304" s="89">
        <f t="shared" si="91"/>
        <v>1.0392805979999999</v>
      </c>
      <c r="N304" s="89">
        <f t="shared" ca="1" si="92"/>
        <v>1.0597435449999999</v>
      </c>
      <c r="O304" s="88">
        <f t="shared" si="104"/>
        <v>0</v>
      </c>
      <c r="P304" s="85">
        <f t="shared" ca="1" si="99"/>
        <v>59.743544989999997</v>
      </c>
      <c r="Q304" s="85">
        <f t="shared" si="105"/>
        <v>0</v>
      </c>
      <c r="R304" s="90" t="str">
        <f t="shared" si="106"/>
        <v>A+J=</v>
      </c>
      <c r="S304" s="86">
        <f t="shared" si="107"/>
        <v>44529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93"/>
        <v>44398</v>
      </c>
      <c r="B305" s="129">
        <f t="shared" ca="1" si="100"/>
        <v>1060.1197890000001</v>
      </c>
      <c r="C305" s="85">
        <f t="shared" si="94"/>
        <v>1000</v>
      </c>
      <c r="D305" s="11">
        <f ca="1">IF(A305&lt;$B$1,VLOOKUP(A305,[1]DI!$A$4:$B$15000,2),0)</f>
        <v>4.1500000000000002E-2</v>
      </c>
      <c r="E305" s="85">
        <f t="shared" ca="1" si="101"/>
        <v>1.00016137</v>
      </c>
      <c r="F305" s="85">
        <f ca="1">(TRUNC(PRODUCT($E$12:$E304),16))</f>
        <v>1.0198540783091099</v>
      </c>
      <c r="G305" s="85">
        <f t="shared" si="102"/>
        <v>1</v>
      </c>
      <c r="H305" s="85">
        <f t="shared" ca="1" si="103"/>
        <v>1.01985408</v>
      </c>
      <c r="I305" s="84">
        <f t="shared" si="95"/>
        <v>0.05</v>
      </c>
      <c r="J305" s="86">
        <f t="shared" si="96"/>
        <v>44105</v>
      </c>
      <c r="K305" s="87">
        <f t="shared" si="97"/>
        <v>200</v>
      </c>
      <c r="L305" s="88">
        <f t="shared" si="98"/>
        <v>200</v>
      </c>
      <c r="M305" s="89">
        <f t="shared" si="91"/>
        <v>1.039481834</v>
      </c>
      <c r="N305" s="89">
        <f t="shared" ca="1" si="92"/>
        <v>1.060119789</v>
      </c>
      <c r="O305" s="88">
        <f t="shared" si="104"/>
        <v>0</v>
      </c>
      <c r="P305" s="85">
        <f t="shared" ca="1" si="99"/>
        <v>60.119788999999997</v>
      </c>
      <c r="Q305" s="85">
        <f t="shared" si="105"/>
        <v>0</v>
      </c>
      <c r="R305" s="90" t="str">
        <f t="shared" si="106"/>
        <v>A+J=</v>
      </c>
      <c r="S305" s="86">
        <f t="shared" si="107"/>
        <v>44529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93"/>
        <v>44399</v>
      </c>
      <c r="B306" s="129">
        <f t="shared" ca="1" si="100"/>
        <v>1060.496161</v>
      </c>
      <c r="C306" s="85">
        <f t="shared" si="94"/>
        <v>1000</v>
      </c>
      <c r="D306" s="11">
        <f ca="1">IF(A306&lt;$B$1,VLOOKUP(A306,[1]DI!$A$4:$B$15000,2),0)</f>
        <v>4.1500000000000002E-2</v>
      </c>
      <c r="E306" s="85">
        <f t="shared" ca="1" si="101"/>
        <v>1.00016137</v>
      </c>
      <c r="F306" s="85">
        <f ca="1">(TRUNC(PRODUCT($E$12:$E305),16))</f>
        <v>1.02001865216173</v>
      </c>
      <c r="G306" s="85">
        <f t="shared" si="102"/>
        <v>1</v>
      </c>
      <c r="H306" s="85">
        <f t="shared" ca="1" si="103"/>
        <v>1.0200186499999999</v>
      </c>
      <c r="I306" s="84">
        <f t="shared" si="95"/>
        <v>0.05</v>
      </c>
      <c r="J306" s="86">
        <f t="shared" si="96"/>
        <v>44105</v>
      </c>
      <c r="K306" s="87">
        <f t="shared" si="97"/>
        <v>201</v>
      </c>
      <c r="L306" s="88">
        <f t="shared" si="98"/>
        <v>201</v>
      </c>
      <c r="M306" s="89">
        <f t="shared" si="91"/>
        <v>1.039683109</v>
      </c>
      <c r="N306" s="89">
        <f t="shared" ca="1" si="92"/>
        <v>1.0604961610000001</v>
      </c>
      <c r="O306" s="88">
        <f t="shared" si="104"/>
        <v>0</v>
      </c>
      <c r="P306" s="85">
        <f t="shared" ca="1" si="99"/>
        <v>60.496161000000001</v>
      </c>
      <c r="Q306" s="85">
        <f t="shared" si="105"/>
        <v>0</v>
      </c>
      <c r="R306" s="90" t="str">
        <f t="shared" si="106"/>
        <v>A+J=</v>
      </c>
      <c r="S306" s="86">
        <f t="shared" si="107"/>
        <v>44529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93"/>
        <v>44400</v>
      </c>
      <c r="B307" s="129">
        <f t="shared" ca="1" si="100"/>
        <v>1060.8726710000001</v>
      </c>
      <c r="C307" s="85">
        <f t="shared" si="94"/>
        <v>1000</v>
      </c>
      <c r="D307" s="11">
        <f ca="1">IF(A307&lt;$B$1,VLOOKUP(A307,[1]DI!$A$4:$B$15000,2),0)</f>
        <v>4.1500000000000002E-2</v>
      </c>
      <c r="E307" s="85">
        <f t="shared" ca="1" si="101"/>
        <v>1.00016137</v>
      </c>
      <c r="F307" s="85">
        <f ca="1">(TRUNC(PRODUCT($E$12:$E306),16))</f>
        <v>1.0201832525716299</v>
      </c>
      <c r="G307" s="85">
        <f t="shared" si="102"/>
        <v>1</v>
      </c>
      <c r="H307" s="85">
        <f t="shared" ca="1" si="103"/>
        <v>1.0201832500000001</v>
      </c>
      <c r="I307" s="84">
        <f t="shared" si="95"/>
        <v>0.05</v>
      </c>
      <c r="J307" s="86">
        <f t="shared" si="96"/>
        <v>44105</v>
      </c>
      <c r="K307" s="87">
        <f t="shared" si="97"/>
        <v>202</v>
      </c>
      <c r="L307" s="88">
        <f t="shared" si="98"/>
        <v>202</v>
      </c>
      <c r="M307" s="89">
        <f t="shared" si="91"/>
        <v>1.039884424</v>
      </c>
      <c r="N307" s="89">
        <f t="shared" ca="1" si="92"/>
        <v>1.060872671</v>
      </c>
      <c r="O307" s="88">
        <f t="shared" si="104"/>
        <v>0</v>
      </c>
      <c r="P307" s="85">
        <f t="shared" ca="1" si="99"/>
        <v>60.872670999999997</v>
      </c>
      <c r="Q307" s="85">
        <f t="shared" si="105"/>
        <v>0</v>
      </c>
      <c r="R307" s="90" t="str">
        <f t="shared" si="106"/>
        <v>A+J=</v>
      </c>
      <c r="S307" s="86">
        <f t="shared" si="107"/>
        <v>44529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93"/>
        <v>44401</v>
      </c>
      <c r="B308" s="129">
        <f t="shared" ca="1" si="100"/>
        <v>1061.2493179999999</v>
      </c>
      <c r="C308" s="85">
        <f t="shared" si="94"/>
        <v>1000</v>
      </c>
      <c r="D308" s="11">
        <f ca="1">IF(A308&lt;$B$1,VLOOKUP(A308,[1]DI!$A$4:$B$15000,2),0)</f>
        <v>0</v>
      </c>
      <c r="E308" s="85">
        <f t="shared" ca="1" si="101"/>
        <v>1</v>
      </c>
      <c r="F308" s="85">
        <f ca="1">(TRUNC(PRODUCT($E$12:$E307),16))</f>
        <v>1.02034787954309</v>
      </c>
      <c r="G308" s="85">
        <f t="shared" si="102"/>
        <v>1</v>
      </c>
      <c r="H308" s="85">
        <f t="shared" ca="1" si="103"/>
        <v>1.0203478800000001</v>
      </c>
      <c r="I308" s="84">
        <f t="shared" si="95"/>
        <v>0.05</v>
      </c>
      <c r="J308" s="86">
        <f t="shared" si="96"/>
        <v>44105</v>
      </c>
      <c r="K308" s="87">
        <f t="shared" si="97"/>
        <v>202</v>
      </c>
      <c r="L308" s="88">
        <f t="shared" si="98"/>
        <v>203</v>
      </c>
      <c r="M308" s="89">
        <f t="shared" si="91"/>
        <v>1.040085777</v>
      </c>
      <c r="N308" s="89">
        <f t="shared" ca="1" si="92"/>
        <v>1.061249318</v>
      </c>
      <c r="O308" s="88">
        <f t="shared" si="104"/>
        <v>0</v>
      </c>
      <c r="P308" s="85">
        <f t="shared" ca="1" si="99"/>
        <v>61.249318000000002</v>
      </c>
      <c r="Q308" s="85">
        <f t="shared" si="105"/>
        <v>0</v>
      </c>
      <c r="R308" s="90" t="str">
        <f t="shared" si="106"/>
        <v>A+J=</v>
      </c>
      <c r="S308" s="86">
        <f t="shared" si="107"/>
        <v>44529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93"/>
        <v>44402</v>
      </c>
      <c r="B309" s="129">
        <f t="shared" ca="1" si="100"/>
        <v>1061.2493179999999</v>
      </c>
      <c r="C309" s="85">
        <f t="shared" si="94"/>
        <v>1000</v>
      </c>
      <c r="D309" s="11">
        <f ca="1">IF(A309&lt;$B$1,VLOOKUP(A309,[1]DI!$A$4:$B$15000,2),0)</f>
        <v>0</v>
      </c>
      <c r="E309" s="85">
        <f t="shared" ca="1" si="101"/>
        <v>1</v>
      </c>
      <c r="F309" s="85">
        <f ca="1">(TRUNC(PRODUCT($E$12:$E308),16))</f>
        <v>1.02034787954309</v>
      </c>
      <c r="G309" s="85">
        <f t="shared" si="102"/>
        <v>1</v>
      </c>
      <c r="H309" s="85">
        <f t="shared" ca="1" si="103"/>
        <v>1.0203478800000001</v>
      </c>
      <c r="I309" s="84">
        <f t="shared" si="95"/>
        <v>0.05</v>
      </c>
      <c r="J309" s="86">
        <f t="shared" si="96"/>
        <v>44105</v>
      </c>
      <c r="K309" s="87">
        <f t="shared" si="97"/>
        <v>202</v>
      </c>
      <c r="L309" s="88">
        <f t="shared" si="98"/>
        <v>203</v>
      </c>
      <c r="M309" s="89">
        <f t="shared" si="91"/>
        <v>1.040085777</v>
      </c>
      <c r="N309" s="89">
        <f t="shared" ca="1" si="92"/>
        <v>1.061249318</v>
      </c>
      <c r="O309" s="88">
        <f t="shared" si="104"/>
        <v>0</v>
      </c>
      <c r="P309" s="85">
        <f t="shared" ca="1" si="99"/>
        <v>61.249318000000002</v>
      </c>
      <c r="Q309" s="85">
        <f t="shared" si="105"/>
        <v>0</v>
      </c>
      <c r="R309" s="90" t="str">
        <f t="shared" si="106"/>
        <v>A+J=</v>
      </c>
      <c r="S309" s="86">
        <f t="shared" si="107"/>
        <v>44529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93"/>
        <v>44403</v>
      </c>
      <c r="B310" s="129">
        <f t="shared" ca="1" si="100"/>
        <v>1061.2493179999999</v>
      </c>
      <c r="C310" s="85">
        <f t="shared" si="94"/>
        <v>1000</v>
      </c>
      <c r="D310" s="11">
        <f ca="1">IF(A310&lt;$B$1,VLOOKUP(A310,[1]DI!$A$4:$B$15000,2),0)</f>
        <v>4.1500000000000002E-2</v>
      </c>
      <c r="E310" s="85">
        <f t="shared" ca="1" si="101"/>
        <v>1.00016137</v>
      </c>
      <c r="F310" s="85">
        <f ca="1">(TRUNC(PRODUCT($E$12:$E309),16))</f>
        <v>1.02034787954309</v>
      </c>
      <c r="G310" s="85">
        <f t="shared" si="102"/>
        <v>1</v>
      </c>
      <c r="H310" s="85">
        <f t="shared" ca="1" si="103"/>
        <v>1.0203478800000001</v>
      </c>
      <c r="I310" s="84">
        <f t="shared" si="95"/>
        <v>0.05</v>
      </c>
      <c r="J310" s="86">
        <f t="shared" si="96"/>
        <v>44105</v>
      </c>
      <c r="K310" s="87">
        <f t="shared" si="97"/>
        <v>203</v>
      </c>
      <c r="L310" s="88">
        <f t="shared" si="98"/>
        <v>203</v>
      </c>
      <c r="M310" s="89">
        <f t="shared" si="91"/>
        <v>1.040085777</v>
      </c>
      <c r="N310" s="89">
        <f t="shared" ca="1" si="92"/>
        <v>1.061249318</v>
      </c>
      <c r="O310" s="88">
        <f t="shared" si="104"/>
        <v>0</v>
      </c>
      <c r="P310" s="85">
        <f t="shared" ca="1" si="99"/>
        <v>61.249318000000002</v>
      </c>
      <c r="Q310" s="85">
        <f t="shared" si="105"/>
        <v>0</v>
      </c>
      <c r="R310" s="90" t="str">
        <f t="shared" si="106"/>
        <v>A+J=</v>
      </c>
      <c r="S310" s="86">
        <f t="shared" si="107"/>
        <v>44529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93"/>
        <v>44404</v>
      </c>
      <c r="B311" s="129">
        <f t="shared" ca="1" si="100"/>
        <v>1061.626092</v>
      </c>
      <c r="C311" s="85">
        <f t="shared" si="94"/>
        <v>1000</v>
      </c>
      <c r="D311" s="11">
        <f ca="1">IF(A311&lt;$B$1,VLOOKUP(A311,[1]DI!$A$4:$B$15000,2),0)</f>
        <v>4.1500000000000002E-2</v>
      </c>
      <c r="E311" s="85">
        <f t="shared" ca="1" si="101"/>
        <v>1.00016137</v>
      </c>
      <c r="F311" s="85">
        <f ca="1">(TRUNC(PRODUCT($E$12:$E310),16))</f>
        <v>1.0205125330804199</v>
      </c>
      <c r="G311" s="85">
        <f t="shared" si="102"/>
        <v>1</v>
      </c>
      <c r="H311" s="85">
        <f t="shared" ca="1" si="103"/>
        <v>1.02051253</v>
      </c>
      <c r="I311" s="84">
        <f t="shared" si="95"/>
        <v>0.05</v>
      </c>
      <c r="J311" s="86">
        <f t="shared" si="96"/>
        <v>44105</v>
      </c>
      <c r="K311" s="87">
        <f t="shared" si="97"/>
        <v>204</v>
      </c>
      <c r="L311" s="88">
        <f t="shared" si="98"/>
        <v>204</v>
      </c>
      <c r="M311" s="89">
        <f t="shared" si="91"/>
        <v>1.04028717</v>
      </c>
      <c r="N311" s="89">
        <f t="shared" ca="1" si="92"/>
        <v>1.061626092</v>
      </c>
      <c r="O311" s="88">
        <f t="shared" si="104"/>
        <v>0</v>
      </c>
      <c r="P311" s="85">
        <f t="shared" ca="1" si="99"/>
        <v>61.626092</v>
      </c>
      <c r="Q311" s="85">
        <f t="shared" si="105"/>
        <v>0</v>
      </c>
      <c r="R311" s="90" t="str">
        <f t="shared" si="106"/>
        <v>A+J=</v>
      </c>
      <c r="S311" s="86">
        <f t="shared" si="107"/>
        <v>44529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93"/>
        <v>44405</v>
      </c>
      <c r="B312" s="129">
        <f t="shared" ca="1" si="100"/>
        <v>1062.0030019999999</v>
      </c>
      <c r="C312" s="85">
        <f t="shared" si="94"/>
        <v>1000</v>
      </c>
      <c r="D312" s="11">
        <f ca="1">IF(A312&lt;$B$1,VLOOKUP(A312,[1]DI!$A$4:$B$15000,2),0)</f>
        <v>4.1500000000000002E-2</v>
      </c>
      <c r="E312" s="85">
        <f t="shared" ca="1" si="101"/>
        <v>1.00016137</v>
      </c>
      <c r="F312" s="85">
        <f ca="1">(TRUNC(PRODUCT($E$12:$E311),16))</f>
        <v>1.0206772131878801</v>
      </c>
      <c r="G312" s="85">
        <f t="shared" si="102"/>
        <v>1</v>
      </c>
      <c r="H312" s="85">
        <f t="shared" ca="1" si="103"/>
        <v>1.0206772099999999</v>
      </c>
      <c r="I312" s="84">
        <f t="shared" si="95"/>
        <v>0.05</v>
      </c>
      <c r="J312" s="86">
        <f t="shared" si="96"/>
        <v>44105</v>
      </c>
      <c r="K312" s="87">
        <f t="shared" si="97"/>
        <v>205</v>
      </c>
      <c r="L312" s="88">
        <f t="shared" si="98"/>
        <v>205</v>
      </c>
      <c r="M312" s="89">
        <f t="shared" si="91"/>
        <v>1.0404886010000001</v>
      </c>
      <c r="N312" s="89">
        <f t="shared" ca="1" si="92"/>
        <v>1.062003002</v>
      </c>
      <c r="O312" s="88">
        <f t="shared" si="104"/>
        <v>0</v>
      </c>
      <c r="P312" s="85">
        <f t="shared" ca="1" si="99"/>
        <v>62.003002000000002</v>
      </c>
      <c r="Q312" s="85">
        <f t="shared" si="105"/>
        <v>0</v>
      </c>
      <c r="R312" s="90" t="str">
        <f t="shared" si="106"/>
        <v>A+J=</v>
      </c>
      <c r="S312" s="86">
        <f t="shared" si="107"/>
        <v>44529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93"/>
        <v>44406</v>
      </c>
      <c r="B313" s="129">
        <f t="shared" ca="1" si="100"/>
        <v>1062.38005</v>
      </c>
      <c r="C313" s="85">
        <f t="shared" si="94"/>
        <v>1000</v>
      </c>
      <c r="D313" s="11">
        <f ca="1">IF(A313&lt;$B$1,VLOOKUP(A313,[1]DI!$A$4:$B$15000,2),0)</f>
        <v>4.1500000000000002E-2</v>
      </c>
      <c r="E313" s="85">
        <f t="shared" ca="1" si="101"/>
        <v>1.00016137</v>
      </c>
      <c r="F313" s="85">
        <f ca="1">(TRUNC(PRODUCT($E$12:$E312),16))</f>
        <v>1.02084191986977</v>
      </c>
      <c r="G313" s="85">
        <f t="shared" si="102"/>
        <v>1</v>
      </c>
      <c r="H313" s="85">
        <f t="shared" ca="1" si="103"/>
        <v>1.0208419200000001</v>
      </c>
      <c r="I313" s="84">
        <f t="shared" si="95"/>
        <v>0.05</v>
      </c>
      <c r="J313" s="86">
        <f t="shared" si="96"/>
        <v>44105</v>
      </c>
      <c r="K313" s="87">
        <f t="shared" si="97"/>
        <v>206</v>
      </c>
      <c r="L313" s="88">
        <f t="shared" si="98"/>
        <v>206</v>
      </c>
      <c r="M313" s="89">
        <f t="shared" si="91"/>
        <v>1.040690071</v>
      </c>
      <c r="N313" s="89">
        <f t="shared" ca="1" si="92"/>
        <v>1.06238005</v>
      </c>
      <c r="O313" s="88">
        <f t="shared" si="104"/>
        <v>0</v>
      </c>
      <c r="P313" s="85">
        <f t="shared" ca="1" si="99"/>
        <v>62.380049999999997</v>
      </c>
      <c r="Q313" s="85">
        <f t="shared" si="105"/>
        <v>0</v>
      </c>
      <c r="R313" s="90" t="str">
        <f t="shared" si="106"/>
        <v>A+J=</v>
      </c>
      <c r="S313" s="86">
        <f t="shared" si="107"/>
        <v>44529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93"/>
        <v>44407</v>
      </c>
      <c r="B314" s="129">
        <f t="shared" ca="1" si="100"/>
        <v>1062.7572259999999</v>
      </c>
      <c r="C314" s="85">
        <f t="shared" si="94"/>
        <v>1000</v>
      </c>
      <c r="D314" s="11">
        <f ca="1">IF(A314&lt;$B$1,VLOOKUP(A314,[1]DI!$A$4:$B$15000,2),0)</f>
        <v>4.1500000000000002E-2</v>
      </c>
      <c r="E314" s="85">
        <f t="shared" ca="1" si="101"/>
        <v>1.00016137</v>
      </c>
      <c r="F314" s="85">
        <f ca="1">(TRUNC(PRODUCT($E$12:$E313),16))</f>
        <v>1.0210066531303801</v>
      </c>
      <c r="G314" s="85">
        <f t="shared" si="102"/>
        <v>1</v>
      </c>
      <c r="H314" s="85">
        <f t="shared" ca="1" si="103"/>
        <v>1.0210066499999999</v>
      </c>
      <c r="I314" s="84">
        <f t="shared" si="95"/>
        <v>0.05</v>
      </c>
      <c r="J314" s="86">
        <f t="shared" si="96"/>
        <v>44105</v>
      </c>
      <c r="K314" s="87">
        <f t="shared" si="97"/>
        <v>207</v>
      </c>
      <c r="L314" s="88">
        <f t="shared" si="98"/>
        <v>207</v>
      </c>
      <c r="M314" s="89">
        <f t="shared" si="91"/>
        <v>1.0408915809999999</v>
      </c>
      <c r="N314" s="89">
        <f t="shared" ca="1" si="92"/>
        <v>1.062757226</v>
      </c>
      <c r="O314" s="88">
        <f t="shared" si="104"/>
        <v>0</v>
      </c>
      <c r="P314" s="85">
        <f t="shared" ca="1" si="99"/>
        <v>62.757226000000003</v>
      </c>
      <c r="Q314" s="85">
        <f t="shared" si="105"/>
        <v>0</v>
      </c>
      <c r="R314" s="90" t="str">
        <f t="shared" si="106"/>
        <v>A+J=</v>
      </c>
      <c r="S314" s="86">
        <f t="shared" si="107"/>
        <v>44529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93"/>
        <v>44408</v>
      </c>
      <c r="B315" s="129">
        <f t="shared" ca="1" si="100"/>
        <v>1063.1345379899999</v>
      </c>
      <c r="C315" s="85">
        <f t="shared" si="94"/>
        <v>1000</v>
      </c>
      <c r="D315" s="11">
        <f ca="1">IF(A315&lt;$B$1,VLOOKUP(A315,[1]DI!$A$4:$B$15000,2),0)</f>
        <v>0</v>
      </c>
      <c r="E315" s="85">
        <f t="shared" ca="1" si="101"/>
        <v>1</v>
      </c>
      <c r="F315" s="85">
        <f ca="1">(TRUNC(PRODUCT($E$12:$E314),16))</f>
        <v>1.0211714129739999</v>
      </c>
      <c r="G315" s="85">
        <f t="shared" si="102"/>
        <v>1</v>
      </c>
      <c r="H315" s="85">
        <f t="shared" ca="1" si="103"/>
        <v>1.02117141</v>
      </c>
      <c r="I315" s="84">
        <f t="shared" si="95"/>
        <v>0.05</v>
      </c>
      <c r="J315" s="86">
        <f t="shared" si="96"/>
        <v>44105</v>
      </c>
      <c r="K315" s="87">
        <f t="shared" si="97"/>
        <v>207</v>
      </c>
      <c r="L315" s="88">
        <f t="shared" si="98"/>
        <v>208</v>
      </c>
      <c r="M315" s="89">
        <f t="shared" si="91"/>
        <v>1.0410931290000001</v>
      </c>
      <c r="N315" s="89">
        <f t="shared" ca="1" si="92"/>
        <v>1.0631345379999999</v>
      </c>
      <c r="O315" s="88">
        <f t="shared" si="104"/>
        <v>0</v>
      </c>
      <c r="P315" s="85">
        <f t="shared" ca="1" si="99"/>
        <v>63.134537989999998</v>
      </c>
      <c r="Q315" s="85">
        <f t="shared" si="105"/>
        <v>0</v>
      </c>
      <c r="R315" s="90" t="str">
        <f t="shared" si="106"/>
        <v>A+J=</v>
      </c>
      <c r="S315" s="86">
        <f t="shared" si="107"/>
        <v>44529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93"/>
        <v>44409</v>
      </c>
      <c r="B316" s="129">
        <f t="shared" ca="1" si="100"/>
        <v>1063.1345379899999</v>
      </c>
      <c r="C316" s="85">
        <f t="shared" si="94"/>
        <v>1000</v>
      </c>
      <c r="D316" s="11">
        <f ca="1">IF(A316&lt;$B$1,VLOOKUP(A316,[1]DI!$A$4:$B$15000,2),0)</f>
        <v>0</v>
      </c>
      <c r="E316" s="85">
        <f t="shared" ca="1" si="101"/>
        <v>1</v>
      </c>
      <c r="F316" s="85">
        <f ca="1">(TRUNC(PRODUCT($E$12:$E315),16))</f>
        <v>1.0211714129739999</v>
      </c>
      <c r="G316" s="85">
        <f t="shared" si="102"/>
        <v>1</v>
      </c>
      <c r="H316" s="85">
        <f t="shared" ca="1" si="103"/>
        <v>1.02117141</v>
      </c>
      <c r="I316" s="84">
        <f t="shared" si="95"/>
        <v>0.05</v>
      </c>
      <c r="J316" s="86">
        <f t="shared" si="96"/>
        <v>44105</v>
      </c>
      <c r="K316" s="87">
        <f t="shared" si="97"/>
        <v>207</v>
      </c>
      <c r="L316" s="88">
        <f t="shared" si="98"/>
        <v>208</v>
      </c>
      <c r="M316" s="89">
        <f t="shared" si="91"/>
        <v>1.0410931290000001</v>
      </c>
      <c r="N316" s="89">
        <f t="shared" ca="1" si="92"/>
        <v>1.0631345379999999</v>
      </c>
      <c r="O316" s="88">
        <f t="shared" si="104"/>
        <v>0</v>
      </c>
      <c r="P316" s="85">
        <f t="shared" ca="1" si="99"/>
        <v>63.134537989999998</v>
      </c>
      <c r="Q316" s="85">
        <f t="shared" si="105"/>
        <v>0</v>
      </c>
      <c r="R316" s="90" t="str">
        <f t="shared" si="106"/>
        <v>A+J=</v>
      </c>
      <c r="S316" s="86">
        <f t="shared" si="107"/>
        <v>44529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93"/>
        <v>44410</v>
      </c>
      <c r="B317" s="129">
        <f t="shared" ca="1" si="100"/>
        <v>1063.1345379899999</v>
      </c>
      <c r="C317" s="85">
        <f t="shared" si="94"/>
        <v>1000</v>
      </c>
      <c r="D317" s="11">
        <f ca="1">IF(A317&lt;$B$1,VLOOKUP(A317,[1]DI!$A$4:$B$15000,2),0)</f>
        <v>4.1500000000000002E-2</v>
      </c>
      <c r="E317" s="85">
        <f t="shared" ca="1" si="101"/>
        <v>1.00016137</v>
      </c>
      <c r="F317" s="85">
        <f ca="1">(TRUNC(PRODUCT($E$12:$E316),16))</f>
        <v>1.0211714129739999</v>
      </c>
      <c r="G317" s="85">
        <f t="shared" si="102"/>
        <v>1</v>
      </c>
      <c r="H317" s="85">
        <f t="shared" ca="1" si="103"/>
        <v>1.02117141</v>
      </c>
      <c r="I317" s="84">
        <f t="shared" si="95"/>
        <v>0.05</v>
      </c>
      <c r="J317" s="86">
        <f t="shared" si="96"/>
        <v>44105</v>
      </c>
      <c r="K317" s="87">
        <f t="shared" si="97"/>
        <v>208</v>
      </c>
      <c r="L317" s="88">
        <f t="shared" si="98"/>
        <v>208</v>
      </c>
      <c r="M317" s="89">
        <f t="shared" si="91"/>
        <v>1.0410931290000001</v>
      </c>
      <c r="N317" s="89">
        <f t="shared" ca="1" si="92"/>
        <v>1.0631345379999999</v>
      </c>
      <c r="O317" s="88">
        <f t="shared" si="104"/>
        <v>0</v>
      </c>
      <c r="P317" s="85">
        <f t="shared" ca="1" si="99"/>
        <v>63.134537989999998</v>
      </c>
      <c r="Q317" s="85">
        <f t="shared" si="105"/>
        <v>0</v>
      </c>
      <c r="R317" s="90" t="str">
        <f t="shared" si="106"/>
        <v>A+J=</v>
      </c>
      <c r="S317" s="86">
        <f t="shared" si="107"/>
        <v>44529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93"/>
        <v>44411</v>
      </c>
      <c r="B318" s="129">
        <f t="shared" ca="1" si="100"/>
        <v>1063.5119879900001</v>
      </c>
      <c r="C318" s="85">
        <f t="shared" si="94"/>
        <v>1000</v>
      </c>
      <c r="D318" s="11">
        <f ca="1">IF(A318&lt;$B$1,VLOOKUP(A318,[1]DI!$A$4:$B$15000,2),0)</f>
        <v>4.1500000000000002E-2</v>
      </c>
      <c r="E318" s="85">
        <f t="shared" ca="1" si="101"/>
        <v>1.00016137</v>
      </c>
      <c r="F318" s="85">
        <f ca="1">(TRUNC(PRODUCT($E$12:$E317),16))</f>
        <v>1.0213361994049099</v>
      </c>
      <c r="G318" s="85">
        <f t="shared" si="102"/>
        <v>1</v>
      </c>
      <c r="H318" s="85">
        <f t="shared" ca="1" si="103"/>
        <v>1.0213361999999999</v>
      </c>
      <c r="I318" s="84">
        <f t="shared" si="95"/>
        <v>0.05</v>
      </c>
      <c r="J318" s="86">
        <f t="shared" si="96"/>
        <v>44105</v>
      </c>
      <c r="K318" s="87">
        <f t="shared" si="97"/>
        <v>209</v>
      </c>
      <c r="L318" s="88">
        <f t="shared" si="98"/>
        <v>209</v>
      </c>
      <c r="M318" s="89">
        <f t="shared" si="91"/>
        <v>1.0412947159999999</v>
      </c>
      <c r="N318" s="89">
        <f t="shared" ca="1" si="92"/>
        <v>1.0635119879999999</v>
      </c>
      <c r="O318" s="88">
        <f t="shared" si="104"/>
        <v>0</v>
      </c>
      <c r="P318" s="85">
        <f t="shared" ca="1" si="99"/>
        <v>63.511987990000002</v>
      </c>
      <c r="Q318" s="85">
        <f t="shared" si="105"/>
        <v>0</v>
      </c>
      <c r="R318" s="90" t="str">
        <f t="shared" si="106"/>
        <v>A+J=</v>
      </c>
      <c r="S318" s="86">
        <f t="shared" si="107"/>
        <v>44529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93"/>
        <v>44412</v>
      </c>
      <c r="B319" s="129">
        <f t="shared" ca="1" si="100"/>
        <v>1063.8895660000001</v>
      </c>
      <c r="C319" s="85">
        <f t="shared" si="94"/>
        <v>1000</v>
      </c>
      <c r="D319" s="11">
        <f ca="1">IF(A319&lt;$B$1,VLOOKUP(A319,[1]DI!$A$4:$B$15000,2),0)</f>
        <v>4.1500000000000002E-2</v>
      </c>
      <c r="E319" s="85">
        <f t="shared" ca="1" si="101"/>
        <v>1.00016137</v>
      </c>
      <c r="F319" s="85">
        <f ca="1">(TRUNC(PRODUCT($E$12:$E318),16))</f>
        <v>1.02150101242741</v>
      </c>
      <c r="G319" s="85">
        <f t="shared" si="102"/>
        <v>1</v>
      </c>
      <c r="H319" s="85">
        <f t="shared" ca="1" si="103"/>
        <v>1.0215010099999999</v>
      </c>
      <c r="I319" s="84">
        <f t="shared" si="95"/>
        <v>0.05</v>
      </c>
      <c r="J319" s="86">
        <f t="shared" si="96"/>
        <v>44105</v>
      </c>
      <c r="K319" s="87">
        <f t="shared" si="97"/>
        <v>210</v>
      </c>
      <c r="L319" s="88">
        <f t="shared" si="98"/>
        <v>210</v>
      </c>
      <c r="M319" s="89">
        <f t="shared" si="91"/>
        <v>1.0414963429999999</v>
      </c>
      <c r="N319" s="89">
        <f t="shared" ca="1" si="92"/>
        <v>1.0638895660000001</v>
      </c>
      <c r="O319" s="88">
        <f t="shared" si="104"/>
        <v>0</v>
      </c>
      <c r="P319" s="85">
        <f t="shared" ca="1" si="99"/>
        <v>63.889566000000002</v>
      </c>
      <c r="Q319" s="85">
        <f t="shared" si="105"/>
        <v>0</v>
      </c>
      <c r="R319" s="90" t="str">
        <f t="shared" si="106"/>
        <v>A+J=</v>
      </c>
      <c r="S319" s="86">
        <f t="shared" si="107"/>
        <v>44529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93"/>
        <v>44413</v>
      </c>
      <c r="B320" s="129">
        <f t="shared" ca="1" si="100"/>
        <v>1064.2672809999999</v>
      </c>
      <c r="C320" s="85">
        <f t="shared" si="94"/>
        <v>1000</v>
      </c>
      <c r="D320" s="11">
        <f ca="1">IF(A320&lt;$B$1,VLOOKUP(A320,[1]DI!$A$4:$B$15000,2),0)</f>
        <v>5.1499999999999997E-2</v>
      </c>
      <c r="E320" s="85">
        <f t="shared" ca="1" si="101"/>
        <v>1.0001993</v>
      </c>
      <c r="F320" s="85">
        <f ca="1">(TRUNC(PRODUCT($E$12:$E319),16))</f>
        <v>1.02166585204578</v>
      </c>
      <c r="G320" s="85">
        <f t="shared" si="102"/>
        <v>1</v>
      </c>
      <c r="H320" s="85">
        <f t="shared" ca="1" si="103"/>
        <v>1.02166585</v>
      </c>
      <c r="I320" s="84">
        <f t="shared" si="95"/>
        <v>0.05</v>
      </c>
      <c r="J320" s="86">
        <f t="shared" si="96"/>
        <v>44105</v>
      </c>
      <c r="K320" s="87">
        <f t="shared" si="97"/>
        <v>211</v>
      </c>
      <c r="L320" s="88">
        <f t="shared" si="98"/>
        <v>211</v>
      </c>
      <c r="M320" s="89">
        <f t="shared" si="91"/>
        <v>1.041698008</v>
      </c>
      <c r="N320" s="89">
        <f t="shared" ca="1" si="92"/>
        <v>1.064267281</v>
      </c>
      <c r="O320" s="88">
        <f t="shared" si="104"/>
        <v>0</v>
      </c>
      <c r="P320" s="85">
        <f t="shared" ca="1" si="99"/>
        <v>64.267280999999997</v>
      </c>
      <c r="Q320" s="85">
        <f t="shared" si="105"/>
        <v>0</v>
      </c>
      <c r="R320" s="90" t="str">
        <f t="shared" si="106"/>
        <v>A+J=</v>
      </c>
      <c r="S320" s="86">
        <f t="shared" si="107"/>
        <v>44529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93"/>
        <v>44414</v>
      </c>
      <c r="B321" s="129">
        <f t="shared" ca="1" si="100"/>
        <v>1064.6855079899999</v>
      </c>
      <c r="C321" s="85">
        <f t="shared" si="94"/>
        <v>1000</v>
      </c>
      <c r="D321" s="11">
        <f ca="1">IF(A321&lt;$B$1,VLOOKUP(A321,[1]DI!$A$4:$B$15000,2),0)</f>
        <v>5.1499999999999997E-2</v>
      </c>
      <c r="E321" s="85">
        <f t="shared" ca="1" si="101"/>
        <v>1.0001993</v>
      </c>
      <c r="F321" s="85">
        <f ca="1">(TRUNC(PRODUCT($E$12:$E320),16))</f>
        <v>1.0218694700501001</v>
      </c>
      <c r="G321" s="85">
        <f t="shared" si="102"/>
        <v>1</v>
      </c>
      <c r="H321" s="85">
        <f t="shared" ca="1" si="103"/>
        <v>1.0218694699999999</v>
      </c>
      <c r="I321" s="84">
        <f t="shared" si="95"/>
        <v>0.05</v>
      </c>
      <c r="J321" s="86">
        <f t="shared" si="96"/>
        <v>44105</v>
      </c>
      <c r="K321" s="87">
        <f t="shared" si="97"/>
        <v>212</v>
      </c>
      <c r="L321" s="88">
        <f t="shared" si="98"/>
        <v>212</v>
      </c>
      <c r="M321" s="89">
        <f t="shared" si="91"/>
        <v>1.0418997130000001</v>
      </c>
      <c r="N321" s="89">
        <f t="shared" ca="1" si="92"/>
        <v>1.0646855079999999</v>
      </c>
      <c r="O321" s="88">
        <f t="shared" si="104"/>
        <v>0</v>
      </c>
      <c r="P321" s="85">
        <f t="shared" ca="1" si="99"/>
        <v>64.685507990000005</v>
      </c>
      <c r="Q321" s="85">
        <f t="shared" si="105"/>
        <v>0</v>
      </c>
      <c r="R321" s="90" t="str">
        <f t="shared" si="106"/>
        <v>A+J=</v>
      </c>
      <c r="S321" s="86">
        <f t="shared" si="107"/>
        <v>44529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93"/>
        <v>44415</v>
      </c>
      <c r="B322" s="129">
        <f t="shared" ca="1" si="100"/>
        <v>1065.103897</v>
      </c>
      <c r="C322" s="85">
        <f t="shared" si="94"/>
        <v>1000</v>
      </c>
      <c r="D322" s="11">
        <f ca="1">IF(A322&lt;$B$1,VLOOKUP(A322,[1]DI!$A$4:$B$15000,2),0)</f>
        <v>0</v>
      </c>
      <c r="E322" s="85">
        <f t="shared" ca="1" si="101"/>
        <v>1</v>
      </c>
      <c r="F322" s="85">
        <f ca="1">(TRUNC(PRODUCT($E$12:$E321),16))</f>
        <v>1.0220731286354801</v>
      </c>
      <c r="G322" s="85">
        <f t="shared" si="102"/>
        <v>1</v>
      </c>
      <c r="H322" s="85">
        <f t="shared" ca="1" si="103"/>
        <v>1.0220731300000001</v>
      </c>
      <c r="I322" s="84">
        <f t="shared" si="95"/>
        <v>0.05</v>
      </c>
      <c r="J322" s="86">
        <f t="shared" si="96"/>
        <v>44105</v>
      </c>
      <c r="K322" s="87">
        <f t="shared" si="97"/>
        <v>212</v>
      </c>
      <c r="L322" s="88">
        <f t="shared" si="98"/>
        <v>213</v>
      </c>
      <c r="M322" s="89">
        <f t="shared" si="91"/>
        <v>1.0421014559999999</v>
      </c>
      <c r="N322" s="89">
        <f t="shared" ca="1" si="92"/>
        <v>1.065103897</v>
      </c>
      <c r="O322" s="88">
        <f t="shared" si="104"/>
        <v>0</v>
      </c>
      <c r="P322" s="85">
        <f t="shared" ca="1" si="99"/>
        <v>65.103897000000003</v>
      </c>
      <c r="Q322" s="85">
        <f t="shared" si="105"/>
        <v>0</v>
      </c>
      <c r="R322" s="90" t="str">
        <f t="shared" si="106"/>
        <v>A+J=</v>
      </c>
      <c r="S322" s="86">
        <f t="shared" si="107"/>
        <v>44529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93"/>
        <v>44416</v>
      </c>
      <c r="B323" s="129">
        <f t="shared" ca="1" si="100"/>
        <v>1065.103897</v>
      </c>
      <c r="C323" s="85">
        <f t="shared" si="94"/>
        <v>1000</v>
      </c>
      <c r="D323" s="11">
        <f ca="1">IF(A323&lt;$B$1,VLOOKUP(A323,[1]DI!$A$4:$B$15000,2),0)</f>
        <v>0</v>
      </c>
      <c r="E323" s="85">
        <f t="shared" ca="1" si="101"/>
        <v>1</v>
      </c>
      <c r="F323" s="85">
        <f ca="1">(TRUNC(PRODUCT($E$12:$E322),16))</f>
        <v>1.0220731286354801</v>
      </c>
      <c r="G323" s="85">
        <f t="shared" si="102"/>
        <v>1</v>
      </c>
      <c r="H323" s="85">
        <f t="shared" ca="1" si="103"/>
        <v>1.0220731300000001</v>
      </c>
      <c r="I323" s="84">
        <f t="shared" si="95"/>
        <v>0.05</v>
      </c>
      <c r="J323" s="86">
        <f t="shared" si="96"/>
        <v>44105</v>
      </c>
      <c r="K323" s="87">
        <f t="shared" si="97"/>
        <v>212</v>
      </c>
      <c r="L323" s="88">
        <f t="shared" si="98"/>
        <v>213</v>
      </c>
      <c r="M323" s="89">
        <f t="shared" si="91"/>
        <v>1.0421014559999999</v>
      </c>
      <c r="N323" s="89">
        <f t="shared" ca="1" si="92"/>
        <v>1.065103897</v>
      </c>
      <c r="O323" s="88">
        <f t="shared" si="104"/>
        <v>0</v>
      </c>
      <c r="P323" s="85">
        <f t="shared" ca="1" si="99"/>
        <v>65.103897000000003</v>
      </c>
      <c r="Q323" s="85">
        <f t="shared" si="105"/>
        <v>0</v>
      </c>
      <c r="R323" s="90" t="str">
        <f t="shared" si="106"/>
        <v>A+J=</v>
      </c>
      <c r="S323" s="86">
        <f t="shared" si="107"/>
        <v>44529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93"/>
        <v>44417</v>
      </c>
      <c r="B324" s="129">
        <f t="shared" ca="1" si="100"/>
        <v>1065.103897</v>
      </c>
      <c r="C324" s="85">
        <f t="shared" si="94"/>
        <v>1000</v>
      </c>
      <c r="D324" s="11">
        <f ca="1">IF(A324&lt;$B$1,VLOOKUP(A324,[1]DI!$A$4:$B$15000,2),0)</f>
        <v>5.1499999999999997E-2</v>
      </c>
      <c r="E324" s="85">
        <f t="shared" ca="1" si="101"/>
        <v>1.0001993</v>
      </c>
      <c r="F324" s="85">
        <f ca="1">(TRUNC(PRODUCT($E$12:$E323),16))</f>
        <v>1.0220731286354801</v>
      </c>
      <c r="G324" s="85">
        <f t="shared" si="102"/>
        <v>1</v>
      </c>
      <c r="H324" s="85">
        <f t="shared" ca="1" si="103"/>
        <v>1.0220731300000001</v>
      </c>
      <c r="I324" s="84">
        <f t="shared" si="95"/>
        <v>0.05</v>
      </c>
      <c r="J324" s="86">
        <f t="shared" si="96"/>
        <v>44105</v>
      </c>
      <c r="K324" s="87">
        <f t="shared" si="97"/>
        <v>213</v>
      </c>
      <c r="L324" s="88">
        <f t="shared" si="98"/>
        <v>213</v>
      </c>
      <c r="M324" s="89">
        <f t="shared" si="91"/>
        <v>1.0421014559999999</v>
      </c>
      <c r="N324" s="89">
        <f t="shared" ca="1" si="92"/>
        <v>1.065103897</v>
      </c>
      <c r="O324" s="88">
        <f t="shared" si="104"/>
        <v>0</v>
      </c>
      <c r="P324" s="85">
        <f t="shared" ca="1" si="99"/>
        <v>65.103897000000003</v>
      </c>
      <c r="Q324" s="85">
        <f t="shared" si="105"/>
        <v>0</v>
      </c>
      <c r="R324" s="90" t="str">
        <f t="shared" si="106"/>
        <v>A+J=</v>
      </c>
      <c r="S324" s="86">
        <f t="shared" si="107"/>
        <v>44529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93"/>
        <v>44418</v>
      </c>
      <c r="B325" s="129">
        <f t="shared" ca="1" si="100"/>
        <v>1065.522451</v>
      </c>
      <c r="C325" s="85">
        <f t="shared" si="94"/>
        <v>1000</v>
      </c>
      <c r="D325" s="11">
        <f ca="1">IF(A325&lt;$B$1,VLOOKUP(A325,[1]DI!$A$4:$B$15000,2),0)</f>
        <v>5.1499999999999997E-2</v>
      </c>
      <c r="E325" s="85">
        <f t="shared" ca="1" si="101"/>
        <v>1.0001993</v>
      </c>
      <c r="F325" s="85">
        <f ca="1">(TRUNC(PRODUCT($E$12:$E324),16))</f>
        <v>1.0222768278100101</v>
      </c>
      <c r="G325" s="85">
        <f t="shared" si="102"/>
        <v>1</v>
      </c>
      <c r="H325" s="85">
        <f t="shared" ca="1" si="103"/>
        <v>1.02227683</v>
      </c>
      <c r="I325" s="84">
        <f t="shared" si="95"/>
        <v>0.05</v>
      </c>
      <c r="J325" s="86">
        <f t="shared" si="96"/>
        <v>44105</v>
      </c>
      <c r="K325" s="87">
        <f t="shared" si="97"/>
        <v>214</v>
      </c>
      <c r="L325" s="88">
        <f t="shared" si="98"/>
        <v>214</v>
      </c>
      <c r="M325" s="89">
        <f t="shared" si="91"/>
        <v>1.042303239</v>
      </c>
      <c r="N325" s="89">
        <f t="shared" ca="1" si="92"/>
        <v>1.0655224510000001</v>
      </c>
      <c r="O325" s="88">
        <f t="shared" si="104"/>
        <v>0</v>
      </c>
      <c r="P325" s="85">
        <f t="shared" ca="1" si="99"/>
        <v>65.522451000000004</v>
      </c>
      <c r="Q325" s="85">
        <f t="shared" si="105"/>
        <v>0</v>
      </c>
      <c r="R325" s="90" t="str">
        <f t="shared" si="106"/>
        <v>A+J=</v>
      </c>
      <c r="S325" s="86">
        <f t="shared" si="107"/>
        <v>44529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93"/>
        <v>44419</v>
      </c>
      <c r="B326" s="129">
        <f t="shared" ca="1" si="100"/>
        <v>1065.9411689999999</v>
      </c>
      <c r="C326" s="85">
        <f t="shared" si="94"/>
        <v>1000</v>
      </c>
      <c r="D326" s="11">
        <f ca="1">IF(A326&lt;$B$1,VLOOKUP(A326,[1]DI!$A$4:$B$15000,2),0)</f>
        <v>5.1499999999999997E-2</v>
      </c>
      <c r="E326" s="85">
        <f t="shared" ca="1" si="101"/>
        <v>1.0001993</v>
      </c>
      <c r="F326" s="85">
        <f ca="1">(TRUNC(PRODUCT($E$12:$E325),16))</f>
        <v>1.0224805675818001</v>
      </c>
      <c r="G326" s="85">
        <f t="shared" si="102"/>
        <v>1</v>
      </c>
      <c r="H326" s="85">
        <f t="shared" ca="1" si="103"/>
        <v>1.0224805699999999</v>
      </c>
      <c r="I326" s="84">
        <f t="shared" si="95"/>
        <v>0.05</v>
      </c>
      <c r="J326" s="86">
        <f t="shared" si="96"/>
        <v>44105</v>
      </c>
      <c r="K326" s="87">
        <f t="shared" si="97"/>
        <v>215</v>
      </c>
      <c r="L326" s="88">
        <f t="shared" si="98"/>
        <v>215</v>
      </c>
      <c r="M326" s="89">
        <f t="shared" si="91"/>
        <v>1.042505061</v>
      </c>
      <c r="N326" s="89">
        <f t="shared" ca="1" si="92"/>
        <v>1.065941169</v>
      </c>
      <c r="O326" s="88">
        <f t="shared" si="104"/>
        <v>0</v>
      </c>
      <c r="P326" s="85">
        <f t="shared" ca="1" si="99"/>
        <v>65.941169000000002</v>
      </c>
      <c r="Q326" s="85">
        <f t="shared" si="105"/>
        <v>0</v>
      </c>
      <c r="R326" s="90" t="str">
        <f t="shared" si="106"/>
        <v>A+J=</v>
      </c>
      <c r="S326" s="86">
        <f t="shared" si="107"/>
        <v>44529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93"/>
        <v>44420</v>
      </c>
      <c r="B327" s="129">
        <f t="shared" ca="1" si="100"/>
        <v>1066.3600499899999</v>
      </c>
      <c r="C327" s="85">
        <f t="shared" si="94"/>
        <v>1000</v>
      </c>
      <c r="D327" s="11">
        <f ca="1">IF(A327&lt;$B$1,VLOOKUP(A327,[1]DI!$A$4:$B$15000,2),0)</f>
        <v>5.1499999999999997E-2</v>
      </c>
      <c r="E327" s="85">
        <f t="shared" ca="1" si="101"/>
        <v>1.0001993</v>
      </c>
      <c r="F327" s="85">
        <f ca="1">(TRUNC(PRODUCT($E$12:$E326),16))</f>
        <v>1.0226843479589101</v>
      </c>
      <c r="G327" s="85">
        <f t="shared" si="102"/>
        <v>1</v>
      </c>
      <c r="H327" s="85">
        <f t="shared" ca="1" si="103"/>
        <v>1.02268435</v>
      </c>
      <c r="I327" s="84">
        <f t="shared" si="95"/>
        <v>0.05</v>
      </c>
      <c r="J327" s="86">
        <f t="shared" si="96"/>
        <v>44105</v>
      </c>
      <c r="K327" s="87">
        <f t="shared" si="97"/>
        <v>216</v>
      </c>
      <c r="L327" s="88">
        <f t="shared" si="98"/>
        <v>216</v>
      </c>
      <c r="M327" s="89">
        <f t="shared" si="91"/>
        <v>1.042706921</v>
      </c>
      <c r="N327" s="89">
        <f t="shared" ca="1" si="92"/>
        <v>1.0663600499999999</v>
      </c>
      <c r="O327" s="88">
        <f t="shared" si="104"/>
        <v>0</v>
      </c>
      <c r="P327" s="85">
        <f t="shared" ca="1" si="99"/>
        <v>66.360049989999993</v>
      </c>
      <c r="Q327" s="85">
        <f t="shared" si="105"/>
        <v>0</v>
      </c>
      <c r="R327" s="90" t="str">
        <f t="shared" si="106"/>
        <v>A+J=</v>
      </c>
      <c r="S327" s="86">
        <f t="shared" si="107"/>
        <v>44529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93"/>
        <v>44421</v>
      </c>
      <c r="B328" s="129">
        <f t="shared" ca="1" si="100"/>
        <v>1066.7790950000001</v>
      </c>
      <c r="C328" s="85">
        <f t="shared" si="94"/>
        <v>1000</v>
      </c>
      <c r="D328" s="11">
        <f ca="1">IF(A328&lt;$B$1,VLOOKUP(A328,[1]DI!$A$4:$B$15000,2),0)</f>
        <v>5.1499999999999997E-2</v>
      </c>
      <c r="E328" s="85">
        <f t="shared" ca="1" si="101"/>
        <v>1.0001993</v>
      </c>
      <c r="F328" s="85">
        <f ca="1">(TRUNC(PRODUCT($E$12:$E327),16))</f>
        <v>1.02288816894946</v>
      </c>
      <c r="G328" s="85">
        <f t="shared" si="102"/>
        <v>1</v>
      </c>
      <c r="H328" s="85">
        <f t="shared" ca="1" si="103"/>
        <v>1.0228881700000001</v>
      </c>
      <c r="I328" s="84">
        <f t="shared" si="95"/>
        <v>0.05</v>
      </c>
      <c r="J328" s="86">
        <f t="shared" si="96"/>
        <v>44105</v>
      </c>
      <c r="K328" s="87">
        <f t="shared" si="97"/>
        <v>217</v>
      </c>
      <c r="L328" s="88">
        <f t="shared" si="98"/>
        <v>217</v>
      </c>
      <c r="M328" s="89">
        <f t="shared" si="91"/>
        <v>1.0429088209999999</v>
      </c>
      <c r="N328" s="89">
        <f t="shared" ca="1" si="92"/>
        <v>1.066779095</v>
      </c>
      <c r="O328" s="88">
        <f t="shared" si="104"/>
        <v>0</v>
      </c>
      <c r="P328" s="85">
        <f t="shared" ca="1" si="99"/>
        <v>66.779094999999998</v>
      </c>
      <c r="Q328" s="85">
        <f t="shared" si="105"/>
        <v>0</v>
      </c>
      <c r="R328" s="90" t="str">
        <f t="shared" si="106"/>
        <v>A+J=</v>
      </c>
      <c r="S328" s="86">
        <f t="shared" si="107"/>
        <v>44529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93"/>
        <v>44422</v>
      </c>
      <c r="B329" s="129">
        <f t="shared" ca="1" si="100"/>
        <v>1067.1983049999999</v>
      </c>
      <c r="C329" s="85">
        <f t="shared" si="94"/>
        <v>1000</v>
      </c>
      <c r="D329" s="11">
        <f ca="1">IF(A329&lt;$B$1,VLOOKUP(A329,[1]DI!$A$4:$B$15000,2),0)</f>
        <v>0</v>
      </c>
      <c r="E329" s="85">
        <f t="shared" ca="1" si="101"/>
        <v>1</v>
      </c>
      <c r="F329" s="85">
        <f ca="1">(TRUNC(PRODUCT($E$12:$E328),16))</f>
        <v>1.0230920305615301</v>
      </c>
      <c r="G329" s="85">
        <f t="shared" si="102"/>
        <v>1</v>
      </c>
      <c r="H329" s="85">
        <f t="shared" ca="1" si="103"/>
        <v>1.0230920299999999</v>
      </c>
      <c r="I329" s="84">
        <f t="shared" si="95"/>
        <v>0.05</v>
      </c>
      <c r="J329" s="86">
        <f t="shared" si="96"/>
        <v>44105</v>
      </c>
      <c r="K329" s="87">
        <f t="shared" si="97"/>
        <v>217</v>
      </c>
      <c r="L329" s="88">
        <f t="shared" si="98"/>
        <v>218</v>
      </c>
      <c r="M329" s="89">
        <f t="shared" si="91"/>
        <v>1.04311076</v>
      </c>
      <c r="N329" s="89">
        <f t="shared" ca="1" si="92"/>
        <v>1.067198305</v>
      </c>
      <c r="O329" s="88">
        <f t="shared" si="104"/>
        <v>0</v>
      </c>
      <c r="P329" s="85">
        <f t="shared" ca="1" si="99"/>
        <v>67.198305000000005</v>
      </c>
      <c r="Q329" s="85">
        <f t="shared" si="105"/>
        <v>0</v>
      </c>
      <c r="R329" s="90" t="str">
        <f t="shared" si="106"/>
        <v>A+J=</v>
      </c>
      <c r="S329" s="86">
        <f t="shared" si="107"/>
        <v>44529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93"/>
        <v>44423</v>
      </c>
      <c r="B330" s="129">
        <f t="shared" ca="1" si="100"/>
        <v>1067.1983049999999</v>
      </c>
      <c r="C330" s="85">
        <f t="shared" si="94"/>
        <v>1000</v>
      </c>
      <c r="D330" s="11">
        <f ca="1">IF(A330&lt;$B$1,VLOOKUP(A330,[1]DI!$A$4:$B$15000,2),0)</f>
        <v>0</v>
      </c>
      <c r="E330" s="85">
        <f t="shared" ca="1" si="101"/>
        <v>1</v>
      </c>
      <c r="F330" s="85">
        <f ca="1">(TRUNC(PRODUCT($E$12:$E329),16))</f>
        <v>1.0230920305615301</v>
      </c>
      <c r="G330" s="85">
        <f t="shared" si="102"/>
        <v>1</v>
      </c>
      <c r="H330" s="85">
        <f t="shared" ca="1" si="103"/>
        <v>1.0230920299999999</v>
      </c>
      <c r="I330" s="84">
        <f t="shared" si="95"/>
        <v>0.05</v>
      </c>
      <c r="J330" s="86">
        <f t="shared" si="96"/>
        <v>44105</v>
      </c>
      <c r="K330" s="87">
        <f t="shared" si="97"/>
        <v>217</v>
      </c>
      <c r="L330" s="88">
        <f t="shared" si="98"/>
        <v>218</v>
      </c>
      <c r="M330" s="89">
        <f t="shared" si="91"/>
        <v>1.04311076</v>
      </c>
      <c r="N330" s="89">
        <f t="shared" ca="1" si="92"/>
        <v>1.067198305</v>
      </c>
      <c r="O330" s="88">
        <f t="shared" si="104"/>
        <v>0</v>
      </c>
      <c r="P330" s="85">
        <f t="shared" ca="1" si="99"/>
        <v>67.198305000000005</v>
      </c>
      <c r="Q330" s="85">
        <f t="shared" si="105"/>
        <v>0</v>
      </c>
      <c r="R330" s="90" t="str">
        <f t="shared" si="106"/>
        <v>A+J=</v>
      </c>
      <c r="S330" s="86">
        <f t="shared" si="107"/>
        <v>44529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93"/>
        <v>44424</v>
      </c>
      <c r="B331" s="129">
        <f t="shared" ca="1" si="100"/>
        <v>1067.1983049999999</v>
      </c>
      <c r="C331" s="85">
        <f t="shared" si="94"/>
        <v>1000</v>
      </c>
      <c r="D331" s="11">
        <f ca="1">IF(A331&lt;$B$1,VLOOKUP(A331,[1]DI!$A$4:$B$15000,2),0)</f>
        <v>5.1499999999999997E-2</v>
      </c>
      <c r="E331" s="85">
        <f t="shared" ca="1" si="101"/>
        <v>1.0001993</v>
      </c>
      <c r="F331" s="85">
        <f ca="1">(TRUNC(PRODUCT($E$12:$E330),16))</f>
        <v>1.0230920305615301</v>
      </c>
      <c r="G331" s="85">
        <f t="shared" si="102"/>
        <v>1</v>
      </c>
      <c r="H331" s="85">
        <f t="shared" ca="1" si="103"/>
        <v>1.0230920299999999</v>
      </c>
      <c r="I331" s="84">
        <f t="shared" si="95"/>
        <v>0.05</v>
      </c>
      <c r="J331" s="86">
        <f t="shared" si="96"/>
        <v>44105</v>
      </c>
      <c r="K331" s="87">
        <f t="shared" si="97"/>
        <v>218</v>
      </c>
      <c r="L331" s="88">
        <f t="shared" si="98"/>
        <v>218</v>
      </c>
      <c r="M331" s="89">
        <f t="shared" si="91"/>
        <v>1.04311076</v>
      </c>
      <c r="N331" s="89">
        <f t="shared" ca="1" si="92"/>
        <v>1.067198305</v>
      </c>
      <c r="O331" s="88">
        <f t="shared" si="104"/>
        <v>0</v>
      </c>
      <c r="P331" s="85">
        <f t="shared" ca="1" si="99"/>
        <v>67.198305000000005</v>
      </c>
      <c r="Q331" s="85">
        <f t="shared" si="105"/>
        <v>0</v>
      </c>
      <c r="R331" s="90" t="str">
        <f t="shared" si="106"/>
        <v>A+J=</v>
      </c>
      <c r="S331" s="86">
        <f t="shared" si="107"/>
        <v>44529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93"/>
        <v>44425</v>
      </c>
      <c r="B332" s="129">
        <f t="shared" ca="1" si="100"/>
        <v>1067.617679</v>
      </c>
      <c r="C332" s="85">
        <f t="shared" si="94"/>
        <v>1000</v>
      </c>
      <c r="D332" s="11">
        <f ca="1">IF(A332&lt;$B$1,VLOOKUP(A332,[1]DI!$A$4:$B$15000,2),0)</f>
        <v>5.1499999999999997E-2</v>
      </c>
      <c r="E332" s="85">
        <f t="shared" ca="1" si="101"/>
        <v>1.0001993</v>
      </c>
      <c r="F332" s="85">
        <f ca="1">(TRUNC(PRODUCT($E$12:$E331),16))</f>
        <v>1.0232959328032301</v>
      </c>
      <c r="G332" s="85">
        <f t="shared" si="102"/>
        <v>1</v>
      </c>
      <c r="H332" s="85">
        <f t="shared" ca="1" si="103"/>
        <v>1.02329593</v>
      </c>
      <c r="I332" s="84">
        <f t="shared" si="95"/>
        <v>0.05</v>
      </c>
      <c r="J332" s="86">
        <f t="shared" si="96"/>
        <v>44105</v>
      </c>
      <c r="K332" s="87">
        <f t="shared" si="97"/>
        <v>219</v>
      </c>
      <c r="L332" s="88">
        <f t="shared" si="98"/>
        <v>219</v>
      </c>
      <c r="M332" s="89">
        <f t="shared" ref="M332:M377" si="108">ROUND((I332+1)^(L332/252),9)</f>
        <v>1.043312738</v>
      </c>
      <c r="N332" s="89">
        <f t="shared" ref="N332:N377" ca="1" si="109">ROUND(H332*M332,9)</f>
        <v>1.067617679</v>
      </c>
      <c r="O332" s="88">
        <f t="shared" si="104"/>
        <v>0</v>
      </c>
      <c r="P332" s="85">
        <f t="shared" ca="1" si="99"/>
        <v>67.617678999999995</v>
      </c>
      <c r="Q332" s="85">
        <f t="shared" si="105"/>
        <v>0</v>
      </c>
      <c r="R332" s="90" t="str">
        <f t="shared" si="106"/>
        <v>A+J=</v>
      </c>
      <c r="S332" s="86">
        <f t="shared" si="107"/>
        <v>44529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10">(A332+1)</f>
        <v>44426</v>
      </c>
      <c r="B333" s="129">
        <f t="shared" ca="1" si="100"/>
        <v>1068.037227</v>
      </c>
      <c r="C333" s="85">
        <f t="shared" ref="C333:C377" si="111">(C332-Q332)</f>
        <v>1000</v>
      </c>
      <c r="D333" s="11">
        <f ca="1">IF(A333&lt;$B$1,VLOOKUP(A333,[1]DI!$A$4:$B$15000,2),0)</f>
        <v>5.1499999999999997E-2</v>
      </c>
      <c r="E333" s="85">
        <f t="shared" ca="1" si="101"/>
        <v>1.0001993</v>
      </c>
      <c r="F333" s="85">
        <f ca="1">(TRUNC(PRODUCT($E$12:$E332),16))</f>
        <v>1.0234998756826299</v>
      </c>
      <c r="G333" s="85">
        <f t="shared" si="102"/>
        <v>1</v>
      </c>
      <c r="H333" s="85">
        <f t="shared" ca="1" si="103"/>
        <v>1.0234998799999999</v>
      </c>
      <c r="I333" s="84">
        <f t="shared" ref="I333:I396" si="112">I332</f>
        <v>0.05</v>
      </c>
      <c r="J333" s="86">
        <f t="shared" ref="J333:J377" si="113">IF(O332&gt;0,VLOOKUP(O332,V$12:AF$48,2),J332)</f>
        <v>44105</v>
      </c>
      <c r="K333" s="87">
        <f t="shared" ref="K333:K396" si="114">IF(A333&gt;J333,IF(NETWORKDAYS(J333,A333,$V$72:$V$436)-1=0,1,NETWORKDAYS(J333,A333,$V$72:$V$436)-1),0)</f>
        <v>220</v>
      </c>
      <c r="L333" s="88">
        <f t="shared" ref="L333:L377" si="115">IF(AND(K333=1,K332=1),1,IF(K333&gt;0,IF(K333=K332,K333+1,K333),0))</f>
        <v>220</v>
      </c>
      <c r="M333" s="89">
        <f t="shared" si="108"/>
        <v>1.0435147549999999</v>
      </c>
      <c r="N333" s="89">
        <f t="shared" ca="1" si="109"/>
        <v>1.068037227</v>
      </c>
      <c r="O333" s="88">
        <f t="shared" si="104"/>
        <v>0</v>
      </c>
      <c r="P333" s="85">
        <f t="shared" ref="P333:P396" ca="1" si="116">TRUNC(((N333-1)*C333),8)</f>
        <v>68.037227000000001</v>
      </c>
      <c r="Q333" s="85">
        <f t="shared" si="105"/>
        <v>0</v>
      </c>
      <c r="R333" s="90" t="str">
        <f t="shared" si="106"/>
        <v>A+J=</v>
      </c>
      <c r="S333" s="86">
        <f t="shared" si="107"/>
        <v>44529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10"/>
        <v>44427</v>
      </c>
      <c r="B334" s="129">
        <f t="shared" ref="B334:B397" ca="1" si="117">IF(A334&lt;=TODAY(),C334+P334,IF(AND(A334&gt;TODAY(),A334&lt;=$B$1),IF(VLOOKUP(TODAY(),$A$10:$D$10000,4,FALSE)=0,"n.d",C334+P334),"n.d"))</f>
        <v>1068.4569289999999</v>
      </c>
      <c r="C334" s="85">
        <f t="shared" si="111"/>
        <v>1000</v>
      </c>
      <c r="D334" s="11">
        <f ca="1">IF(A334&lt;$B$1,VLOOKUP(A334,[1]DI!$A$4:$B$15000,2),0)</f>
        <v>5.1499999999999997E-2</v>
      </c>
      <c r="E334" s="85">
        <f t="shared" ref="E334:E397" ca="1" si="118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9">IF(O333&gt;0,F333,G333)</f>
        <v>1</v>
      </c>
      <c r="H334" s="85">
        <f t="shared" ref="H334:H397" ca="1" si="120">ROUND(F334/G334,8)</f>
        <v>1.0237038599999999</v>
      </c>
      <c r="I334" s="84">
        <f t="shared" si="112"/>
        <v>0.05</v>
      </c>
      <c r="J334" s="86">
        <f t="shared" si="113"/>
        <v>44105</v>
      </c>
      <c r="K334" s="87">
        <f t="shared" si="114"/>
        <v>221</v>
      </c>
      <c r="L334" s="88">
        <f t="shared" si="115"/>
        <v>221</v>
      </c>
      <c r="M334" s="89">
        <f t="shared" si="108"/>
        <v>1.043716812</v>
      </c>
      <c r="N334" s="89">
        <f t="shared" ca="1" si="109"/>
        <v>1.0684569290000001</v>
      </c>
      <c r="O334" s="88">
        <f t="shared" ref="O334:O397" si="121">IF(VLOOKUP(A334,W$12:AD$60,8)=VLOOKUP(A333,W$12:AD$60,8),0,VLOOKUP(A334,W$12:AD$60,8))</f>
        <v>0</v>
      </c>
      <c r="P334" s="85">
        <f t="shared" ca="1" si="116"/>
        <v>68.456929000000002</v>
      </c>
      <c r="Q334" s="85">
        <f t="shared" ref="Q334:Q397" si="122">IF(O334&gt;0,VLOOKUP(O334,$V$12:$AA$60,6),0)</f>
        <v>0</v>
      </c>
      <c r="R334" s="90" t="str">
        <f t="shared" ref="R334:R397" si="123">IF(O333&gt;0,VLOOKUP(O333,V$12:AF$60,10),R333)</f>
        <v>A+J=</v>
      </c>
      <c r="S334" s="86">
        <f t="shared" ref="S334:S397" si="124">IF(O333&gt;0,VLOOKUP(O333,V$12:AF$60,11),S333)</f>
        <v>44529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10"/>
        <v>44428</v>
      </c>
      <c r="B335" s="129">
        <f t="shared" ca="1" si="117"/>
        <v>1068.8767949999999</v>
      </c>
      <c r="C335" s="85">
        <f t="shared" si="111"/>
        <v>1000</v>
      </c>
      <c r="D335" s="11">
        <f ca="1">IF(A335&lt;$B$1,VLOOKUP(A335,[1]DI!$A$4:$B$15000,2),0)</f>
        <v>5.1499999999999997E-2</v>
      </c>
      <c r="E335" s="85">
        <f t="shared" ca="1" si="118"/>
        <v>1.0001993</v>
      </c>
      <c r="F335" s="85">
        <f ca="1">(TRUNC(PRODUCT($E$12:$E334),16))</f>
        <v>1.0239078833869999</v>
      </c>
      <c r="G335" s="85">
        <f t="shared" si="119"/>
        <v>1</v>
      </c>
      <c r="H335" s="85">
        <f t="shared" ca="1" si="120"/>
        <v>1.0239078800000001</v>
      </c>
      <c r="I335" s="84">
        <f t="shared" si="112"/>
        <v>0.05</v>
      </c>
      <c r="J335" s="86">
        <f t="shared" si="113"/>
        <v>44105</v>
      </c>
      <c r="K335" s="87">
        <f t="shared" si="114"/>
        <v>222</v>
      </c>
      <c r="L335" s="88">
        <f t="shared" si="115"/>
        <v>222</v>
      </c>
      <c r="M335" s="89">
        <f t="shared" si="108"/>
        <v>1.0439189069999999</v>
      </c>
      <c r="N335" s="89">
        <f t="shared" ca="1" si="109"/>
        <v>1.068876795</v>
      </c>
      <c r="O335" s="88">
        <f t="shared" si="121"/>
        <v>0</v>
      </c>
      <c r="P335" s="85">
        <f t="shared" ca="1" si="116"/>
        <v>68.876795000000001</v>
      </c>
      <c r="Q335" s="85">
        <f t="shared" si="122"/>
        <v>0</v>
      </c>
      <c r="R335" s="90" t="str">
        <f t="shared" si="123"/>
        <v>A+J=</v>
      </c>
      <c r="S335" s="86">
        <f t="shared" si="124"/>
        <v>44529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10"/>
        <v>44429</v>
      </c>
      <c r="B336" s="129">
        <f t="shared" ca="1" si="117"/>
        <v>1069.2968359900001</v>
      </c>
      <c r="C336" s="85">
        <f t="shared" si="111"/>
        <v>1000</v>
      </c>
      <c r="D336" s="11">
        <f ca="1">IF(A336&lt;$B$1,VLOOKUP(A336,[1]DI!$A$4:$B$15000,2),0)</f>
        <v>0</v>
      </c>
      <c r="E336" s="85">
        <f t="shared" ca="1" si="118"/>
        <v>1</v>
      </c>
      <c r="F336" s="85">
        <f ca="1">(TRUNC(PRODUCT($E$12:$E335),16))</f>
        <v>1.02411194822816</v>
      </c>
      <c r="G336" s="85">
        <f t="shared" si="119"/>
        <v>1</v>
      </c>
      <c r="H336" s="85">
        <f t="shared" ca="1" si="120"/>
        <v>1.02411195</v>
      </c>
      <c r="I336" s="84">
        <f t="shared" si="112"/>
        <v>0.05</v>
      </c>
      <c r="J336" s="86">
        <f t="shared" si="113"/>
        <v>44105</v>
      </c>
      <c r="K336" s="87">
        <f t="shared" si="114"/>
        <v>222</v>
      </c>
      <c r="L336" s="88">
        <f t="shared" si="115"/>
        <v>223</v>
      </c>
      <c r="M336" s="89">
        <f t="shared" si="108"/>
        <v>1.044121042</v>
      </c>
      <c r="N336" s="89">
        <f t="shared" ca="1" si="109"/>
        <v>1.0692968359999999</v>
      </c>
      <c r="O336" s="88">
        <f t="shared" si="121"/>
        <v>0</v>
      </c>
      <c r="P336" s="85">
        <f t="shared" ca="1" si="116"/>
        <v>69.296835990000005</v>
      </c>
      <c r="Q336" s="85">
        <f t="shared" si="122"/>
        <v>0</v>
      </c>
      <c r="R336" s="90" t="str">
        <f t="shared" si="123"/>
        <v>A+J=</v>
      </c>
      <c r="S336" s="86">
        <f t="shared" si="124"/>
        <v>44529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10"/>
        <v>44430</v>
      </c>
      <c r="B337" s="129">
        <f t="shared" ca="1" si="117"/>
        <v>1069.2968359900001</v>
      </c>
      <c r="C337" s="85">
        <f t="shared" si="111"/>
        <v>1000</v>
      </c>
      <c r="D337" s="11">
        <f ca="1">IF(A337&lt;$B$1,VLOOKUP(A337,[1]DI!$A$4:$B$15000,2),0)</f>
        <v>0</v>
      </c>
      <c r="E337" s="85">
        <f t="shared" ca="1" si="118"/>
        <v>1</v>
      </c>
      <c r="F337" s="85">
        <f ca="1">(TRUNC(PRODUCT($E$12:$E336),16))</f>
        <v>1.02411194822816</v>
      </c>
      <c r="G337" s="85">
        <f t="shared" si="119"/>
        <v>1</v>
      </c>
      <c r="H337" s="85">
        <f t="shared" ca="1" si="120"/>
        <v>1.02411195</v>
      </c>
      <c r="I337" s="84">
        <f t="shared" si="112"/>
        <v>0.05</v>
      </c>
      <c r="J337" s="86">
        <f t="shared" si="113"/>
        <v>44105</v>
      </c>
      <c r="K337" s="87">
        <f t="shared" si="114"/>
        <v>222</v>
      </c>
      <c r="L337" s="88">
        <f t="shared" si="115"/>
        <v>223</v>
      </c>
      <c r="M337" s="89">
        <f t="shared" si="108"/>
        <v>1.044121042</v>
      </c>
      <c r="N337" s="89">
        <f t="shared" ca="1" si="109"/>
        <v>1.0692968359999999</v>
      </c>
      <c r="O337" s="88">
        <f t="shared" si="121"/>
        <v>0</v>
      </c>
      <c r="P337" s="85">
        <f t="shared" ca="1" si="116"/>
        <v>69.296835990000005</v>
      </c>
      <c r="Q337" s="85">
        <f t="shared" si="122"/>
        <v>0</v>
      </c>
      <c r="R337" s="90" t="str">
        <f t="shared" si="123"/>
        <v>A+J=</v>
      </c>
      <c r="S337" s="86">
        <f t="shared" si="124"/>
        <v>44529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10"/>
        <v>44431</v>
      </c>
      <c r="B338" s="129">
        <f t="shared" ca="1" si="117"/>
        <v>1069.2968359900001</v>
      </c>
      <c r="C338" s="85">
        <f t="shared" si="111"/>
        <v>1000</v>
      </c>
      <c r="D338" s="11">
        <f ca="1">IF(A338&lt;$B$1,VLOOKUP(A338,[1]DI!$A$4:$B$15000,2),0)</f>
        <v>5.1499999999999997E-2</v>
      </c>
      <c r="E338" s="85">
        <f t="shared" ca="1" si="118"/>
        <v>1.0001993</v>
      </c>
      <c r="F338" s="85">
        <f ca="1">(TRUNC(PRODUCT($E$12:$E337),16))</f>
        <v>1.02411194822816</v>
      </c>
      <c r="G338" s="85">
        <f t="shared" si="119"/>
        <v>1</v>
      </c>
      <c r="H338" s="85">
        <f t="shared" ca="1" si="120"/>
        <v>1.02411195</v>
      </c>
      <c r="I338" s="84">
        <f t="shared" si="112"/>
        <v>0.05</v>
      </c>
      <c r="J338" s="86">
        <f t="shared" si="113"/>
        <v>44105</v>
      </c>
      <c r="K338" s="87">
        <f t="shared" si="114"/>
        <v>223</v>
      </c>
      <c r="L338" s="88">
        <f t="shared" si="115"/>
        <v>223</v>
      </c>
      <c r="M338" s="89">
        <f t="shared" si="108"/>
        <v>1.044121042</v>
      </c>
      <c r="N338" s="89">
        <f t="shared" ca="1" si="109"/>
        <v>1.0692968359999999</v>
      </c>
      <c r="O338" s="88">
        <f t="shared" si="121"/>
        <v>0</v>
      </c>
      <c r="P338" s="85">
        <f t="shared" ca="1" si="116"/>
        <v>69.296835990000005</v>
      </c>
      <c r="Q338" s="85">
        <f t="shared" si="122"/>
        <v>0</v>
      </c>
      <c r="R338" s="90" t="str">
        <f t="shared" si="123"/>
        <v>A+J=</v>
      </c>
      <c r="S338" s="86">
        <f t="shared" si="124"/>
        <v>44529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10"/>
        <v>44432</v>
      </c>
      <c r="B339" s="129">
        <f t="shared" ca="1" si="117"/>
        <v>1069.71703099</v>
      </c>
      <c r="C339" s="85">
        <f t="shared" si="111"/>
        <v>1000</v>
      </c>
      <c r="D339" s="11">
        <f ca="1">IF(A339&lt;$B$1,VLOOKUP(A339,[1]DI!$A$4:$B$15000,2),0)</f>
        <v>5.1499999999999997E-2</v>
      </c>
      <c r="E339" s="85">
        <f t="shared" ca="1" si="118"/>
        <v>1.0001993</v>
      </c>
      <c r="F339" s="85">
        <f ca="1">(TRUNC(PRODUCT($E$12:$E338),16))</f>
        <v>1.02431605373944</v>
      </c>
      <c r="G339" s="85">
        <f t="shared" si="119"/>
        <v>1</v>
      </c>
      <c r="H339" s="85">
        <f t="shared" ca="1" si="120"/>
        <v>1.0243160499999999</v>
      </c>
      <c r="I339" s="84">
        <f t="shared" si="112"/>
        <v>0.05</v>
      </c>
      <c r="J339" s="86">
        <f t="shared" si="113"/>
        <v>44105</v>
      </c>
      <c r="K339" s="87">
        <f t="shared" si="114"/>
        <v>224</v>
      </c>
      <c r="L339" s="88">
        <f t="shared" si="115"/>
        <v>224</v>
      </c>
      <c r="M339" s="89">
        <f t="shared" si="108"/>
        <v>1.0443232149999999</v>
      </c>
      <c r="N339" s="89">
        <f t="shared" ca="1" si="109"/>
        <v>1.0697170309999999</v>
      </c>
      <c r="O339" s="88">
        <f t="shared" si="121"/>
        <v>0</v>
      </c>
      <c r="P339" s="85">
        <f t="shared" ca="1" si="116"/>
        <v>69.717030989999998</v>
      </c>
      <c r="Q339" s="85">
        <f t="shared" si="122"/>
        <v>0</v>
      </c>
      <c r="R339" s="90" t="str">
        <f t="shared" si="123"/>
        <v>A+J=</v>
      </c>
      <c r="S339" s="86">
        <f t="shared" si="124"/>
        <v>44529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10"/>
        <v>44433</v>
      </c>
      <c r="B340" s="129">
        <f t="shared" ca="1" si="117"/>
        <v>1070.1373999899999</v>
      </c>
      <c r="C340" s="85">
        <f t="shared" si="111"/>
        <v>1000</v>
      </c>
      <c r="D340" s="11">
        <f ca="1">IF(A340&lt;$B$1,VLOOKUP(A340,[1]DI!$A$4:$B$15000,2),0)</f>
        <v>5.1499999999999997E-2</v>
      </c>
      <c r="E340" s="85">
        <f t="shared" ca="1" si="118"/>
        <v>1.0001993</v>
      </c>
      <c r="F340" s="85">
        <f ca="1">(TRUNC(PRODUCT($E$12:$E339),16))</f>
        <v>1.0245201999289499</v>
      </c>
      <c r="G340" s="85">
        <f t="shared" si="119"/>
        <v>1</v>
      </c>
      <c r="H340" s="85">
        <f t="shared" ca="1" si="120"/>
        <v>1.0245202</v>
      </c>
      <c r="I340" s="84">
        <f t="shared" si="112"/>
        <v>0.05</v>
      </c>
      <c r="J340" s="86">
        <f t="shared" si="113"/>
        <v>44105</v>
      </c>
      <c r="K340" s="87">
        <f t="shared" si="114"/>
        <v>225</v>
      </c>
      <c r="L340" s="88">
        <f t="shared" si="115"/>
        <v>225</v>
      </c>
      <c r="M340" s="89">
        <f t="shared" si="108"/>
        <v>1.044525428</v>
      </c>
      <c r="N340" s="89">
        <f t="shared" ca="1" si="109"/>
        <v>1.0701373999999999</v>
      </c>
      <c r="O340" s="88">
        <f t="shared" si="121"/>
        <v>0</v>
      </c>
      <c r="P340" s="85">
        <f t="shared" ca="1" si="116"/>
        <v>70.137399990000006</v>
      </c>
      <c r="Q340" s="85">
        <f t="shared" si="122"/>
        <v>0</v>
      </c>
      <c r="R340" s="90" t="str">
        <f t="shared" si="123"/>
        <v>A+J=</v>
      </c>
      <c r="S340" s="86">
        <f t="shared" si="124"/>
        <v>44529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10"/>
        <v>44434</v>
      </c>
      <c r="B341" s="129">
        <f t="shared" ca="1" si="117"/>
        <v>1070.557935</v>
      </c>
      <c r="C341" s="85">
        <f t="shared" si="111"/>
        <v>1000</v>
      </c>
      <c r="D341" s="11">
        <f ca="1">IF(A341&lt;$B$1,VLOOKUP(A341,[1]DI!$A$4:$B$15000,2),0)</f>
        <v>5.1499999999999997E-2</v>
      </c>
      <c r="E341" s="85">
        <f t="shared" ca="1" si="118"/>
        <v>1.0001993</v>
      </c>
      <c r="F341" s="85">
        <f ca="1">(TRUNC(PRODUCT($E$12:$E340),16))</f>
        <v>1.0247243868047899</v>
      </c>
      <c r="G341" s="85">
        <f t="shared" si="119"/>
        <v>1</v>
      </c>
      <c r="H341" s="85">
        <f t="shared" ca="1" si="120"/>
        <v>1.02472439</v>
      </c>
      <c r="I341" s="84">
        <f t="shared" si="112"/>
        <v>0.05</v>
      </c>
      <c r="J341" s="86">
        <f t="shared" si="113"/>
        <v>44105</v>
      </c>
      <c r="K341" s="87">
        <f t="shared" si="114"/>
        <v>226</v>
      </c>
      <c r="L341" s="88">
        <f t="shared" si="115"/>
        <v>226</v>
      </c>
      <c r="M341" s="89">
        <f t="shared" si="108"/>
        <v>1.04472768</v>
      </c>
      <c r="N341" s="89">
        <f t="shared" ca="1" si="109"/>
        <v>1.0705579350000001</v>
      </c>
      <c r="O341" s="88">
        <f t="shared" si="121"/>
        <v>0</v>
      </c>
      <c r="P341" s="85">
        <f t="shared" ca="1" si="116"/>
        <v>70.557935000000001</v>
      </c>
      <c r="Q341" s="85">
        <f t="shared" si="122"/>
        <v>0</v>
      </c>
      <c r="R341" s="90" t="str">
        <f t="shared" si="123"/>
        <v>A+J=</v>
      </c>
      <c r="S341" s="86">
        <f t="shared" si="124"/>
        <v>44529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10"/>
        <v>44435</v>
      </c>
      <c r="B342" s="129">
        <f t="shared" ca="1" si="117"/>
        <v>1070.978623</v>
      </c>
      <c r="C342" s="85">
        <f t="shared" si="111"/>
        <v>1000</v>
      </c>
      <c r="D342" s="11">
        <f ca="1">IF(A342&lt;$B$1,VLOOKUP(A342,[1]DI!$A$4:$B$15000,2),0)</f>
        <v>5.1499999999999997E-2</v>
      </c>
      <c r="E342" s="85">
        <f t="shared" ca="1" si="118"/>
        <v>1.0001993</v>
      </c>
      <c r="F342" s="85">
        <f ca="1">(TRUNC(PRODUCT($E$12:$E341),16))</f>
        <v>1.02492861437508</v>
      </c>
      <c r="G342" s="85">
        <f t="shared" si="119"/>
        <v>1</v>
      </c>
      <c r="H342" s="85">
        <f t="shared" ca="1" si="120"/>
        <v>1.0249286099999999</v>
      </c>
      <c r="I342" s="84">
        <f t="shared" si="112"/>
        <v>0.05</v>
      </c>
      <c r="J342" s="86">
        <f t="shared" si="113"/>
        <v>44105</v>
      </c>
      <c r="K342" s="87">
        <f t="shared" si="114"/>
        <v>227</v>
      </c>
      <c r="L342" s="88">
        <f t="shared" si="115"/>
        <v>227</v>
      </c>
      <c r="M342" s="89">
        <f t="shared" si="108"/>
        <v>1.044929971</v>
      </c>
      <c r="N342" s="89">
        <f t="shared" ca="1" si="109"/>
        <v>1.070978623</v>
      </c>
      <c r="O342" s="88">
        <f t="shared" si="121"/>
        <v>0</v>
      </c>
      <c r="P342" s="85">
        <f t="shared" ca="1" si="116"/>
        <v>70.978622999999999</v>
      </c>
      <c r="Q342" s="85">
        <f t="shared" si="122"/>
        <v>0</v>
      </c>
      <c r="R342" s="90" t="str">
        <f t="shared" si="123"/>
        <v>A+J=</v>
      </c>
      <c r="S342" s="86">
        <f t="shared" si="124"/>
        <v>44529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10"/>
        <v>44436</v>
      </c>
      <c r="B343" s="129">
        <f t="shared" ca="1" si="117"/>
        <v>1071.3994869999999</v>
      </c>
      <c r="C343" s="85">
        <f t="shared" si="111"/>
        <v>1000</v>
      </c>
      <c r="D343" s="11">
        <f ca="1">IF(A343&lt;$B$1,VLOOKUP(A343,[1]DI!$A$4:$B$15000,2),0)</f>
        <v>0</v>
      </c>
      <c r="E343" s="85">
        <f t="shared" ca="1" si="118"/>
        <v>1</v>
      </c>
      <c r="F343" s="85">
        <f ca="1">(TRUNC(PRODUCT($E$12:$E342),16))</f>
        <v>1.02513288264793</v>
      </c>
      <c r="G343" s="85">
        <f t="shared" si="119"/>
        <v>1</v>
      </c>
      <c r="H343" s="85">
        <f t="shared" ca="1" si="120"/>
        <v>1.0251328799999999</v>
      </c>
      <c r="I343" s="84">
        <f t="shared" si="112"/>
        <v>0.05</v>
      </c>
      <c r="J343" s="86">
        <f t="shared" si="113"/>
        <v>44105</v>
      </c>
      <c r="K343" s="87">
        <f t="shared" si="114"/>
        <v>227</v>
      </c>
      <c r="L343" s="88">
        <f t="shared" si="115"/>
        <v>228</v>
      </c>
      <c r="M343" s="89">
        <f t="shared" si="108"/>
        <v>1.0451323020000001</v>
      </c>
      <c r="N343" s="89">
        <f t="shared" ca="1" si="109"/>
        <v>1.0713994870000001</v>
      </c>
      <c r="O343" s="88">
        <f t="shared" si="121"/>
        <v>0</v>
      </c>
      <c r="P343" s="85">
        <f t="shared" ca="1" si="116"/>
        <v>71.399486999999993</v>
      </c>
      <c r="Q343" s="85">
        <f t="shared" si="122"/>
        <v>0</v>
      </c>
      <c r="R343" s="90" t="str">
        <f t="shared" si="123"/>
        <v>A+J=</v>
      </c>
      <c r="S343" s="86">
        <f t="shared" si="124"/>
        <v>44529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10"/>
        <v>44437</v>
      </c>
      <c r="B344" s="129">
        <f t="shared" ca="1" si="117"/>
        <v>1071.3994869999999</v>
      </c>
      <c r="C344" s="85">
        <f t="shared" si="111"/>
        <v>1000</v>
      </c>
      <c r="D344" s="11">
        <f ca="1">IF(A344&lt;$B$1,VLOOKUP(A344,[1]DI!$A$4:$B$15000,2),0)</f>
        <v>0</v>
      </c>
      <c r="E344" s="85">
        <f t="shared" ca="1" si="118"/>
        <v>1</v>
      </c>
      <c r="F344" s="85">
        <f ca="1">(TRUNC(PRODUCT($E$12:$E343),16))</f>
        <v>1.02513288264793</v>
      </c>
      <c r="G344" s="85">
        <f t="shared" si="119"/>
        <v>1</v>
      </c>
      <c r="H344" s="85">
        <f t="shared" ca="1" si="120"/>
        <v>1.0251328799999999</v>
      </c>
      <c r="I344" s="84">
        <f t="shared" si="112"/>
        <v>0.05</v>
      </c>
      <c r="J344" s="86">
        <f t="shared" si="113"/>
        <v>44105</v>
      </c>
      <c r="K344" s="87">
        <f t="shared" si="114"/>
        <v>227</v>
      </c>
      <c r="L344" s="88">
        <f t="shared" si="115"/>
        <v>228</v>
      </c>
      <c r="M344" s="89">
        <f t="shared" si="108"/>
        <v>1.0451323020000001</v>
      </c>
      <c r="N344" s="89">
        <f t="shared" ca="1" si="109"/>
        <v>1.0713994870000001</v>
      </c>
      <c r="O344" s="88">
        <f t="shared" si="121"/>
        <v>0</v>
      </c>
      <c r="P344" s="85">
        <f t="shared" ca="1" si="116"/>
        <v>71.399486999999993</v>
      </c>
      <c r="Q344" s="85">
        <f t="shared" si="122"/>
        <v>0</v>
      </c>
      <c r="R344" s="90" t="str">
        <f t="shared" si="123"/>
        <v>A+J=</v>
      </c>
      <c r="S344" s="86">
        <f t="shared" si="124"/>
        <v>44529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10"/>
        <v>44438</v>
      </c>
      <c r="B345" s="129">
        <f t="shared" ca="1" si="117"/>
        <v>1071.3994869999999</v>
      </c>
      <c r="C345" s="85">
        <f t="shared" si="111"/>
        <v>1000</v>
      </c>
      <c r="D345" s="11">
        <f ca="1">IF(A345&lt;$B$1,VLOOKUP(A345,[1]DI!$A$4:$B$15000,2),0)</f>
        <v>5.1499999999999997E-2</v>
      </c>
      <c r="E345" s="85">
        <f t="shared" ca="1" si="118"/>
        <v>1.0001993</v>
      </c>
      <c r="F345" s="85">
        <f ca="1">(TRUNC(PRODUCT($E$12:$E344),16))</f>
        <v>1.02513288264793</v>
      </c>
      <c r="G345" s="85">
        <f t="shared" si="119"/>
        <v>1</v>
      </c>
      <c r="H345" s="85">
        <f t="shared" ca="1" si="120"/>
        <v>1.0251328799999999</v>
      </c>
      <c r="I345" s="84">
        <f t="shared" si="112"/>
        <v>0.05</v>
      </c>
      <c r="J345" s="86">
        <f t="shared" si="113"/>
        <v>44105</v>
      </c>
      <c r="K345" s="87">
        <f t="shared" si="114"/>
        <v>228</v>
      </c>
      <c r="L345" s="88">
        <f t="shared" si="115"/>
        <v>228</v>
      </c>
      <c r="M345" s="89">
        <f t="shared" si="108"/>
        <v>1.0451323020000001</v>
      </c>
      <c r="N345" s="89">
        <f t="shared" ca="1" si="109"/>
        <v>1.0713994870000001</v>
      </c>
      <c r="O345" s="88">
        <f t="shared" si="121"/>
        <v>0</v>
      </c>
      <c r="P345" s="85">
        <f t="shared" ca="1" si="116"/>
        <v>71.399486999999993</v>
      </c>
      <c r="Q345" s="85">
        <f t="shared" si="122"/>
        <v>0</v>
      </c>
      <c r="R345" s="90" t="str">
        <f t="shared" si="123"/>
        <v>A+J=</v>
      </c>
      <c r="S345" s="86">
        <f t="shared" si="124"/>
        <v>44529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10"/>
        <v>44439</v>
      </c>
      <c r="B346" s="129">
        <f t="shared" ca="1" si="117"/>
        <v>1071.8205139900001</v>
      </c>
      <c r="C346" s="85">
        <f t="shared" si="111"/>
        <v>1000</v>
      </c>
      <c r="D346" s="11">
        <f ca="1">IF(A346&lt;$B$1,VLOOKUP(A346,[1]DI!$A$4:$B$15000,2),0)</f>
        <v>5.1499999999999997E-2</v>
      </c>
      <c r="E346" s="85">
        <f t="shared" ca="1" si="118"/>
        <v>1.0001993</v>
      </c>
      <c r="F346" s="85">
        <f ca="1">(TRUNC(PRODUCT($E$12:$E345),16))</f>
        <v>1.02533719163144</v>
      </c>
      <c r="G346" s="85">
        <f t="shared" si="119"/>
        <v>1</v>
      </c>
      <c r="H346" s="85">
        <f t="shared" ca="1" si="120"/>
        <v>1.0253371899999999</v>
      </c>
      <c r="I346" s="84">
        <f t="shared" si="112"/>
        <v>0.05</v>
      </c>
      <c r="J346" s="86">
        <f t="shared" si="113"/>
        <v>44105</v>
      </c>
      <c r="K346" s="87">
        <f t="shared" si="114"/>
        <v>229</v>
      </c>
      <c r="L346" s="88">
        <f t="shared" si="115"/>
        <v>229</v>
      </c>
      <c r="M346" s="89">
        <f t="shared" si="108"/>
        <v>1.045334671</v>
      </c>
      <c r="N346" s="89">
        <f t="shared" ca="1" si="109"/>
        <v>1.0718205139999999</v>
      </c>
      <c r="O346" s="88">
        <f t="shared" si="121"/>
        <v>0</v>
      </c>
      <c r="P346" s="85">
        <f t="shared" ca="1" si="116"/>
        <v>71.820513989999995</v>
      </c>
      <c r="Q346" s="85">
        <f t="shared" si="122"/>
        <v>0</v>
      </c>
      <c r="R346" s="90" t="str">
        <f t="shared" si="123"/>
        <v>A+J=</v>
      </c>
      <c r="S346" s="86">
        <f t="shared" si="124"/>
        <v>44529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10"/>
        <v>44440</v>
      </c>
      <c r="B347" s="129">
        <f t="shared" ca="1" si="117"/>
        <v>1072.2417069999999</v>
      </c>
      <c r="C347" s="85">
        <f t="shared" si="111"/>
        <v>1000</v>
      </c>
      <c r="D347" s="11">
        <f ca="1">IF(A347&lt;$B$1,VLOOKUP(A347,[1]DI!$A$4:$B$15000,2),0)</f>
        <v>5.1499999999999997E-2</v>
      </c>
      <c r="E347" s="85">
        <f t="shared" ca="1" si="118"/>
        <v>1.0001993</v>
      </c>
      <c r="F347" s="85">
        <f ca="1">(TRUNC(PRODUCT($E$12:$E346),16))</f>
        <v>1.0255415413337301</v>
      </c>
      <c r="G347" s="85">
        <f t="shared" si="119"/>
        <v>1</v>
      </c>
      <c r="H347" s="85">
        <f t="shared" ca="1" si="120"/>
        <v>1.0255415400000001</v>
      </c>
      <c r="I347" s="84">
        <f t="shared" si="112"/>
        <v>0.05</v>
      </c>
      <c r="J347" s="86">
        <f t="shared" si="113"/>
        <v>44105</v>
      </c>
      <c r="K347" s="87">
        <f t="shared" si="114"/>
        <v>230</v>
      </c>
      <c r="L347" s="88">
        <f t="shared" si="115"/>
        <v>230</v>
      </c>
      <c r="M347" s="89">
        <f t="shared" si="108"/>
        <v>1.0455370799999999</v>
      </c>
      <c r="N347" s="89">
        <f t="shared" ca="1" si="109"/>
        <v>1.0722417070000001</v>
      </c>
      <c r="O347" s="88">
        <f t="shared" si="121"/>
        <v>0</v>
      </c>
      <c r="P347" s="85">
        <f t="shared" ca="1" si="116"/>
        <v>72.241707000000005</v>
      </c>
      <c r="Q347" s="85">
        <f t="shared" si="122"/>
        <v>0</v>
      </c>
      <c r="R347" s="90" t="str">
        <f t="shared" si="123"/>
        <v>A+J=</v>
      </c>
      <c r="S347" s="86">
        <f t="shared" si="124"/>
        <v>44529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10"/>
        <v>44441</v>
      </c>
      <c r="B348" s="129">
        <f t="shared" ca="1" si="117"/>
        <v>1072.663065</v>
      </c>
      <c r="C348" s="85">
        <f t="shared" si="111"/>
        <v>1000</v>
      </c>
      <c r="D348" s="11">
        <f ca="1">IF(A348&lt;$B$1,VLOOKUP(A348,[1]DI!$A$4:$B$15000,2),0)</f>
        <v>5.1499999999999997E-2</v>
      </c>
      <c r="E348" s="85">
        <f t="shared" ca="1" si="118"/>
        <v>1.0001993</v>
      </c>
      <c r="F348" s="85">
        <f ca="1">(TRUNC(PRODUCT($E$12:$E347),16))</f>
        <v>1.0257459317629201</v>
      </c>
      <c r="G348" s="85">
        <f t="shared" si="119"/>
        <v>1</v>
      </c>
      <c r="H348" s="85">
        <f t="shared" ca="1" si="120"/>
        <v>1.02574593</v>
      </c>
      <c r="I348" s="84">
        <f t="shared" si="112"/>
        <v>0.05</v>
      </c>
      <c r="J348" s="86">
        <f t="shared" si="113"/>
        <v>44105</v>
      </c>
      <c r="K348" s="87">
        <f t="shared" si="114"/>
        <v>231</v>
      </c>
      <c r="L348" s="88">
        <f t="shared" si="115"/>
        <v>231</v>
      </c>
      <c r="M348" s="89">
        <f t="shared" si="108"/>
        <v>1.0457395279999999</v>
      </c>
      <c r="N348" s="89">
        <f t="shared" ca="1" si="109"/>
        <v>1.072663065</v>
      </c>
      <c r="O348" s="88">
        <f t="shared" si="121"/>
        <v>0</v>
      </c>
      <c r="P348" s="85">
        <f t="shared" ca="1" si="116"/>
        <v>72.663065000000003</v>
      </c>
      <c r="Q348" s="85">
        <f t="shared" si="122"/>
        <v>0</v>
      </c>
      <c r="R348" s="90" t="str">
        <f t="shared" si="123"/>
        <v>A+J=</v>
      </c>
      <c r="S348" s="86">
        <f t="shared" si="124"/>
        <v>44529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10"/>
        <v>44442</v>
      </c>
      <c r="B349" s="129">
        <f t="shared" ca="1" si="117"/>
        <v>1073.0845870000001</v>
      </c>
      <c r="C349" s="85">
        <f t="shared" si="111"/>
        <v>1000</v>
      </c>
      <c r="D349" s="11">
        <f ca="1">IF(A349&lt;$B$1,VLOOKUP(A349,[1]DI!$A$4:$B$15000,2),0)</f>
        <v>5.1499999999999997E-2</v>
      </c>
      <c r="E349" s="85">
        <f t="shared" ca="1" si="118"/>
        <v>1.0001993</v>
      </c>
      <c r="F349" s="85">
        <f ca="1">(TRUNC(PRODUCT($E$12:$E348),16))</f>
        <v>1.0259503629271201</v>
      </c>
      <c r="G349" s="85">
        <f t="shared" si="119"/>
        <v>1</v>
      </c>
      <c r="H349" s="85">
        <f t="shared" ca="1" si="120"/>
        <v>1.02595036</v>
      </c>
      <c r="I349" s="84">
        <f t="shared" si="112"/>
        <v>0.05</v>
      </c>
      <c r="J349" s="86">
        <f t="shared" si="113"/>
        <v>44105</v>
      </c>
      <c r="K349" s="87">
        <f t="shared" si="114"/>
        <v>232</v>
      </c>
      <c r="L349" s="88">
        <f t="shared" si="115"/>
        <v>232</v>
      </c>
      <c r="M349" s="89">
        <f t="shared" si="108"/>
        <v>1.0459420150000001</v>
      </c>
      <c r="N349" s="89">
        <f t="shared" ca="1" si="109"/>
        <v>1.0730845870000001</v>
      </c>
      <c r="O349" s="88">
        <f t="shared" si="121"/>
        <v>0</v>
      </c>
      <c r="P349" s="85">
        <f t="shared" ca="1" si="116"/>
        <v>73.084586999999999</v>
      </c>
      <c r="Q349" s="85">
        <f t="shared" si="122"/>
        <v>0</v>
      </c>
      <c r="R349" s="90" t="str">
        <f t="shared" si="123"/>
        <v>A+J=</v>
      </c>
      <c r="S349" s="86">
        <f t="shared" si="124"/>
        <v>44529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10"/>
        <v>44443</v>
      </c>
      <c r="B350" s="129">
        <f t="shared" ca="1" si="117"/>
        <v>1073.5062740000001</v>
      </c>
      <c r="C350" s="85">
        <f t="shared" si="111"/>
        <v>1000</v>
      </c>
      <c r="D350" s="11">
        <f ca="1">IF(A350&lt;$B$1,VLOOKUP(A350,[1]DI!$A$4:$B$15000,2),0)</f>
        <v>0</v>
      </c>
      <c r="E350" s="85">
        <f t="shared" ca="1" si="118"/>
        <v>1</v>
      </c>
      <c r="F350" s="85">
        <f ca="1">(TRUNC(PRODUCT($E$12:$E349),16))</f>
        <v>1.02615483483445</v>
      </c>
      <c r="G350" s="85">
        <f t="shared" si="119"/>
        <v>1</v>
      </c>
      <c r="H350" s="85">
        <f t="shared" ca="1" si="120"/>
        <v>1.0261548300000001</v>
      </c>
      <c r="I350" s="84">
        <f t="shared" si="112"/>
        <v>0.05</v>
      </c>
      <c r="J350" s="86">
        <f t="shared" si="113"/>
        <v>44105</v>
      </c>
      <c r="K350" s="87">
        <f t="shared" si="114"/>
        <v>232</v>
      </c>
      <c r="L350" s="88">
        <f t="shared" si="115"/>
        <v>233</v>
      </c>
      <c r="M350" s="89">
        <f t="shared" si="108"/>
        <v>1.0461445410000001</v>
      </c>
      <c r="N350" s="89">
        <f t="shared" ca="1" si="109"/>
        <v>1.0735062740000001</v>
      </c>
      <c r="O350" s="88">
        <f t="shared" si="121"/>
        <v>0</v>
      </c>
      <c r="P350" s="85">
        <f t="shared" ca="1" si="116"/>
        <v>73.506274000000005</v>
      </c>
      <c r="Q350" s="85">
        <f t="shared" si="122"/>
        <v>0</v>
      </c>
      <c r="R350" s="90" t="str">
        <f t="shared" si="123"/>
        <v>A+J=</v>
      </c>
      <c r="S350" s="86">
        <f t="shared" si="124"/>
        <v>44529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10"/>
        <v>44444</v>
      </c>
      <c r="B351" s="129">
        <f t="shared" ca="1" si="117"/>
        <v>1073.5062740000001</v>
      </c>
      <c r="C351" s="85">
        <f t="shared" si="111"/>
        <v>1000</v>
      </c>
      <c r="D351" s="11">
        <f ca="1">IF(A351&lt;$B$1,VLOOKUP(A351,[1]DI!$A$4:$B$15000,2),0)</f>
        <v>0</v>
      </c>
      <c r="E351" s="85">
        <f t="shared" ca="1" si="118"/>
        <v>1</v>
      </c>
      <c r="F351" s="85">
        <f ca="1">(TRUNC(PRODUCT($E$12:$E350),16))</f>
        <v>1.02615483483445</v>
      </c>
      <c r="G351" s="85">
        <f t="shared" si="119"/>
        <v>1</v>
      </c>
      <c r="H351" s="85">
        <f t="shared" ca="1" si="120"/>
        <v>1.0261548300000001</v>
      </c>
      <c r="I351" s="84">
        <f t="shared" si="112"/>
        <v>0.05</v>
      </c>
      <c r="J351" s="86">
        <f t="shared" si="113"/>
        <v>44105</v>
      </c>
      <c r="K351" s="87">
        <f t="shared" si="114"/>
        <v>232</v>
      </c>
      <c r="L351" s="88">
        <f t="shared" si="115"/>
        <v>233</v>
      </c>
      <c r="M351" s="89">
        <f t="shared" si="108"/>
        <v>1.0461445410000001</v>
      </c>
      <c r="N351" s="89">
        <f t="shared" ca="1" si="109"/>
        <v>1.0735062740000001</v>
      </c>
      <c r="O351" s="88">
        <f t="shared" si="121"/>
        <v>0</v>
      </c>
      <c r="P351" s="85">
        <f t="shared" ca="1" si="116"/>
        <v>73.506274000000005</v>
      </c>
      <c r="Q351" s="85">
        <f t="shared" si="122"/>
        <v>0</v>
      </c>
      <c r="R351" s="90" t="str">
        <f t="shared" si="123"/>
        <v>A+J=</v>
      </c>
      <c r="S351" s="86">
        <f t="shared" si="124"/>
        <v>44529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10"/>
        <v>44445</v>
      </c>
      <c r="B352" s="129">
        <f t="shared" ca="1" si="117"/>
        <v>1073.5062740000001</v>
      </c>
      <c r="C352" s="85">
        <f t="shared" si="111"/>
        <v>1000</v>
      </c>
      <c r="D352" s="11">
        <f ca="1">IF(A352&lt;$B$1,VLOOKUP(A352,[1]DI!$A$4:$B$15000,2),0)</f>
        <v>5.1499999999999997E-2</v>
      </c>
      <c r="E352" s="85">
        <f t="shared" ca="1" si="118"/>
        <v>1.0001993</v>
      </c>
      <c r="F352" s="85">
        <f ca="1">(TRUNC(PRODUCT($E$12:$E351),16))</f>
        <v>1.02615483483445</v>
      </c>
      <c r="G352" s="85">
        <f t="shared" si="119"/>
        <v>1</v>
      </c>
      <c r="H352" s="85">
        <f t="shared" ca="1" si="120"/>
        <v>1.0261548300000001</v>
      </c>
      <c r="I352" s="84">
        <f t="shared" si="112"/>
        <v>0.05</v>
      </c>
      <c r="J352" s="86">
        <f t="shared" si="113"/>
        <v>44105</v>
      </c>
      <c r="K352" s="87">
        <f t="shared" si="114"/>
        <v>233</v>
      </c>
      <c r="L352" s="88">
        <f t="shared" si="115"/>
        <v>233</v>
      </c>
      <c r="M352" s="89">
        <f t="shared" si="108"/>
        <v>1.0461445410000001</v>
      </c>
      <c r="N352" s="89">
        <f t="shared" ca="1" si="109"/>
        <v>1.0735062740000001</v>
      </c>
      <c r="O352" s="88">
        <f t="shared" si="121"/>
        <v>0</v>
      </c>
      <c r="P352" s="85">
        <f t="shared" ca="1" si="116"/>
        <v>73.506274000000005</v>
      </c>
      <c r="Q352" s="85">
        <f t="shared" si="122"/>
        <v>0</v>
      </c>
      <c r="R352" s="90" t="str">
        <f t="shared" si="123"/>
        <v>A+J=</v>
      </c>
      <c r="S352" s="86">
        <f t="shared" si="124"/>
        <v>44529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10"/>
        <v>44446</v>
      </c>
      <c r="B353" s="129">
        <f t="shared" ca="1" si="117"/>
        <v>1073.9281370000001</v>
      </c>
      <c r="C353" s="85">
        <f t="shared" si="111"/>
        <v>1000</v>
      </c>
      <c r="D353" s="11">
        <f ca="1">IF(A353&lt;$B$1,VLOOKUP(A353,[1]DI!$A$4:$B$15000,2),0)</f>
        <v>0</v>
      </c>
      <c r="E353" s="85">
        <f t="shared" ca="1" si="118"/>
        <v>1</v>
      </c>
      <c r="F353" s="85">
        <f ca="1">(TRUNC(PRODUCT($E$12:$E352),16))</f>
        <v>1.0263593474930399</v>
      </c>
      <c r="G353" s="85">
        <f t="shared" si="119"/>
        <v>1</v>
      </c>
      <c r="H353" s="85">
        <f t="shared" ca="1" si="120"/>
        <v>1.0263593499999999</v>
      </c>
      <c r="I353" s="84">
        <f t="shared" si="112"/>
        <v>0.05</v>
      </c>
      <c r="J353" s="86">
        <f t="shared" si="113"/>
        <v>44105</v>
      </c>
      <c r="K353" s="87">
        <f t="shared" si="114"/>
        <v>233</v>
      </c>
      <c r="L353" s="88">
        <f t="shared" si="115"/>
        <v>234</v>
      </c>
      <c r="M353" s="89">
        <f t="shared" si="108"/>
        <v>1.0463471070000001</v>
      </c>
      <c r="N353" s="89">
        <f t="shared" ca="1" si="109"/>
        <v>1.073928137</v>
      </c>
      <c r="O353" s="88">
        <f t="shared" si="121"/>
        <v>0</v>
      </c>
      <c r="P353" s="85">
        <f t="shared" ca="1" si="116"/>
        <v>73.928137000000007</v>
      </c>
      <c r="Q353" s="85">
        <f t="shared" si="122"/>
        <v>0</v>
      </c>
      <c r="R353" s="90" t="str">
        <f t="shared" si="123"/>
        <v>A+J=</v>
      </c>
      <c r="S353" s="86">
        <f t="shared" si="124"/>
        <v>44529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10"/>
        <v>44447</v>
      </c>
      <c r="B354" s="129">
        <f t="shared" ca="1" si="117"/>
        <v>1073.9281370000001</v>
      </c>
      <c r="C354" s="85">
        <f t="shared" si="111"/>
        <v>1000</v>
      </c>
      <c r="D354" s="11">
        <f ca="1">IF(A354&lt;$B$1,VLOOKUP(A354,[1]DI!$A$4:$B$15000,2),0)</f>
        <v>5.1499999999999997E-2</v>
      </c>
      <c r="E354" s="85">
        <f t="shared" ca="1" si="118"/>
        <v>1.0001993</v>
      </c>
      <c r="F354" s="85">
        <f ca="1">(TRUNC(PRODUCT($E$12:$E353),16))</f>
        <v>1.0263593474930399</v>
      </c>
      <c r="G354" s="85">
        <f t="shared" si="119"/>
        <v>1</v>
      </c>
      <c r="H354" s="85">
        <f t="shared" ca="1" si="120"/>
        <v>1.0263593499999999</v>
      </c>
      <c r="I354" s="84">
        <f t="shared" si="112"/>
        <v>0.05</v>
      </c>
      <c r="J354" s="86">
        <f t="shared" si="113"/>
        <v>44105</v>
      </c>
      <c r="K354" s="87">
        <f t="shared" si="114"/>
        <v>234</v>
      </c>
      <c r="L354" s="88">
        <f t="shared" si="115"/>
        <v>234</v>
      </c>
      <c r="M354" s="89">
        <f t="shared" si="108"/>
        <v>1.0463471070000001</v>
      </c>
      <c r="N354" s="89">
        <f t="shared" ca="1" si="109"/>
        <v>1.073928137</v>
      </c>
      <c r="O354" s="88">
        <f t="shared" si="121"/>
        <v>0</v>
      </c>
      <c r="P354" s="85">
        <f t="shared" ca="1" si="116"/>
        <v>73.928137000000007</v>
      </c>
      <c r="Q354" s="85">
        <f t="shared" si="122"/>
        <v>0</v>
      </c>
      <c r="R354" s="90" t="str">
        <f t="shared" si="123"/>
        <v>A+J=</v>
      </c>
      <c r="S354" s="86">
        <f t="shared" si="124"/>
        <v>44529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10"/>
        <v>44448</v>
      </c>
      <c r="B355" s="129">
        <f t="shared" ca="1" si="117"/>
        <v>1074.35015299</v>
      </c>
      <c r="C355" s="85">
        <f t="shared" si="111"/>
        <v>1000</v>
      </c>
      <c r="D355" s="11">
        <f ca="1">IF(A355&lt;$B$1,VLOOKUP(A355,[1]DI!$A$4:$B$15000,2),0)</f>
        <v>5.1499999999999997E-2</v>
      </c>
      <c r="E355" s="85">
        <f t="shared" ca="1" si="118"/>
        <v>1.0001993</v>
      </c>
      <c r="F355" s="85">
        <f ca="1">(TRUNC(PRODUCT($E$12:$E354),16))</f>
        <v>1.0265639009109899</v>
      </c>
      <c r="G355" s="85">
        <f t="shared" si="119"/>
        <v>1</v>
      </c>
      <c r="H355" s="85">
        <f t="shared" ca="1" si="120"/>
        <v>1.0265639</v>
      </c>
      <c r="I355" s="84">
        <f t="shared" si="112"/>
        <v>0.05</v>
      </c>
      <c r="J355" s="86">
        <f t="shared" si="113"/>
        <v>44105</v>
      </c>
      <c r="K355" s="87">
        <f t="shared" si="114"/>
        <v>235</v>
      </c>
      <c r="L355" s="88">
        <f t="shared" si="115"/>
        <v>235</v>
      </c>
      <c r="M355" s="89">
        <f t="shared" si="108"/>
        <v>1.0465497109999999</v>
      </c>
      <c r="N355" s="89">
        <f t="shared" ca="1" si="109"/>
        <v>1.0743501529999999</v>
      </c>
      <c r="O355" s="88">
        <f t="shared" si="121"/>
        <v>0</v>
      </c>
      <c r="P355" s="85">
        <f t="shared" ca="1" si="116"/>
        <v>74.350152989999998</v>
      </c>
      <c r="Q355" s="85">
        <f t="shared" si="122"/>
        <v>0</v>
      </c>
      <c r="R355" s="90" t="str">
        <f t="shared" si="123"/>
        <v>A+J=</v>
      </c>
      <c r="S355" s="86">
        <f t="shared" si="124"/>
        <v>44529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10"/>
        <v>44449</v>
      </c>
      <c r="B356" s="129">
        <f t="shared" ca="1" si="117"/>
        <v>1074.7723450000001</v>
      </c>
      <c r="C356" s="85">
        <f t="shared" si="111"/>
        <v>1000</v>
      </c>
      <c r="D356" s="11">
        <f ca="1">IF(A356&lt;$B$1,VLOOKUP(A356,[1]DI!$A$4:$B$15000,2),0)</f>
        <v>5.1499999999999997E-2</v>
      </c>
      <c r="E356" s="85">
        <f t="shared" ca="1" si="118"/>
        <v>1.0001993</v>
      </c>
      <c r="F356" s="85">
        <f ca="1">(TRUNC(PRODUCT($E$12:$E355),16))</f>
        <v>1.02676849509644</v>
      </c>
      <c r="G356" s="85">
        <f t="shared" si="119"/>
        <v>1</v>
      </c>
      <c r="H356" s="85">
        <f t="shared" ca="1" si="120"/>
        <v>1.0267685</v>
      </c>
      <c r="I356" s="84">
        <f t="shared" si="112"/>
        <v>0.05</v>
      </c>
      <c r="J356" s="86">
        <f t="shared" si="113"/>
        <v>44105</v>
      </c>
      <c r="K356" s="87">
        <f t="shared" si="114"/>
        <v>236</v>
      </c>
      <c r="L356" s="88">
        <f t="shared" si="115"/>
        <v>236</v>
      </c>
      <c r="M356" s="89">
        <f t="shared" si="108"/>
        <v>1.046752355</v>
      </c>
      <c r="N356" s="89">
        <f t="shared" ca="1" si="109"/>
        <v>1.074772345</v>
      </c>
      <c r="O356" s="88">
        <f t="shared" si="121"/>
        <v>0</v>
      </c>
      <c r="P356" s="85">
        <f t="shared" ca="1" si="116"/>
        <v>74.772345000000001</v>
      </c>
      <c r="Q356" s="85">
        <f t="shared" si="122"/>
        <v>0</v>
      </c>
      <c r="R356" s="90" t="str">
        <f t="shared" si="123"/>
        <v>A+J=</v>
      </c>
      <c r="S356" s="86">
        <f t="shared" si="124"/>
        <v>44529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10"/>
        <v>44450</v>
      </c>
      <c r="B357" s="129">
        <f t="shared" ca="1" si="117"/>
        <v>1075.1946919899999</v>
      </c>
      <c r="C357" s="85">
        <f t="shared" si="111"/>
        <v>1000</v>
      </c>
      <c r="D357" s="11">
        <f ca="1">IF(A357&lt;$B$1,VLOOKUP(A357,[1]DI!$A$4:$B$15000,2),0)</f>
        <v>0</v>
      </c>
      <c r="E357" s="85">
        <f t="shared" ca="1" si="118"/>
        <v>1</v>
      </c>
      <c r="F357" s="85">
        <f ca="1">(TRUNC(PRODUCT($E$12:$E356),16))</f>
        <v>1.02697313005751</v>
      </c>
      <c r="G357" s="85">
        <f t="shared" si="119"/>
        <v>1</v>
      </c>
      <c r="H357" s="85">
        <f t="shared" ca="1" si="120"/>
        <v>1.02697313</v>
      </c>
      <c r="I357" s="84">
        <f t="shared" si="112"/>
        <v>0.05</v>
      </c>
      <c r="J357" s="86">
        <f t="shared" si="113"/>
        <v>44105</v>
      </c>
      <c r="K357" s="87">
        <f t="shared" si="114"/>
        <v>236</v>
      </c>
      <c r="L357" s="88">
        <f t="shared" si="115"/>
        <v>237</v>
      </c>
      <c r="M357" s="89">
        <f t="shared" si="108"/>
        <v>1.0469550379999999</v>
      </c>
      <c r="N357" s="89">
        <f t="shared" ca="1" si="109"/>
        <v>1.075194692</v>
      </c>
      <c r="O357" s="88">
        <f t="shared" si="121"/>
        <v>0</v>
      </c>
      <c r="P357" s="85">
        <f t="shared" ca="1" si="116"/>
        <v>75.194691989999995</v>
      </c>
      <c r="Q357" s="85">
        <f t="shared" si="122"/>
        <v>0</v>
      </c>
      <c r="R357" s="90" t="str">
        <f t="shared" si="123"/>
        <v>A+J=</v>
      </c>
      <c r="S357" s="86">
        <f t="shared" si="124"/>
        <v>44529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10"/>
        <v>44451</v>
      </c>
      <c r="B358" s="129">
        <f t="shared" ca="1" si="117"/>
        <v>1075.1946919899999</v>
      </c>
      <c r="C358" s="85">
        <f t="shared" si="111"/>
        <v>1000</v>
      </c>
      <c r="D358" s="11">
        <f ca="1">IF(A358&lt;$B$1,VLOOKUP(A358,[1]DI!$A$4:$B$15000,2),0)</f>
        <v>0</v>
      </c>
      <c r="E358" s="85">
        <f t="shared" ca="1" si="118"/>
        <v>1</v>
      </c>
      <c r="F358" s="85">
        <f ca="1">(TRUNC(PRODUCT($E$12:$E357),16))</f>
        <v>1.02697313005751</v>
      </c>
      <c r="G358" s="85">
        <f t="shared" si="119"/>
        <v>1</v>
      </c>
      <c r="H358" s="85">
        <f t="shared" ca="1" si="120"/>
        <v>1.02697313</v>
      </c>
      <c r="I358" s="84">
        <f t="shared" si="112"/>
        <v>0.05</v>
      </c>
      <c r="J358" s="86">
        <f t="shared" si="113"/>
        <v>44105</v>
      </c>
      <c r="K358" s="87">
        <f t="shared" si="114"/>
        <v>236</v>
      </c>
      <c r="L358" s="88">
        <f t="shared" si="115"/>
        <v>237</v>
      </c>
      <c r="M358" s="89">
        <f t="shared" si="108"/>
        <v>1.0469550379999999</v>
      </c>
      <c r="N358" s="89">
        <f t="shared" ca="1" si="109"/>
        <v>1.075194692</v>
      </c>
      <c r="O358" s="88">
        <f t="shared" si="121"/>
        <v>0</v>
      </c>
      <c r="P358" s="85">
        <f t="shared" ca="1" si="116"/>
        <v>75.194691989999995</v>
      </c>
      <c r="Q358" s="85">
        <f t="shared" si="122"/>
        <v>0</v>
      </c>
      <c r="R358" s="90" t="str">
        <f t="shared" si="123"/>
        <v>A+J=</v>
      </c>
      <c r="S358" s="86">
        <f t="shared" si="124"/>
        <v>44529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10"/>
        <v>44452</v>
      </c>
      <c r="B359" s="129">
        <f t="shared" ca="1" si="117"/>
        <v>1075.1946919899999</v>
      </c>
      <c r="C359" s="85">
        <f t="shared" si="111"/>
        <v>1000</v>
      </c>
      <c r="D359" s="11">
        <f ca="1">IF(A359&lt;$B$1,VLOOKUP(A359,[1]DI!$A$4:$B$15000,2),0)</f>
        <v>5.1499999999999997E-2</v>
      </c>
      <c r="E359" s="85">
        <f t="shared" ca="1" si="118"/>
        <v>1.0001993</v>
      </c>
      <c r="F359" s="85">
        <f ca="1">(TRUNC(PRODUCT($E$12:$E358),16))</f>
        <v>1.02697313005751</v>
      </c>
      <c r="G359" s="85">
        <f t="shared" si="119"/>
        <v>1</v>
      </c>
      <c r="H359" s="85">
        <f t="shared" ca="1" si="120"/>
        <v>1.02697313</v>
      </c>
      <c r="I359" s="84">
        <f t="shared" si="112"/>
        <v>0.05</v>
      </c>
      <c r="J359" s="86">
        <f t="shared" si="113"/>
        <v>44105</v>
      </c>
      <c r="K359" s="87">
        <f t="shared" si="114"/>
        <v>237</v>
      </c>
      <c r="L359" s="88">
        <f t="shared" si="115"/>
        <v>237</v>
      </c>
      <c r="M359" s="89">
        <f t="shared" si="108"/>
        <v>1.0469550379999999</v>
      </c>
      <c r="N359" s="89">
        <f t="shared" ca="1" si="109"/>
        <v>1.075194692</v>
      </c>
      <c r="O359" s="88">
        <f t="shared" si="121"/>
        <v>0</v>
      </c>
      <c r="P359" s="85">
        <f t="shared" ca="1" si="116"/>
        <v>75.194691989999995</v>
      </c>
      <c r="Q359" s="85">
        <f t="shared" si="122"/>
        <v>0</v>
      </c>
      <c r="R359" s="90" t="str">
        <f t="shared" si="123"/>
        <v>A+J=</v>
      </c>
      <c r="S359" s="86">
        <f t="shared" si="124"/>
        <v>44529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10"/>
        <v>44453</v>
      </c>
      <c r="B360" s="129">
        <f t="shared" ca="1" si="117"/>
        <v>1075.61721599</v>
      </c>
      <c r="C360" s="85">
        <f t="shared" si="111"/>
        <v>1000</v>
      </c>
      <c r="D360" s="11">
        <f ca="1">IF(A360&lt;$B$1,VLOOKUP(A360,[1]DI!$A$4:$B$15000,2),0)</f>
        <v>5.1499999999999997E-2</v>
      </c>
      <c r="E360" s="85">
        <f t="shared" ca="1" si="118"/>
        <v>1.0001993</v>
      </c>
      <c r="F360" s="85">
        <f ca="1">(TRUNC(PRODUCT($E$12:$E359),16))</f>
        <v>1.02717780580234</v>
      </c>
      <c r="G360" s="85">
        <f t="shared" si="119"/>
        <v>1</v>
      </c>
      <c r="H360" s="85">
        <f t="shared" ca="1" si="120"/>
        <v>1.02717781</v>
      </c>
      <c r="I360" s="84">
        <f t="shared" si="112"/>
        <v>0.05</v>
      </c>
      <c r="J360" s="86">
        <f t="shared" si="113"/>
        <v>44105</v>
      </c>
      <c r="K360" s="87">
        <f t="shared" si="114"/>
        <v>238</v>
      </c>
      <c r="L360" s="88">
        <f t="shared" si="115"/>
        <v>238</v>
      </c>
      <c r="M360" s="89">
        <f t="shared" si="108"/>
        <v>1.047157761</v>
      </c>
      <c r="N360" s="89">
        <f t="shared" ca="1" si="109"/>
        <v>1.0756172159999999</v>
      </c>
      <c r="O360" s="88">
        <f t="shared" si="121"/>
        <v>0</v>
      </c>
      <c r="P360" s="85">
        <f t="shared" ca="1" si="116"/>
        <v>75.617215990000005</v>
      </c>
      <c r="Q360" s="85">
        <f t="shared" si="122"/>
        <v>0</v>
      </c>
      <c r="R360" s="90" t="str">
        <f t="shared" si="123"/>
        <v>A+J=</v>
      </c>
      <c r="S360" s="86">
        <f t="shared" si="124"/>
        <v>44529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10"/>
        <v>44454</v>
      </c>
      <c r="B361" s="129">
        <f t="shared" ca="1" si="117"/>
        <v>1076.03989299</v>
      </c>
      <c r="C361" s="85">
        <f t="shared" si="111"/>
        <v>1000</v>
      </c>
      <c r="D361" s="11">
        <f ca="1">IF(A361&lt;$B$1,VLOOKUP(A361,[1]DI!$A$4:$B$15000,2),0)</f>
        <v>5.1499999999999997E-2</v>
      </c>
      <c r="E361" s="85">
        <f t="shared" ca="1" si="118"/>
        <v>1.0001993</v>
      </c>
      <c r="F361" s="85">
        <f ca="1">(TRUNC(PRODUCT($E$12:$E360),16))</f>
        <v>1.02738252233903</v>
      </c>
      <c r="G361" s="85">
        <f t="shared" si="119"/>
        <v>1</v>
      </c>
      <c r="H361" s="85">
        <f t="shared" ca="1" si="120"/>
        <v>1.02738252</v>
      </c>
      <c r="I361" s="84">
        <f t="shared" si="112"/>
        <v>0.05</v>
      </c>
      <c r="J361" s="86">
        <f t="shared" si="113"/>
        <v>44105</v>
      </c>
      <c r="K361" s="87">
        <f t="shared" si="114"/>
        <v>239</v>
      </c>
      <c r="L361" s="88">
        <f t="shared" si="115"/>
        <v>239</v>
      </c>
      <c r="M361" s="89">
        <f t="shared" si="108"/>
        <v>1.047360523</v>
      </c>
      <c r="N361" s="89">
        <f t="shared" ca="1" si="109"/>
        <v>1.0760398929999999</v>
      </c>
      <c r="O361" s="88">
        <f t="shared" si="121"/>
        <v>0</v>
      </c>
      <c r="P361" s="85">
        <f t="shared" ca="1" si="116"/>
        <v>76.039892989999998</v>
      </c>
      <c r="Q361" s="85">
        <f t="shared" si="122"/>
        <v>0</v>
      </c>
      <c r="R361" s="90" t="str">
        <f t="shared" si="123"/>
        <v>A+J=</v>
      </c>
      <c r="S361" s="86">
        <f t="shared" si="124"/>
        <v>44529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10"/>
        <v>44455</v>
      </c>
      <c r="B362" s="129">
        <f t="shared" ca="1" si="117"/>
        <v>1076.462747</v>
      </c>
      <c r="C362" s="85">
        <f t="shared" si="111"/>
        <v>1000</v>
      </c>
      <c r="D362" s="11">
        <f ca="1">IF(A362&lt;$B$1,VLOOKUP(A362,[1]DI!$A$4:$B$15000,2),0)</f>
        <v>5.1499999999999997E-2</v>
      </c>
      <c r="E362" s="85">
        <f t="shared" ca="1" si="118"/>
        <v>1.0001993</v>
      </c>
      <c r="F362" s="85">
        <f ca="1">(TRUNC(PRODUCT($E$12:$E361),16))</f>
        <v>1.0275872796757299</v>
      </c>
      <c r="G362" s="85">
        <f t="shared" si="119"/>
        <v>1</v>
      </c>
      <c r="H362" s="85">
        <f t="shared" ca="1" si="120"/>
        <v>1.0275872800000001</v>
      </c>
      <c r="I362" s="84">
        <f t="shared" si="112"/>
        <v>0.05</v>
      </c>
      <c r="J362" s="86">
        <f t="shared" si="113"/>
        <v>44105</v>
      </c>
      <c r="K362" s="87">
        <f t="shared" si="114"/>
        <v>240</v>
      </c>
      <c r="L362" s="88">
        <f t="shared" si="115"/>
        <v>240</v>
      </c>
      <c r="M362" s="89">
        <f t="shared" si="108"/>
        <v>1.047563324</v>
      </c>
      <c r="N362" s="89">
        <f t="shared" ca="1" si="109"/>
        <v>1.0764627470000001</v>
      </c>
      <c r="O362" s="88">
        <f t="shared" si="121"/>
        <v>0</v>
      </c>
      <c r="P362" s="85">
        <f t="shared" ca="1" si="116"/>
        <v>76.462746999999993</v>
      </c>
      <c r="Q362" s="85">
        <f t="shared" si="122"/>
        <v>0</v>
      </c>
      <c r="R362" s="90" t="str">
        <f t="shared" si="123"/>
        <v>A+J=</v>
      </c>
      <c r="S362" s="86">
        <f t="shared" si="124"/>
        <v>44529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10"/>
        <v>44456</v>
      </c>
      <c r="B363" s="129">
        <f t="shared" ca="1" si="117"/>
        <v>1076.885765</v>
      </c>
      <c r="C363" s="85">
        <f t="shared" si="111"/>
        <v>1000</v>
      </c>
      <c r="D363" s="11">
        <f ca="1">IF(A363&lt;$B$1,VLOOKUP(A363,[1]DI!$A$4:$B$15000,2),0)</f>
        <v>5.1499999999999997E-2</v>
      </c>
      <c r="E363" s="85">
        <f t="shared" ca="1" si="118"/>
        <v>1.0001993</v>
      </c>
      <c r="F363" s="85">
        <f ca="1">(TRUNC(PRODUCT($E$12:$E362),16))</f>
        <v>1.02779207782057</v>
      </c>
      <c r="G363" s="85">
        <f t="shared" si="119"/>
        <v>1</v>
      </c>
      <c r="H363" s="85">
        <f t="shared" ca="1" si="120"/>
        <v>1.02779208</v>
      </c>
      <c r="I363" s="84">
        <f t="shared" si="112"/>
        <v>0.05</v>
      </c>
      <c r="J363" s="86">
        <f t="shared" si="113"/>
        <v>44105</v>
      </c>
      <c r="K363" s="87">
        <f t="shared" si="114"/>
        <v>241</v>
      </c>
      <c r="L363" s="88">
        <f t="shared" si="115"/>
        <v>241</v>
      </c>
      <c r="M363" s="89">
        <f t="shared" si="108"/>
        <v>1.047766164</v>
      </c>
      <c r="N363" s="89">
        <f t="shared" ca="1" si="109"/>
        <v>1.0768857650000001</v>
      </c>
      <c r="O363" s="88">
        <f t="shared" si="121"/>
        <v>0</v>
      </c>
      <c r="P363" s="85">
        <f t="shared" ca="1" si="116"/>
        <v>76.885765000000006</v>
      </c>
      <c r="Q363" s="85">
        <f t="shared" si="122"/>
        <v>0</v>
      </c>
      <c r="R363" s="90" t="str">
        <f t="shared" si="123"/>
        <v>A+J=</v>
      </c>
      <c r="S363" s="86">
        <f t="shared" si="124"/>
        <v>44529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10"/>
        <v>44457</v>
      </c>
      <c r="B364" s="129">
        <f t="shared" ca="1" si="117"/>
        <v>1077.3089480000001</v>
      </c>
      <c r="C364" s="85">
        <f t="shared" si="111"/>
        <v>1000</v>
      </c>
      <c r="D364" s="11">
        <f ca="1">IF(A364&lt;$B$1,VLOOKUP(A364,[1]DI!$A$4:$B$15000,2),0)</f>
        <v>0</v>
      </c>
      <c r="E364" s="85">
        <f t="shared" ca="1" si="118"/>
        <v>1</v>
      </c>
      <c r="F364" s="85">
        <f ca="1">(TRUNC(PRODUCT($E$12:$E363),16))</f>
        <v>1.02799691678168</v>
      </c>
      <c r="G364" s="85">
        <f t="shared" si="119"/>
        <v>1</v>
      </c>
      <c r="H364" s="85">
        <f t="shared" ca="1" si="120"/>
        <v>1.0279969200000001</v>
      </c>
      <c r="I364" s="84">
        <f t="shared" si="112"/>
        <v>0.05</v>
      </c>
      <c r="J364" s="86">
        <f t="shared" si="113"/>
        <v>44105</v>
      </c>
      <c r="K364" s="87">
        <f t="shared" si="114"/>
        <v>241</v>
      </c>
      <c r="L364" s="88">
        <f t="shared" si="115"/>
        <v>242</v>
      </c>
      <c r="M364" s="89">
        <f t="shared" si="108"/>
        <v>1.0479690429999999</v>
      </c>
      <c r="N364" s="89">
        <f t="shared" ca="1" si="109"/>
        <v>1.077308948</v>
      </c>
      <c r="O364" s="88">
        <f t="shared" si="121"/>
        <v>0</v>
      </c>
      <c r="P364" s="85">
        <f t="shared" ca="1" si="116"/>
        <v>77.308948000000001</v>
      </c>
      <c r="Q364" s="85">
        <f t="shared" si="122"/>
        <v>0</v>
      </c>
      <c r="R364" s="90" t="str">
        <f t="shared" si="123"/>
        <v>A+J=</v>
      </c>
      <c r="S364" s="86">
        <f t="shared" si="124"/>
        <v>44529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10"/>
        <v>44458</v>
      </c>
      <c r="B365" s="129">
        <f t="shared" ca="1" si="117"/>
        <v>1077.3089480000001</v>
      </c>
      <c r="C365" s="85">
        <f t="shared" si="111"/>
        <v>1000</v>
      </c>
      <c r="D365" s="11">
        <f ca="1">IF(A365&lt;$B$1,VLOOKUP(A365,[1]DI!$A$4:$B$15000,2),0)</f>
        <v>0</v>
      </c>
      <c r="E365" s="85">
        <f t="shared" ca="1" si="118"/>
        <v>1</v>
      </c>
      <c r="F365" s="85">
        <f ca="1">(TRUNC(PRODUCT($E$12:$E364),16))</f>
        <v>1.02799691678168</v>
      </c>
      <c r="G365" s="85">
        <f t="shared" si="119"/>
        <v>1</v>
      </c>
      <c r="H365" s="85">
        <f t="shared" ca="1" si="120"/>
        <v>1.0279969200000001</v>
      </c>
      <c r="I365" s="84">
        <f t="shared" si="112"/>
        <v>0.05</v>
      </c>
      <c r="J365" s="86">
        <f t="shared" si="113"/>
        <v>44105</v>
      </c>
      <c r="K365" s="87">
        <f t="shared" si="114"/>
        <v>241</v>
      </c>
      <c r="L365" s="88">
        <f t="shared" si="115"/>
        <v>242</v>
      </c>
      <c r="M365" s="89">
        <f t="shared" si="108"/>
        <v>1.0479690429999999</v>
      </c>
      <c r="N365" s="89">
        <f t="shared" ca="1" si="109"/>
        <v>1.077308948</v>
      </c>
      <c r="O365" s="88">
        <f t="shared" si="121"/>
        <v>0</v>
      </c>
      <c r="P365" s="85">
        <f t="shared" ca="1" si="116"/>
        <v>77.308948000000001</v>
      </c>
      <c r="Q365" s="85">
        <f t="shared" si="122"/>
        <v>0</v>
      </c>
      <c r="R365" s="90" t="str">
        <f t="shared" si="123"/>
        <v>A+J=</v>
      </c>
      <c r="S365" s="86">
        <f t="shared" si="124"/>
        <v>44529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10"/>
        <v>44459</v>
      </c>
      <c r="B366" s="129">
        <f t="shared" ca="1" si="117"/>
        <v>1077.3089480000001</v>
      </c>
      <c r="C366" s="85">
        <f t="shared" si="111"/>
        <v>1000</v>
      </c>
      <c r="D366" s="11">
        <f ca="1">IF(A366&lt;$B$1,VLOOKUP(A366,[1]DI!$A$4:$B$15000,2),0)</f>
        <v>5.1499999999999997E-2</v>
      </c>
      <c r="E366" s="85">
        <f t="shared" ca="1" si="118"/>
        <v>1.0001993</v>
      </c>
      <c r="F366" s="85">
        <f ca="1">(TRUNC(PRODUCT($E$12:$E365),16))</f>
        <v>1.02799691678168</v>
      </c>
      <c r="G366" s="85">
        <f t="shared" si="119"/>
        <v>1</v>
      </c>
      <c r="H366" s="85">
        <f t="shared" ca="1" si="120"/>
        <v>1.0279969200000001</v>
      </c>
      <c r="I366" s="84">
        <f t="shared" si="112"/>
        <v>0.05</v>
      </c>
      <c r="J366" s="86">
        <f t="shared" si="113"/>
        <v>44105</v>
      </c>
      <c r="K366" s="87">
        <f t="shared" si="114"/>
        <v>242</v>
      </c>
      <c r="L366" s="88">
        <f t="shared" si="115"/>
        <v>242</v>
      </c>
      <c r="M366" s="89">
        <f t="shared" si="108"/>
        <v>1.0479690429999999</v>
      </c>
      <c r="N366" s="89">
        <f t="shared" ca="1" si="109"/>
        <v>1.077308948</v>
      </c>
      <c r="O366" s="88">
        <f t="shared" si="121"/>
        <v>0</v>
      </c>
      <c r="P366" s="85">
        <f t="shared" ca="1" si="116"/>
        <v>77.308948000000001</v>
      </c>
      <c r="Q366" s="85">
        <f t="shared" si="122"/>
        <v>0</v>
      </c>
      <c r="R366" s="90" t="str">
        <f t="shared" si="123"/>
        <v>A+J=</v>
      </c>
      <c r="S366" s="86">
        <f t="shared" si="124"/>
        <v>44529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10"/>
        <v>44460</v>
      </c>
      <c r="B367" s="129">
        <f t="shared" ca="1" si="117"/>
        <v>1077.73229799</v>
      </c>
      <c r="C367" s="85">
        <f t="shared" si="111"/>
        <v>1000</v>
      </c>
      <c r="D367" s="11">
        <f ca="1">IF(A367&lt;$B$1,VLOOKUP(A367,[1]DI!$A$4:$B$15000,2),0)</f>
        <v>5.1499999999999997E-2</v>
      </c>
      <c r="E367" s="85">
        <f t="shared" ca="1" si="118"/>
        <v>1.0001993</v>
      </c>
      <c r="F367" s="85">
        <f ca="1">(TRUNC(PRODUCT($E$12:$E366),16))</f>
        <v>1.0282017965671999</v>
      </c>
      <c r="G367" s="85">
        <f t="shared" si="119"/>
        <v>1</v>
      </c>
      <c r="H367" s="85">
        <f t="shared" ca="1" si="120"/>
        <v>1.0282017999999999</v>
      </c>
      <c r="I367" s="84">
        <f t="shared" si="112"/>
        <v>0.05</v>
      </c>
      <c r="J367" s="86">
        <f t="shared" si="113"/>
        <v>44105</v>
      </c>
      <c r="K367" s="87">
        <f t="shared" si="114"/>
        <v>243</v>
      </c>
      <c r="L367" s="88">
        <f t="shared" si="115"/>
        <v>243</v>
      </c>
      <c r="M367" s="89">
        <f t="shared" si="108"/>
        <v>1.0481719620000001</v>
      </c>
      <c r="N367" s="89">
        <f t="shared" ca="1" si="109"/>
        <v>1.0777322979999999</v>
      </c>
      <c r="O367" s="88">
        <f t="shared" si="121"/>
        <v>0</v>
      </c>
      <c r="P367" s="85">
        <f t="shared" ca="1" si="116"/>
        <v>77.732297990000006</v>
      </c>
      <c r="Q367" s="85">
        <f t="shared" si="122"/>
        <v>0</v>
      </c>
      <c r="R367" s="90" t="str">
        <f t="shared" si="123"/>
        <v>A+J=</v>
      </c>
      <c r="S367" s="86">
        <f t="shared" si="124"/>
        <v>44529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10"/>
        <v>44461</v>
      </c>
      <c r="B368" s="129">
        <f t="shared" ca="1" si="117"/>
        <v>1078.1558130000001</v>
      </c>
      <c r="C368" s="85">
        <f t="shared" si="111"/>
        <v>1000</v>
      </c>
      <c r="D368" s="11">
        <f ca="1">IF(A368&lt;$B$1,VLOOKUP(A368,[1]DI!$A$4:$B$15000,2),0)</f>
        <v>5.1499999999999997E-2</v>
      </c>
      <c r="E368" s="85">
        <f t="shared" ca="1" si="118"/>
        <v>1.0001993</v>
      </c>
      <c r="F368" s="85">
        <f ca="1">(TRUNC(PRODUCT($E$12:$E367),16))</f>
        <v>1.02840671718525</v>
      </c>
      <c r="G368" s="85">
        <f t="shared" si="119"/>
        <v>1</v>
      </c>
      <c r="H368" s="85">
        <f t="shared" ca="1" si="120"/>
        <v>1.02840672</v>
      </c>
      <c r="I368" s="84">
        <f t="shared" si="112"/>
        <v>0.05</v>
      </c>
      <c r="J368" s="86">
        <f t="shared" si="113"/>
        <v>44105</v>
      </c>
      <c r="K368" s="87">
        <f t="shared" si="114"/>
        <v>244</v>
      </c>
      <c r="L368" s="88">
        <f t="shared" si="115"/>
        <v>244</v>
      </c>
      <c r="M368" s="89">
        <f t="shared" si="108"/>
        <v>1.0483749200000001</v>
      </c>
      <c r="N368" s="89">
        <f t="shared" ca="1" si="109"/>
        <v>1.078155813</v>
      </c>
      <c r="O368" s="88">
        <f t="shared" si="121"/>
        <v>0</v>
      </c>
      <c r="P368" s="85">
        <f t="shared" ca="1" si="116"/>
        <v>78.155812999999995</v>
      </c>
      <c r="Q368" s="85">
        <f t="shared" si="122"/>
        <v>0</v>
      </c>
      <c r="R368" s="90" t="str">
        <f t="shared" si="123"/>
        <v>A+J=</v>
      </c>
      <c r="S368" s="86">
        <f t="shared" si="124"/>
        <v>44529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10"/>
        <v>44462</v>
      </c>
      <c r="B369" s="129">
        <f t="shared" ca="1" si="117"/>
        <v>1078.5794929900001</v>
      </c>
      <c r="C369" s="85">
        <f t="shared" si="111"/>
        <v>1000</v>
      </c>
      <c r="D369" s="11">
        <f ca="1">IF(A369&lt;$B$1,VLOOKUP(A369,[1]DI!$A$4:$B$15000,2),0)</f>
        <v>6.1499999999999999E-2</v>
      </c>
      <c r="E369" s="85">
        <f t="shared" ca="1" si="118"/>
        <v>1.0002368699999999</v>
      </c>
      <c r="F369" s="85">
        <f ca="1">(TRUNC(PRODUCT($E$12:$E368),16))</f>
        <v>1.0286116786439901</v>
      </c>
      <c r="G369" s="85">
        <f t="shared" si="119"/>
        <v>1</v>
      </c>
      <c r="H369" s="85">
        <f t="shared" ca="1" si="120"/>
        <v>1.02861168</v>
      </c>
      <c r="I369" s="84">
        <f t="shared" si="112"/>
        <v>0.05</v>
      </c>
      <c r="J369" s="86">
        <f t="shared" si="113"/>
        <v>44105</v>
      </c>
      <c r="K369" s="87">
        <f t="shared" si="114"/>
        <v>245</v>
      </c>
      <c r="L369" s="88">
        <f t="shared" si="115"/>
        <v>245</v>
      </c>
      <c r="M369" s="89">
        <f t="shared" si="108"/>
        <v>1.048577917</v>
      </c>
      <c r="N369" s="89">
        <f t="shared" ca="1" si="109"/>
        <v>1.0785794929999999</v>
      </c>
      <c r="O369" s="88">
        <f t="shared" si="121"/>
        <v>0</v>
      </c>
      <c r="P369" s="85">
        <f t="shared" ca="1" si="116"/>
        <v>78.579492990000006</v>
      </c>
      <c r="Q369" s="85">
        <f t="shared" si="122"/>
        <v>0</v>
      </c>
      <c r="R369" s="90" t="str">
        <f t="shared" si="123"/>
        <v>A+J=</v>
      </c>
      <c r="S369" s="86">
        <f t="shared" si="124"/>
        <v>44529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10"/>
        <v>44463</v>
      </c>
      <c r="B370" s="129">
        <f t="shared" ca="1" si="117"/>
        <v>1079.0438750000001</v>
      </c>
      <c r="C370" s="85">
        <f t="shared" si="111"/>
        <v>1000</v>
      </c>
      <c r="D370" s="11">
        <f ca="1">IF(A370&lt;$B$1,VLOOKUP(A370,[1]DI!$A$4:$B$15000,2),0)</f>
        <v>6.1499999999999999E-2</v>
      </c>
      <c r="E370" s="85">
        <f t="shared" ca="1" si="118"/>
        <v>1.0002368699999999</v>
      </c>
      <c r="F370" s="85">
        <f ca="1">(TRUNC(PRODUCT($E$12:$E369),16))</f>
        <v>1.0288553258923101</v>
      </c>
      <c r="G370" s="85">
        <f t="shared" si="119"/>
        <v>1</v>
      </c>
      <c r="H370" s="85">
        <f t="shared" ca="1" si="120"/>
        <v>1.0288553300000001</v>
      </c>
      <c r="I370" s="84">
        <f t="shared" si="112"/>
        <v>0.05</v>
      </c>
      <c r="J370" s="86">
        <f t="shared" si="113"/>
        <v>44105</v>
      </c>
      <c r="K370" s="87">
        <f t="shared" si="114"/>
        <v>246</v>
      </c>
      <c r="L370" s="88">
        <f t="shared" si="115"/>
        <v>246</v>
      </c>
      <c r="M370" s="89">
        <f t="shared" si="108"/>
        <v>1.0487809539999999</v>
      </c>
      <c r="N370" s="89">
        <f t="shared" ca="1" si="109"/>
        <v>1.079043875</v>
      </c>
      <c r="O370" s="88">
        <f t="shared" si="121"/>
        <v>0</v>
      </c>
      <c r="P370" s="85">
        <f t="shared" ca="1" si="116"/>
        <v>79.043875</v>
      </c>
      <c r="Q370" s="85">
        <f t="shared" si="122"/>
        <v>0</v>
      </c>
      <c r="R370" s="90" t="str">
        <f t="shared" si="123"/>
        <v>A+J=</v>
      </c>
      <c r="S370" s="86">
        <f t="shared" si="124"/>
        <v>44529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10"/>
        <v>44464</v>
      </c>
      <c r="B371" s="129">
        <f t="shared" ca="1" si="117"/>
        <v>1079.5084479899999</v>
      </c>
      <c r="C371" s="85">
        <f t="shared" si="111"/>
        <v>1000</v>
      </c>
      <c r="D371" s="11">
        <f ca="1">IF(A371&lt;$B$1,VLOOKUP(A371,[1]DI!$A$4:$B$15000,2),0)</f>
        <v>0</v>
      </c>
      <c r="E371" s="85">
        <f t="shared" ca="1" si="118"/>
        <v>1</v>
      </c>
      <c r="F371" s="85">
        <f ca="1">(TRUNC(PRODUCT($E$12:$E370),16))</f>
        <v>1.0290990308533501</v>
      </c>
      <c r="G371" s="85">
        <f t="shared" si="119"/>
        <v>1</v>
      </c>
      <c r="H371" s="85">
        <f t="shared" ca="1" si="120"/>
        <v>1.02909903</v>
      </c>
      <c r="I371" s="84">
        <f t="shared" si="112"/>
        <v>0.05</v>
      </c>
      <c r="J371" s="86">
        <f t="shared" si="113"/>
        <v>44105</v>
      </c>
      <c r="K371" s="87">
        <f t="shared" si="114"/>
        <v>246</v>
      </c>
      <c r="L371" s="88">
        <f t="shared" si="115"/>
        <v>247</v>
      </c>
      <c r="M371" s="89">
        <f t="shared" si="108"/>
        <v>1.04898403</v>
      </c>
      <c r="N371" s="89">
        <f t="shared" ca="1" si="109"/>
        <v>1.0795084479999999</v>
      </c>
      <c r="O371" s="88">
        <f t="shared" si="121"/>
        <v>0</v>
      </c>
      <c r="P371" s="85">
        <f t="shared" ca="1" si="116"/>
        <v>79.508447989999993</v>
      </c>
      <c r="Q371" s="85">
        <f t="shared" si="122"/>
        <v>0</v>
      </c>
      <c r="R371" s="90" t="str">
        <f t="shared" si="123"/>
        <v>A+J=</v>
      </c>
      <c r="S371" s="86">
        <f t="shared" si="124"/>
        <v>44529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10"/>
        <v>44465</v>
      </c>
      <c r="B372" s="129">
        <f t="shared" ca="1" si="117"/>
        <v>1079.5084479899999</v>
      </c>
      <c r="C372" s="85">
        <f t="shared" si="111"/>
        <v>1000</v>
      </c>
      <c r="D372" s="11">
        <f ca="1">IF(A372&lt;$B$1,VLOOKUP(A372,[1]DI!$A$4:$B$15000,2),0)</f>
        <v>0</v>
      </c>
      <c r="E372" s="85">
        <f t="shared" ca="1" si="118"/>
        <v>1</v>
      </c>
      <c r="F372" s="85">
        <f ca="1">(TRUNC(PRODUCT($E$12:$E371),16))</f>
        <v>1.0290990308533501</v>
      </c>
      <c r="G372" s="85">
        <f t="shared" si="119"/>
        <v>1</v>
      </c>
      <c r="H372" s="85">
        <f t="shared" ca="1" si="120"/>
        <v>1.02909903</v>
      </c>
      <c r="I372" s="84">
        <f t="shared" si="112"/>
        <v>0.05</v>
      </c>
      <c r="J372" s="86">
        <f t="shared" si="113"/>
        <v>44105</v>
      </c>
      <c r="K372" s="87">
        <f t="shared" si="114"/>
        <v>246</v>
      </c>
      <c r="L372" s="88">
        <f t="shared" si="115"/>
        <v>247</v>
      </c>
      <c r="M372" s="89">
        <f t="shared" si="108"/>
        <v>1.04898403</v>
      </c>
      <c r="N372" s="89">
        <f t="shared" ca="1" si="109"/>
        <v>1.0795084479999999</v>
      </c>
      <c r="O372" s="88">
        <f t="shared" si="121"/>
        <v>0</v>
      </c>
      <c r="P372" s="85">
        <f t="shared" ca="1" si="116"/>
        <v>79.508447989999993</v>
      </c>
      <c r="Q372" s="85">
        <f t="shared" si="122"/>
        <v>0</v>
      </c>
      <c r="R372" s="90" t="str">
        <f t="shared" si="123"/>
        <v>A+J=</v>
      </c>
      <c r="S372" s="86">
        <f t="shared" si="124"/>
        <v>44529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10"/>
        <v>44466</v>
      </c>
      <c r="B373" s="129">
        <f t="shared" ca="1" si="117"/>
        <v>1079.5084479899999</v>
      </c>
      <c r="C373" s="85">
        <f t="shared" si="111"/>
        <v>1000</v>
      </c>
      <c r="D373" s="11">
        <f ca="1">IF(A373&lt;$B$1,VLOOKUP(A373,[1]DI!$A$4:$B$15000,2),0)</f>
        <v>6.1499999999999999E-2</v>
      </c>
      <c r="E373" s="85">
        <f t="shared" ca="1" si="118"/>
        <v>1.0002368699999999</v>
      </c>
      <c r="F373" s="85">
        <f ca="1">(TRUNC(PRODUCT($E$12:$E372),16))</f>
        <v>1.0290990308533501</v>
      </c>
      <c r="G373" s="85">
        <f t="shared" si="119"/>
        <v>1</v>
      </c>
      <c r="H373" s="85">
        <f t="shared" ca="1" si="120"/>
        <v>1.02909903</v>
      </c>
      <c r="I373" s="84">
        <f t="shared" si="112"/>
        <v>0.05</v>
      </c>
      <c r="J373" s="86">
        <f t="shared" si="113"/>
        <v>44105</v>
      </c>
      <c r="K373" s="87">
        <f t="shared" si="114"/>
        <v>247</v>
      </c>
      <c r="L373" s="88">
        <f t="shared" si="115"/>
        <v>247</v>
      </c>
      <c r="M373" s="89">
        <f t="shared" si="108"/>
        <v>1.04898403</v>
      </c>
      <c r="N373" s="89">
        <f t="shared" ca="1" si="109"/>
        <v>1.0795084479999999</v>
      </c>
      <c r="O373" s="88">
        <f t="shared" si="121"/>
        <v>0</v>
      </c>
      <c r="P373" s="85">
        <f t="shared" ca="1" si="116"/>
        <v>79.508447989999993</v>
      </c>
      <c r="Q373" s="85">
        <f t="shared" si="122"/>
        <v>0</v>
      </c>
      <c r="R373" s="90" t="str">
        <f t="shared" si="123"/>
        <v>A+J=</v>
      </c>
      <c r="S373" s="86">
        <f t="shared" si="124"/>
        <v>44529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10"/>
        <v>44467</v>
      </c>
      <c r="B374" s="129">
        <f t="shared" ca="1" si="117"/>
        <v>1079.973223</v>
      </c>
      <c r="C374" s="85">
        <f t="shared" si="111"/>
        <v>1000</v>
      </c>
      <c r="D374" s="11">
        <f ca="1">IF(A374&lt;$B$1,VLOOKUP(A374,[1]DI!$A$4:$B$15000,2),0)</f>
        <v>6.1499999999999999E-2</v>
      </c>
      <c r="E374" s="85">
        <f t="shared" ca="1" si="118"/>
        <v>1.0002368699999999</v>
      </c>
      <c r="F374" s="85">
        <f ca="1">(TRUNC(PRODUCT($E$12:$E373),16))</f>
        <v>1.0293427935407899</v>
      </c>
      <c r="G374" s="85">
        <f t="shared" si="119"/>
        <v>1</v>
      </c>
      <c r="H374" s="85">
        <f t="shared" ca="1" si="120"/>
        <v>1.0293427900000001</v>
      </c>
      <c r="I374" s="84">
        <f t="shared" si="112"/>
        <v>0.05</v>
      </c>
      <c r="J374" s="86">
        <f t="shared" si="113"/>
        <v>44105</v>
      </c>
      <c r="K374" s="87">
        <f t="shared" si="114"/>
        <v>248</v>
      </c>
      <c r="L374" s="88">
        <f t="shared" si="115"/>
        <v>248</v>
      </c>
      <c r="M374" s="89">
        <f t="shared" si="108"/>
        <v>1.0491871450000001</v>
      </c>
      <c r="N374" s="89">
        <f t="shared" ca="1" si="109"/>
        <v>1.0799732230000001</v>
      </c>
      <c r="O374" s="88">
        <f t="shared" si="121"/>
        <v>0</v>
      </c>
      <c r="P374" s="85">
        <f t="shared" ca="1" si="116"/>
        <v>79.973223000000004</v>
      </c>
      <c r="Q374" s="85">
        <f t="shared" si="122"/>
        <v>0</v>
      </c>
      <c r="R374" s="90" t="str">
        <f t="shared" si="123"/>
        <v>A+J=</v>
      </c>
      <c r="S374" s="86">
        <f t="shared" si="124"/>
        <v>44529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10"/>
        <v>44468</v>
      </c>
      <c r="B375" s="129">
        <f t="shared" ca="1" si="117"/>
        <v>1080.438202</v>
      </c>
      <c r="C375" s="85">
        <f t="shared" si="111"/>
        <v>1000</v>
      </c>
      <c r="D375" s="11">
        <f ca="1">IF(A375&lt;$B$1,VLOOKUP(A375,[1]DI!$A$4:$B$15000,2),0)</f>
        <v>6.1499999999999999E-2</v>
      </c>
      <c r="E375" s="85">
        <f t="shared" ca="1" si="118"/>
        <v>1.0002368699999999</v>
      </c>
      <c r="F375" s="85">
        <f ca="1">(TRUNC(PRODUCT($E$12:$E374),16))</f>
        <v>1.0295866139683001</v>
      </c>
      <c r="G375" s="85">
        <f t="shared" si="119"/>
        <v>1</v>
      </c>
      <c r="H375" s="85">
        <f t="shared" ca="1" si="120"/>
        <v>1.02958661</v>
      </c>
      <c r="I375" s="84">
        <f t="shared" si="112"/>
        <v>0.05</v>
      </c>
      <c r="J375" s="86">
        <f t="shared" si="113"/>
        <v>44105</v>
      </c>
      <c r="K375" s="87">
        <f t="shared" si="114"/>
        <v>249</v>
      </c>
      <c r="L375" s="88">
        <f t="shared" si="115"/>
        <v>249</v>
      </c>
      <c r="M375" s="89">
        <f t="shared" si="108"/>
        <v>1.0493903</v>
      </c>
      <c r="N375" s="89">
        <f t="shared" ca="1" si="109"/>
        <v>1.0804382020000001</v>
      </c>
      <c r="O375" s="88">
        <f t="shared" si="121"/>
        <v>0</v>
      </c>
      <c r="P375" s="85">
        <f t="shared" ca="1" si="116"/>
        <v>80.438202000000004</v>
      </c>
      <c r="Q375" s="85">
        <f t="shared" si="122"/>
        <v>0</v>
      </c>
      <c r="R375" s="90" t="str">
        <f t="shared" si="123"/>
        <v>A+J=</v>
      </c>
      <c r="S375" s="86">
        <f t="shared" si="124"/>
        <v>44529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10"/>
        <v>44469</v>
      </c>
      <c r="B376" s="129">
        <f t="shared" ca="1" si="117"/>
        <v>1080.903382</v>
      </c>
      <c r="C376" s="85">
        <f t="shared" si="111"/>
        <v>1000</v>
      </c>
      <c r="D376" s="11">
        <f ca="1">IF(A376&lt;$B$1,VLOOKUP(A376,[1]DI!$A$4:$B$15000,2),0)</f>
        <v>6.1499999999999999E-2</v>
      </c>
      <c r="E376" s="85">
        <f t="shared" ca="1" si="118"/>
        <v>1.0002368699999999</v>
      </c>
      <c r="F376" s="85">
        <f ca="1">(TRUNC(PRODUCT($E$12:$E375),16))</f>
        <v>1.02983049214955</v>
      </c>
      <c r="G376" s="85">
        <f t="shared" si="119"/>
        <v>1</v>
      </c>
      <c r="H376" s="85">
        <f t="shared" ca="1" si="120"/>
        <v>1.0298304899999999</v>
      </c>
      <c r="I376" s="84">
        <f t="shared" si="112"/>
        <v>0.05</v>
      </c>
      <c r="J376" s="86">
        <f t="shared" si="113"/>
        <v>44105</v>
      </c>
      <c r="K376" s="87">
        <f t="shared" si="114"/>
        <v>250</v>
      </c>
      <c r="L376" s="88">
        <f t="shared" si="115"/>
        <v>250</v>
      </c>
      <c r="M376" s="89">
        <f t="shared" si="108"/>
        <v>1.049593494</v>
      </c>
      <c r="N376" s="89">
        <f t="shared" ca="1" si="109"/>
        <v>1.080903382</v>
      </c>
      <c r="O376" s="88">
        <f t="shared" si="121"/>
        <v>0</v>
      </c>
      <c r="P376" s="85">
        <f t="shared" ca="1" si="116"/>
        <v>80.903381999999993</v>
      </c>
      <c r="Q376" s="85">
        <f t="shared" si="122"/>
        <v>0</v>
      </c>
      <c r="R376" s="90" t="str">
        <f t="shared" si="123"/>
        <v>A+J=</v>
      </c>
      <c r="S376" s="86">
        <f t="shared" si="124"/>
        <v>44529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10"/>
        <v>44470</v>
      </c>
      <c r="B377" s="129">
        <f t="shared" ca="1" si="117"/>
        <v>1081.36876499</v>
      </c>
      <c r="C377" s="85">
        <f t="shared" si="111"/>
        <v>1000</v>
      </c>
      <c r="D377" s="11">
        <f ca="1">IF(A377&lt;$B$1,VLOOKUP(A377,[1]DI!$A$4:$B$15000,2),0)</f>
        <v>6.1499999999999999E-2</v>
      </c>
      <c r="E377" s="85">
        <f t="shared" ca="1" si="118"/>
        <v>1.0002368699999999</v>
      </c>
      <c r="F377" s="85">
        <f ca="1">(TRUNC(PRODUCT($E$12:$E376),16))</f>
        <v>1.0300744280982199</v>
      </c>
      <c r="G377" s="85">
        <f t="shared" si="119"/>
        <v>1</v>
      </c>
      <c r="H377" s="85">
        <f t="shared" ca="1" si="120"/>
        <v>1.03007443</v>
      </c>
      <c r="I377" s="84">
        <f t="shared" si="112"/>
        <v>0.05</v>
      </c>
      <c r="J377" s="86">
        <f t="shared" si="113"/>
        <v>44105</v>
      </c>
      <c r="K377" s="87">
        <f t="shared" si="114"/>
        <v>251</v>
      </c>
      <c r="L377" s="88">
        <f t="shared" si="115"/>
        <v>251</v>
      </c>
      <c r="M377" s="89">
        <f t="shared" si="108"/>
        <v>1.0497967269999999</v>
      </c>
      <c r="N377" s="89">
        <f t="shared" ca="1" si="109"/>
        <v>1.0813687649999999</v>
      </c>
      <c r="O377" s="88">
        <f t="shared" si="121"/>
        <v>0</v>
      </c>
      <c r="P377" s="85">
        <f t="shared" ca="1" si="116"/>
        <v>81.368764990000003</v>
      </c>
      <c r="Q377" s="85">
        <f t="shared" si="122"/>
        <v>0</v>
      </c>
      <c r="R377" s="90" t="str">
        <f t="shared" si="123"/>
        <v>A+J=</v>
      </c>
      <c r="S377" s="86">
        <f t="shared" si="124"/>
        <v>44529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10"/>
        <v>44471</v>
      </c>
      <c r="B378" s="129">
        <f t="shared" ca="1" si="117"/>
        <v>1081.834341</v>
      </c>
      <c r="C378" s="85">
        <f t="shared" ref="C378:C441" si="125">(C377-Q377)</f>
        <v>1000</v>
      </c>
      <c r="D378" s="11">
        <f ca="1">IF(A378&lt;$B$1,VLOOKUP(A378,[1]DI!$A$4:$B$15000,2),0)</f>
        <v>0</v>
      </c>
      <c r="E378" s="85">
        <f t="shared" ca="1" si="118"/>
        <v>1</v>
      </c>
      <c r="F378" s="85">
        <f ca="1">(TRUNC(PRODUCT($E$12:$E377),16))</f>
        <v>1.0303184218280099</v>
      </c>
      <c r="G378" s="85">
        <f t="shared" si="119"/>
        <v>1</v>
      </c>
      <c r="H378" s="85">
        <f t="shared" ca="1" si="120"/>
        <v>1.03031842</v>
      </c>
      <c r="I378" s="84">
        <f t="shared" si="112"/>
        <v>0.05</v>
      </c>
      <c r="J378" s="86">
        <f t="shared" ref="J378:J441" si="126">IF(O377&gt;0,VLOOKUP(O377,V$12:AF$48,2),J377)</f>
        <v>44105</v>
      </c>
      <c r="K378" s="87">
        <f t="shared" si="114"/>
        <v>251</v>
      </c>
      <c r="L378" s="88">
        <f t="shared" ref="L378:L441" si="127">IF(AND(K378=1,K377=1),1,IF(K378&gt;0,IF(K378=K377,K378+1,K378),0))</f>
        <v>252</v>
      </c>
      <c r="M378" s="89">
        <f t="shared" ref="M378:M441" si="128">ROUND((I378+1)^(L378/252),9)</f>
        <v>1.05</v>
      </c>
      <c r="N378" s="89">
        <f t="shared" ref="N378:N441" ca="1" si="129">ROUND(H378*M378,9)</f>
        <v>1.081834341</v>
      </c>
      <c r="O378" s="88">
        <f t="shared" si="121"/>
        <v>0</v>
      </c>
      <c r="P378" s="85">
        <f t="shared" ca="1" si="116"/>
        <v>81.834340999999995</v>
      </c>
      <c r="Q378" s="85">
        <f t="shared" si="122"/>
        <v>0</v>
      </c>
      <c r="R378" s="90" t="str">
        <f t="shared" si="123"/>
        <v>A+J=</v>
      </c>
      <c r="S378" s="86">
        <f t="shared" si="124"/>
        <v>44529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10"/>
        <v>44472</v>
      </c>
      <c r="B379" s="129">
        <f t="shared" ca="1" si="117"/>
        <v>1081.834341</v>
      </c>
      <c r="C379" s="85">
        <f t="shared" si="125"/>
        <v>1000</v>
      </c>
      <c r="D379" s="11">
        <f ca="1">IF(A379&lt;$B$1,VLOOKUP(A379,[1]DI!$A$4:$B$15000,2),0)</f>
        <v>0</v>
      </c>
      <c r="E379" s="85">
        <f t="shared" ca="1" si="118"/>
        <v>1</v>
      </c>
      <c r="F379" s="85">
        <f ca="1">(TRUNC(PRODUCT($E$12:$E378),16))</f>
        <v>1.0303184218280099</v>
      </c>
      <c r="G379" s="85">
        <f t="shared" si="119"/>
        <v>1</v>
      </c>
      <c r="H379" s="85">
        <f t="shared" ca="1" si="120"/>
        <v>1.03031842</v>
      </c>
      <c r="I379" s="84">
        <f t="shared" si="112"/>
        <v>0.05</v>
      </c>
      <c r="J379" s="86">
        <f t="shared" si="126"/>
        <v>44105</v>
      </c>
      <c r="K379" s="87">
        <f t="shared" si="114"/>
        <v>251</v>
      </c>
      <c r="L379" s="88">
        <f t="shared" si="127"/>
        <v>252</v>
      </c>
      <c r="M379" s="89">
        <f t="shared" si="128"/>
        <v>1.05</v>
      </c>
      <c r="N379" s="89">
        <f t="shared" ca="1" si="129"/>
        <v>1.081834341</v>
      </c>
      <c r="O379" s="88">
        <f t="shared" si="121"/>
        <v>0</v>
      </c>
      <c r="P379" s="85">
        <f t="shared" ca="1" si="116"/>
        <v>81.834340999999995</v>
      </c>
      <c r="Q379" s="85">
        <f t="shared" si="122"/>
        <v>0</v>
      </c>
      <c r="R379" s="90" t="str">
        <f t="shared" si="123"/>
        <v>A+J=</v>
      </c>
      <c r="S379" s="86">
        <f t="shared" si="124"/>
        <v>44529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10"/>
        <v>44473</v>
      </c>
      <c r="B380" s="129">
        <f t="shared" ca="1" si="117"/>
        <v>1081.834341</v>
      </c>
      <c r="C380" s="85">
        <f t="shared" si="125"/>
        <v>1000</v>
      </c>
      <c r="D380" s="11">
        <f ca="1">IF(A380&lt;$B$1,VLOOKUP(A380,[1]DI!$A$4:$B$15000,2),0)</f>
        <v>6.1499999999999999E-2</v>
      </c>
      <c r="E380" s="85">
        <f t="shared" ca="1" si="118"/>
        <v>1.0002368699999999</v>
      </c>
      <c r="F380" s="85">
        <f ca="1">(TRUNC(PRODUCT($E$12:$E379),16))</f>
        <v>1.0303184218280099</v>
      </c>
      <c r="G380" s="85">
        <f t="shared" si="119"/>
        <v>1</v>
      </c>
      <c r="H380" s="85">
        <f t="shared" ca="1" si="120"/>
        <v>1.03031842</v>
      </c>
      <c r="I380" s="84">
        <f t="shared" si="112"/>
        <v>0.05</v>
      </c>
      <c r="J380" s="86">
        <f t="shared" si="126"/>
        <v>44105</v>
      </c>
      <c r="K380" s="87">
        <f t="shared" si="114"/>
        <v>252</v>
      </c>
      <c r="L380" s="88">
        <f t="shared" si="127"/>
        <v>252</v>
      </c>
      <c r="M380" s="89">
        <f t="shared" si="128"/>
        <v>1.05</v>
      </c>
      <c r="N380" s="89">
        <f t="shared" ca="1" si="129"/>
        <v>1.081834341</v>
      </c>
      <c r="O380" s="88">
        <f t="shared" si="121"/>
        <v>0</v>
      </c>
      <c r="P380" s="85">
        <f t="shared" ca="1" si="116"/>
        <v>81.834340999999995</v>
      </c>
      <c r="Q380" s="85">
        <f t="shared" si="122"/>
        <v>0</v>
      </c>
      <c r="R380" s="90" t="str">
        <f t="shared" si="123"/>
        <v>A+J=</v>
      </c>
      <c r="S380" s="86">
        <f t="shared" si="124"/>
        <v>44529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10"/>
        <v>44474</v>
      </c>
      <c r="B381" s="129">
        <f t="shared" ca="1" si="117"/>
        <v>1082.3001189900001</v>
      </c>
      <c r="C381" s="85">
        <f t="shared" si="125"/>
        <v>1000</v>
      </c>
      <c r="D381" s="11">
        <f ca="1">IF(A381&lt;$B$1,VLOOKUP(A381,[1]DI!$A$4:$B$15000,2),0)</f>
        <v>6.1499999999999999E-2</v>
      </c>
      <c r="E381" s="85">
        <f t="shared" ca="1" si="118"/>
        <v>1.0002368699999999</v>
      </c>
      <c r="F381" s="85">
        <f ca="1">(TRUNC(PRODUCT($E$12:$E380),16))</f>
        <v>1.03056247335258</v>
      </c>
      <c r="G381" s="85">
        <f t="shared" si="119"/>
        <v>1</v>
      </c>
      <c r="H381" s="85">
        <f t="shared" ca="1" si="120"/>
        <v>1.03056247</v>
      </c>
      <c r="I381" s="84">
        <f t="shared" si="112"/>
        <v>0.05</v>
      </c>
      <c r="J381" s="86">
        <f t="shared" si="126"/>
        <v>44105</v>
      </c>
      <c r="K381" s="87">
        <f t="shared" si="114"/>
        <v>253</v>
      </c>
      <c r="L381" s="88">
        <f t="shared" si="127"/>
        <v>253</v>
      </c>
      <c r="M381" s="89">
        <f t="shared" si="128"/>
        <v>1.0502033120000001</v>
      </c>
      <c r="N381" s="89">
        <f t="shared" ca="1" si="129"/>
        <v>1.0823001189999999</v>
      </c>
      <c r="O381" s="88">
        <f t="shared" si="121"/>
        <v>0</v>
      </c>
      <c r="P381" s="85">
        <f t="shared" ca="1" si="116"/>
        <v>82.300118990000001</v>
      </c>
      <c r="Q381" s="85">
        <f t="shared" si="122"/>
        <v>0</v>
      </c>
      <c r="R381" s="90" t="str">
        <f t="shared" si="123"/>
        <v>A+J=</v>
      </c>
      <c r="S381" s="86">
        <f t="shared" si="124"/>
        <v>44529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10"/>
        <v>44475</v>
      </c>
      <c r="B382" s="129">
        <f t="shared" ca="1" si="117"/>
        <v>1082.7661000000001</v>
      </c>
      <c r="C382" s="85">
        <f t="shared" si="125"/>
        <v>1000</v>
      </c>
      <c r="D382" s="11">
        <f ca="1">IF(A382&lt;$B$1,VLOOKUP(A382,[1]DI!$A$4:$B$15000,2),0)</f>
        <v>6.1499999999999999E-2</v>
      </c>
      <c r="E382" s="85">
        <f t="shared" ca="1" si="118"/>
        <v>1.0002368699999999</v>
      </c>
      <c r="F382" s="85">
        <f ca="1">(TRUNC(PRODUCT($E$12:$E381),16))</f>
        <v>1.0308065826856501</v>
      </c>
      <c r="G382" s="85">
        <f t="shared" si="119"/>
        <v>1</v>
      </c>
      <c r="H382" s="85">
        <f t="shared" ca="1" si="120"/>
        <v>1.0308065799999999</v>
      </c>
      <c r="I382" s="84">
        <f t="shared" si="112"/>
        <v>0.05</v>
      </c>
      <c r="J382" s="86">
        <f t="shared" si="126"/>
        <v>44105</v>
      </c>
      <c r="K382" s="87">
        <f t="shared" si="114"/>
        <v>254</v>
      </c>
      <c r="L382" s="88">
        <f t="shared" si="127"/>
        <v>254</v>
      </c>
      <c r="M382" s="89">
        <f t="shared" si="128"/>
        <v>1.050406663</v>
      </c>
      <c r="N382" s="89">
        <f t="shared" ca="1" si="129"/>
        <v>1.0827661</v>
      </c>
      <c r="O382" s="88">
        <f t="shared" si="121"/>
        <v>0</v>
      </c>
      <c r="P382" s="85">
        <f t="shared" ca="1" si="116"/>
        <v>82.766099999999994</v>
      </c>
      <c r="Q382" s="85">
        <f t="shared" si="122"/>
        <v>0</v>
      </c>
      <c r="R382" s="90" t="str">
        <f t="shared" si="123"/>
        <v>A+J=</v>
      </c>
      <c r="S382" s="86">
        <f t="shared" si="124"/>
        <v>44529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10"/>
        <v>44476</v>
      </c>
      <c r="B383" s="129">
        <f t="shared" ca="1" si="117"/>
        <v>1083.23228399</v>
      </c>
      <c r="C383" s="85">
        <f t="shared" si="125"/>
        <v>1000</v>
      </c>
      <c r="D383" s="11">
        <f ca="1">IF(A383&lt;$B$1,VLOOKUP(A383,[1]DI!$A$4:$B$15000,2),0)</f>
        <v>6.1499999999999999E-2</v>
      </c>
      <c r="E383" s="85">
        <f t="shared" ca="1" si="118"/>
        <v>1.0002368699999999</v>
      </c>
      <c r="F383" s="85">
        <f ca="1">(TRUNC(PRODUCT($E$12:$E382),16))</f>
        <v>1.0310507498408901</v>
      </c>
      <c r="G383" s="85">
        <f t="shared" si="119"/>
        <v>1</v>
      </c>
      <c r="H383" s="85">
        <f t="shared" ca="1" si="120"/>
        <v>1.0310507499999999</v>
      </c>
      <c r="I383" s="84">
        <f t="shared" si="112"/>
        <v>0.05</v>
      </c>
      <c r="J383" s="86">
        <f t="shared" si="126"/>
        <v>44105</v>
      </c>
      <c r="K383" s="87">
        <f t="shared" si="114"/>
        <v>255</v>
      </c>
      <c r="L383" s="88">
        <f t="shared" si="127"/>
        <v>255</v>
      </c>
      <c r="M383" s="89">
        <f t="shared" si="128"/>
        <v>1.0506100540000001</v>
      </c>
      <c r="N383" s="89">
        <f t="shared" ca="1" si="129"/>
        <v>1.0832322839999999</v>
      </c>
      <c r="O383" s="88">
        <f t="shared" si="121"/>
        <v>0</v>
      </c>
      <c r="P383" s="85">
        <f t="shared" ca="1" si="116"/>
        <v>83.232283989999999</v>
      </c>
      <c r="Q383" s="85">
        <f t="shared" si="122"/>
        <v>0</v>
      </c>
      <c r="R383" s="90" t="str">
        <f t="shared" si="123"/>
        <v>A+J=</v>
      </c>
      <c r="S383" s="86">
        <f t="shared" si="124"/>
        <v>44529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10"/>
        <v>44477</v>
      </c>
      <c r="B384" s="129">
        <f t="shared" ca="1" si="117"/>
        <v>1083.69866</v>
      </c>
      <c r="C384" s="85">
        <f t="shared" si="125"/>
        <v>1000</v>
      </c>
      <c r="D384" s="11">
        <f ca="1">IF(A384&lt;$B$1,VLOOKUP(A384,[1]DI!$A$4:$B$15000,2),0)</f>
        <v>6.1499999999999999E-2</v>
      </c>
      <c r="E384" s="85">
        <f t="shared" ca="1" si="118"/>
        <v>1.0002368699999999</v>
      </c>
      <c r="F384" s="85">
        <f ca="1">(TRUNC(PRODUCT($E$12:$E383),16))</f>
        <v>1.0312949748319999</v>
      </c>
      <c r="G384" s="85">
        <f t="shared" si="119"/>
        <v>1</v>
      </c>
      <c r="H384" s="85">
        <f t="shared" ca="1" si="120"/>
        <v>1.03129497</v>
      </c>
      <c r="I384" s="84">
        <f t="shared" si="112"/>
        <v>0.05</v>
      </c>
      <c r="J384" s="86">
        <f t="shared" si="126"/>
        <v>44105</v>
      </c>
      <c r="K384" s="87">
        <f t="shared" si="114"/>
        <v>256</v>
      </c>
      <c r="L384" s="88">
        <f t="shared" si="127"/>
        <v>256</v>
      </c>
      <c r="M384" s="89">
        <f t="shared" si="128"/>
        <v>1.0508134840000001</v>
      </c>
      <c r="N384" s="89">
        <f t="shared" ca="1" si="129"/>
        <v>1.08369866</v>
      </c>
      <c r="O384" s="88">
        <f t="shared" si="121"/>
        <v>0</v>
      </c>
      <c r="P384" s="85">
        <f t="shared" ca="1" si="116"/>
        <v>83.698660000000004</v>
      </c>
      <c r="Q384" s="85">
        <f t="shared" si="122"/>
        <v>0</v>
      </c>
      <c r="R384" s="90" t="str">
        <f t="shared" si="123"/>
        <v>A+J=</v>
      </c>
      <c r="S384" s="86">
        <f t="shared" si="124"/>
        <v>44529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10"/>
        <v>44478</v>
      </c>
      <c r="B385" s="129">
        <f t="shared" ca="1" si="117"/>
        <v>1084.16525099</v>
      </c>
      <c r="C385" s="85">
        <f t="shared" si="125"/>
        <v>1000</v>
      </c>
      <c r="D385" s="11">
        <f ca="1">IF(A385&lt;$B$1,VLOOKUP(A385,[1]DI!$A$4:$B$15000,2),0)</f>
        <v>0</v>
      </c>
      <c r="E385" s="85">
        <f t="shared" ca="1" si="118"/>
        <v>1</v>
      </c>
      <c r="F385" s="85">
        <f ca="1">(TRUNC(PRODUCT($E$12:$E384),16))</f>
        <v>1.0315392576726901</v>
      </c>
      <c r="G385" s="85">
        <f t="shared" si="119"/>
        <v>1</v>
      </c>
      <c r="H385" s="85">
        <f t="shared" ca="1" si="120"/>
        <v>1.03153926</v>
      </c>
      <c r="I385" s="84">
        <f t="shared" si="112"/>
        <v>0.05</v>
      </c>
      <c r="J385" s="86">
        <f t="shared" si="126"/>
        <v>44105</v>
      </c>
      <c r="K385" s="87">
        <f t="shared" si="114"/>
        <v>256</v>
      </c>
      <c r="L385" s="88">
        <f t="shared" si="127"/>
        <v>257</v>
      </c>
      <c r="M385" s="89">
        <f t="shared" si="128"/>
        <v>1.0510169540000001</v>
      </c>
      <c r="N385" s="89">
        <f t="shared" ca="1" si="129"/>
        <v>1.0841652509999999</v>
      </c>
      <c r="O385" s="88">
        <f t="shared" si="121"/>
        <v>0</v>
      </c>
      <c r="P385" s="85">
        <f t="shared" ca="1" si="116"/>
        <v>84.165250990000004</v>
      </c>
      <c r="Q385" s="85">
        <f t="shared" si="122"/>
        <v>0</v>
      </c>
      <c r="R385" s="90" t="str">
        <f t="shared" si="123"/>
        <v>A+J=</v>
      </c>
      <c r="S385" s="86">
        <f t="shared" si="124"/>
        <v>44529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10"/>
        <v>44479</v>
      </c>
      <c r="B386" s="129">
        <f t="shared" ca="1" si="117"/>
        <v>1084.16525099</v>
      </c>
      <c r="C386" s="85">
        <f t="shared" si="125"/>
        <v>1000</v>
      </c>
      <c r="D386" s="11">
        <f ca="1">IF(A386&lt;$B$1,VLOOKUP(A386,[1]DI!$A$4:$B$15000,2),0)</f>
        <v>0</v>
      </c>
      <c r="E386" s="85">
        <f t="shared" ca="1" si="118"/>
        <v>1</v>
      </c>
      <c r="F386" s="85">
        <f ca="1">(TRUNC(PRODUCT($E$12:$E385),16))</f>
        <v>1.0315392576726901</v>
      </c>
      <c r="G386" s="85">
        <f t="shared" si="119"/>
        <v>1</v>
      </c>
      <c r="H386" s="85">
        <f t="shared" ca="1" si="120"/>
        <v>1.03153926</v>
      </c>
      <c r="I386" s="84">
        <f t="shared" si="112"/>
        <v>0.05</v>
      </c>
      <c r="J386" s="86">
        <f t="shared" si="126"/>
        <v>44105</v>
      </c>
      <c r="K386" s="87">
        <f t="shared" si="114"/>
        <v>256</v>
      </c>
      <c r="L386" s="88">
        <f t="shared" si="127"/>
        <v>257</v>
      </c>
      <c r="M386" s="89">
        <f t="shared" si="128"/>
        <v>1.0510169540000001</v>
      </c>
      <c r="N386" s="89">
        <f t="shared" ca="1" si="129"/>
        <v>1.0841652509999999</v>
      </c>
      <c r="O386" s="88">
        <f t="shared" si="121"/>
        <v>0</v>
      </c>
      <c r="P386" s="85">
        <f t="shared" ca="1" si="116"/>
        <v>84.165250990000004</v>
      </c>
      <c r="Q386" s="85">
        <f t="shared" si="122"/>
        <v>0</v>
      </c>
      <c r="R386" s="90" t="str">
        <f t="shared" si="123"/>
        <v>A+J=</v>
      </c>
      <c r="S386" s="86">
        <f t="shared" si="124"/>
        <v>44529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10"/>
        <v>44480</v>
      </c>
      <c r="B387" s="129">
        <f t="shared" ca="1" si="117"/>
        <v>1084.16525099</v>
      </c>
      <c r="C387" s="85">
        <f t="shared" si="125"/>
        <v>1000</v>
      </c>
      <c r="D387" s="11">
        <f ca="1">IF(A387&lt;$B$1,VLOOKUP(A387,[1]DI!$A$4:$B$15000,2),0)</f>
        <v>6.1499999999999999E-2</v>
      </c>
      <c r="E387" s="85">
        <f t="shared" ca="1" si="118"/>
        <v>1.0002368699999999</v>
      </c>
      <c r="F387" s="85">
        <f ca="1">(TRUNC(PRODUCT($E$12:$E386),16))</f>
        <v>1.0315392576726901</v>
      </c>
      <c r="G387" s="85">
        <f t="shared" si="119"/>
        <v>1</v>
      </c>
      <c r="H387" s="85">
        <f t="shared" ca="1" si="120"/>
        <v>1.03153926</v>
      </c>
      <c r="I387" s="84">
        <f t="shared" si="112"/>
        <v>0.05</v>
      </c>
      <c r="J387" s="86">
        <f t="shared" si="126"/>
        <v>44105</v>
      </c>
      <c r="K387" s="87">
        <f t="shared" si="114"/>
        <v>257</v>
      </c>
      <c r="L387" s="88">
        <f t="shared" si="127"/>
        <v>257</v>
      </c>
      <c r="M387" s="89">
        <f t="shared" si="128"/>
        <v>1.0510169540000001</v>
      </c>
      <c r="N387" s="89">
        <f t="shared" ca="1" si="129"/>
        <v>1.0841652509999999</v>
      </c>
      <c r="O387" s="88">
        <f t="shared" si="121"/>
        <v>0</v>
      </c>
      <c r="P387" s="85">
        <f t="shared" ca="1" si="116"/>
        <v>84.165250990000004</v>
      </c>
      <c r="Q387" s="85">
        <f t="shared" si="122"/>
        <v>0</v>
      </c>
      <c r="R387" s="90" t="str">
        <f t="shared" si="123"/>
        <v>A+J=</v>
      </c>
      <c r="S387" s="86">
        <f t="shared" si="124"/>
        <v>44529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10"/>
        <v>44481</v>
      </c>
      <c r="B388" s="129">
        <f t="shared" ca="1" si="117"/>
        <v>1084.632034</v>
      </c>
      <c r="C388" s="85">
        <f t="shared" si="125"/>
        <v>1000</v>
      </c>
      <c r="D388" s="11">
        <f ca="1">IF(A388&lt;$B$1,VLOOKUP(A388,[1]DI!$A$4:$B$15000,2),0)</f>
        <v>0</v>
      </c>
      <c r="E388" s="85">
        <f t="shared" ca="1" si="118"/>
        <v>1</v>
      </c>
      <c r="F388" s="85">
        <f ca="1">(TRUNC(PRODUCT($E$12:$E387),16))</f>
        <v>1.0317835983766599</v>
      </c>
      <c r="G388" s="85">
        <f t="shared" si="119"/>
        <v>1</v>
      </c>
      <c r="H388" s="85">
        <f t="shared" ca="1" si="120"/>
        <v>1.0317836</v>
      </c>
      <c r="I388" s="84">
        <f t="shared" si="112"/>
        <v>0.05</v>
      </c>
      <c r="J388" s="86">
        <f t="shared" si="126"/>
        <v>44105</v>
      </c>
      <c r="K388" s="87">
        <f t="shared" si="114"/>
        <v>257</v>
      </c>
      <c r="L388" s="88">
        <f t="shared" si="127"/>
        <v>258</v>
      </c>
      <c r="M388" s="89">
        <f t="shared" si="128"/>
        <v>1.0512204629999999</v>
      </c>
      <c r="N388" s="89">
        <f t="shared" ca="1" si="129"/>
        <v>1.084632034</v>
      </c>
      <c r="O388" s="88">
        <f t="shared" si="121"/>
        <v>0</v>
      </c>
      <c r="P388" s="85">
        <f t="shared" ca="1" si="116"/>
        <v>84.632034000000004</v>
      </c>
      <c r="Q388" s="85">
        <f t="shared" si="122"/>
        <v>0</v>
      </c>
      <c r="R388" s="90" t="str">
        <f t="shared" si="123"/>
        <v>A+J=</v>
      </c>
      <c r="S388" s="86">
        <f t="shared" si="124"/>
        <v>44529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10"/>
        <v>44482</v>
      </c>
      <c r="B389" s="129">
        <f t="shared" ca="1" si="117"/>
        <v>1084.632034</v>
      </c>
      <c r="C389" s="85">
        <f t="shared" si="125"/>
        <v>1000</v>
      </c>
      <c r="D389" s="11">
        <f ca="1">IF(A389&lt;$B$1,VLOOKUP(A389,[1]DI!$A$4:$B$15000,2),0)</f>
        <v>6.1499999999999999E-2</v>
      </c>
      <c r="E389" s="85">
        <f t="shared" ca="1" si="118"/>
        <v>1.0002368699999999</v>
      </c>
      <c r="F389" s="85">
        <f ca="1">(TRUNC(PRODUCT($E$12:$E388),16))</f>
        <v>1.0317835983766599</v>
      </c>
      <c r="G389" s="85">
        <f t="shared" si="119"/>
        <v>1</v>
      </c>
      <c r="H389" s="85">
        <f t="shared" ca="1" si="120"/>
        <v>1.0317836</v>
      </c>
      <c r="I389" s="84">
        <f t="shared" si="112"/>
        <v>0.05</v>
      </c>
      <c r="J389" s="86">
        <f t="shared" si="126"/>
        <v>44105</v>
      </c>
      <c r="K389" s="87">
        <f t="shared" si="114"/>
        <v>258</v>
      </c>
      <c r="L389" s="88">
        <f t="shared" si="127"/>
        <v>258</v>
      </c>
      <c r="M389" s="89">
        <f t="shared" si="128"/>
        <v>1.0512204629999999</v>
      </c>
      <c r="N389" s="89">
        <f t="shared" ca="1" si="129"/>
        <v>1.084632034</v>
      </c>
      <c r="O389" s="88">
        <f t="shared" si="121"/>
        <v>0</v>
      </c>
      <c r="P389" s="85">
        <f t="shared" ca="1" si="116"/>
        <v>84.632034000000004</v>
      </c>
      <c r="Q389" s="85">
        <f t="shared" si="122"/>
        <v>0</v>
      </c>
      <c r="R389" s="90" t="str">
        <f t="shared" si="123"/>
        <v>A+J=</v>
      </c>
      <c r="S389" s="86">
        <f t="shared" si="124"/>
        <v>44529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10"/>
        <v>44483</v>
      </c>
      <c r="B390" s="129">
        <f t="shared" ca="1" si="117"/>
        <v>1085.099019</v>
      </c>
      <c r="C390" s="85">
        <f t="shared" si="125"/>
        <v>1000</v>
      </c>
      <c r="D390" s="11">
        <f ca="1">IF(A390&lt;$B$1,VLOOKUP(A390,[1]DI!$A$4:$B$15000,2),0)</f>
        <v>6.1499999999999999E-2</v>
      </c>
      <c r="E390" s="85">
        <f t="shared" ca="1" si="118"/>
        <v>1.0002368699999999</v>
      </c>
      <c r="F390" s="85">
        <f ca="1">(TRUNC(PRODUCT($E$12:$E389),16))</f>
        <v>1.0320279969576001</v>
      </c>
      <c r="G390" s="85">
        <f t="shared" si="119"/>
        <v>1</v>
      </c>
      <c r="H390" s="85">
        <f t="shared" ca="1" si="120"/>
        <v>1.0320279999999999</v>
      </c>
      <c r="I390" s="84">
        <f t="shared" si="112"/>
        <v>0.05</v>
      </c>
      <c r="J390" s="86">
        <f t="shared" si="126"/>
        <v>44105</v>
      </c>
      <c r="K390" s="87">
        <f t="shared" si="114"/>
        <v>259</v>
      </c>
      <c r="L390" s="88">
        <f t="shared" si="127"/>
        <v>259</v>
      </c>
      <c r="M390" s="89">
        <f t="shared" si="128"/>
        <v>1.0514240109999999</v>
      </c>
      <c r="N390" s="89">
        <f t="shared" ca="1" si="129"/>
        <v>1.0850990190000001</v>
      </c>
      <c r="O390" s="88">
        <f t="shared" si="121"/>
        <v>0</v>
      </c>
      <c r="P390" s="85">
        <f t="shared" ca="1" si="116"/>
        <v>85.099018999999998</v>
      </c>
      <c r="Q390" s="85">
        <f t="shared" si="122"/>
        <v>0</v>
      </c>
      <c r="R390" s="90" t="str">
        <f t="shared" si="123"/>
        <v>A+J=</v>
      </c>
      <c r="S390" s="86">
        <f t="shared" si="124"/>
        <v>44529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10"/>
        <v>44484</v>
      </c>
      <c r="B391" s="129">
        <f t="shared" ca="1" si="117"/>
        <v>1085.566198</v>
      </c>
      <c r="C391" s="85">
        <f t="shared" si="125"/>
        <v>1000</v>
      </c>
      <c r="D391" s="11">
        <f ca="1">IF(A391&lt;$B$1,VLOOKUP(A391,[1]DI!$A$4:$B$15000,2),0)</f>
        <v>6.1499999999999999E-2</v>
      </c>
      <c r="E391" s="85">
        <f t="shared" ca="1" si="118"/>
        <v>1.0002368699999999</v>
      </c>
      <c r="F391" s="85">
        <f ca="1">(TRUNC(PRODUCT($E$12:$E390),16))</f>
        <v>1.03227245342924</v>
      </c>
      <c r="G391" s="85">
        <f t="shared" si="119"/>
        <v>1</v>
      </c>
      <c r="H391" s="85">
        <f t="shared" ca="1" si="120"/>
        <v>1.03227245</v>
      </c>
      <c r="I391" s="84">
        <f t="shared" si="112"/>
        <v>0.05</v>
      </c>
      <c r="J391" s="86">
        <f t="shared" si="126"/>
        <v>44105</v>
      </c>
      <c r="K391" s="87">
        <f t="shared" si="114"/>
        <v>260</v>
      </c>
      <c r="L391" s="88">
        <f t="shared" si="127"/>
        <v>260</v>
      </c>
      <c r="M391" s="89">
        <f t="shared" si="128"/>
        <v>1.0516275989999999</v>
      </c>
      <c r="N391" s="89">
        <f t="shared" ca="1" si="129"/>
        <v>1.085566198</v>
      </c>
      <c r="O391" s="88">
        <f t="shared" si="121"/>
        <v>0</v>
      </c>
      <c r="P391" s="85">
        <f t="shared" ca="1" si="116"/>
        <v>85.566198</v>
      </c>
      <c r="Q391" s="85">
        <f t="shared" si="122"/>
        <v>0</v>
      </c>
      <c r="R391" s="90" t="str">
        <f t="shared" si="123"/>
        <v>A+J=</v>
      </c>
      <c r="S391" s="86">
        <f t="shared" si="124"/>
        <v>44529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10"/>
        <v>44485</v>
      </c>
      <c r="B392" s="129">
        <f t="shared" ca="1" si="117"/>
        <v>1086.03359</v>
      </c>
      <c r="C392" s="85">
        <f t="shared" si="125"/>
        <v>1000</v>
      </c>
      <c r="D392" s="11">
        <f ca="1">IF(A392&lt;$B$1,VLOOKUP(A392,[1]DI!$A$4:$B$15000,2),0)</f>
        <v>0</v>
      </c>
      <c r="E392" s="85">
        <f t="shared" ca="1" si="118"/>
        <v>1</v>
      </c>
      <c r="F392" s="85">
        <f ca="1">(TRUNC(PRODUCT($E$12:$E391),16))</f>
        <v>1.0325169678052899</v>
      </c>
      <c r="G392" s="85">
        <f t="shared" si="119"/>
        <v>1</v>
      </c>
      <c r="H392" s="85">
        <f t="shared" ca="1" si="120"/>
        <v>1.0325169700000001</v>
      </c>
      <c r="I392" s="84">
        <f t="shared" si="112"/>
        <v>0.05</v>
      </c>
      <c r="J392" s="86">
        <f t="shared" si="126"/>
        <v>44105</v>
      </c>
      <c r="K392" s="87">
        <f t="shared" si="114"/>
        <v>260</v>
      </c>
      <c r="L392" s="88">
        <f t="shared" si="127"/>
        <v>261</v>
      </c>
      <c r="M392" s="89">
        <f t="shared" si="128"/>
        <v>1.051831226</v>
      </c>
      <c r="N392" s="89">
        <f t="shared" ca="1" si="129"/>
        <v>1.08603359</v>
      </c>
      <c r="O392" s="88">
        <f t="shared" si="121"/>
        <v>0</v>
      </c>
      <c r="P392" s="85">
        <f t="shared" ca="1" si="116"/>
        <v>86.033590000000004</v>
      </c>
      <c r="Q392" s="85">
        <f t="shared" si="122"/>
        <v>0</v>
      </c>
      <c r="R392" s="90" t="str">
        <f t="shared" si="123"/>
        <v>A+J=</v>
      </c>
      <c r="S392" s="86">
        <f t="shared" si="124"/>
        <v>44529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10"/>
        <v>44486</v>
      </c>
      <c r="B393" s="129">
        <f t="shared" ca="1" si="117"/>
        <v>1086.03359</v>
      </c>
      <c r="C393" s="85">
        <f t="shared" si="125"/>
        <v>1000</v>
      </c>
      <c r="D393" s="11">
        <f ca="1">IF(A393&lt;$B$1,VLOOKUP(A393,[1]DI!$A$4:$B$15000,2),0)</f>
        <v>0</v>
      </c>
      <c r="E393" s="85">
        <f t="shared" ca="1" si="118"/>
        <v>1</v>
      </c>
      <c r="F393" s="85">
        <f ca="1">(TRUNC(PRODUCT($E$12:$E392),16))</f>
        <v>1.0325169678052899</v>
      </c>
      <c r="G393" s="85">
        <f t="shared" si="119"/>
        <v>1</v>
      </c>
      <c r="H393" s="85">
        <f t="shared" ca="1" si="120"/>
        <v>1.0325169700000001</v>
      </c>
      <c r="I393" s="84">
        <f t="shared" si="112"/>
        <v>0.05</v>
      </c>
      <c r="J393" s="86">
        <f t="shared" si="126"/>
        <v>44105</v>
      </c>
      <c r="K393" s="87">
        <f t="shared" si="114"/>
        <v>260</v>
      </c>
      <c r="L393" s="88">
        <f t="shared" si="127"/>
        <v>261</v>
      </c>
      <c r="M393" s="89">
        <f t="shared" si="128"/>
        <v>1.051831226</v>
      </c>
      <c r="N393" s="89">
        <f t="shared" ca="1" si="129"/>
        <v>1.08603359</v>
      </c>
      <c r="O393" s="88">
        <f t="shared" si="121"/>
        <v>0</v>
      </c>
      <c r="P393" s="85">
        <f t="shared" ca="1" si="116"/>
        <v>86.033590000000004</v>
      </c>
      <c r="Q393" s="85">
        <f t="shared" si="122"/>
        <v>0</v>
      </c>
      <c r="R393" s="90" t="str">
        <f t="shared" si="123"/>
        <v>A+J=</v>
      </c>
      <c r="S393" s="86">
        <f t="shared" si="124"/>
        <v>44529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10"/>
        <v>44487</v>
      </c>
      <c r="B394" s="129">
        <f t="shared" ca="1" si="117"/>
        <v>1086.03359</v>
      </c>
      <c r="C394" s="85">
        <f t="shared" si="125"/>
        <v>1000</v>
      </c>
      <c r="D394" s="11">
        <f ca="1">IF(A394&lt;$B$1,VLOOKUP(A394,[1]DI!$A$4:$B$15000,2),0)</f>
        <v>6.1499999999999999E-2</v>
      </c>
      <c r="E394" s="85">
        <f t="shared" ca="1" si="118"/>
        <v>1.0002368699999999</v>
      </c>
      <c r="F394" s="85">
        <f ca="1">(TRUNC(PRODUCT($E$12:$E393),16))</f>
        <v>1.0325169678052899</v>
      </c>
      <c r="G394" s="85">
        <f t="shared" si="119"/>
        <v>1</v>
      </c>
      <c r="H394" s="85">
        <f t="shared" ca="1" si="120"/>
        <v>1.0325169700000001</v>
      </c>
      <c r="I394" s="84">
        <f t="shared" si="112"/>
        <v>0.05</v>
      </c>
      <c r="J394" s="86">
        <f t="shared" si="126"/>
        <v>44105</v>
      </c>
      <c r="K394" s="87">
        <f t="shared" si="114"/>
        <v>261</v>
      </c>
      <c r="L394" s="88">
        <f t="shared" si="127"/>
        <v>261</v>
      </c>
      <c r="M394" s="89">
        <f t="shared" si="128"/>
        <v>1.051831226</v>
      </c>
      <c r="N394" s="89">
        <f t="shared" ca="1" si="129"/>
        <v>1.08603359</v>
      </c>
      <c r="O394" s="88">
        <f t="shared" si="121"/>
        <v>0</v>
      </c>
      <c r="P394" s="85">
        <f t="shared" ca="1" si="116"/>
        <v>86.033590000000004</v>
      </c>
      <c r="Q394" s="85">
        <f t="shared" si="122"/>
        <v>0</v>
      </c>
      <c r="R394" s="90" t="str">
        <f t="shared" si="123"/>
        <v>A+J=</v>
      </c>
      <c r="S394" s="86">
        <f t="shared" si="124"/>
        <v>44529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10"/>
        <v>44488</v>
      </c>
      <c r="B395" s="129">
        <f t="shared" ca="1" si="117"/>
        <v>1086.501176</v>
      </c>
      <c r="C395" s="85">
        <f t="shared" si="125"/>
        <v>1000</v>
      </c>
      <c r="D395" s="11">
        <f ca="1">IF(A395&lt;$B$1,VLOOKUP(A395,[1]DI!$A$4:$B$15000,2),0)</f>
        <v>6.1499999999999999E-2</v>
      </c>
      <c r="E395" s="85">
        <f t="shared" ca="1" si="118"/>
        <v>1.0002368699999999</v>
      </c>
      <c r="F395" s="85">
        <f ca="1">(TRUNC(PRODUCT($E$12:$E394),16))</f>
        <v>1.0327615400994501</v>
      </c>
      <c r="G395" s="85">
        <f t="shared" si="119"/>
        <v>1</v>
      </c>
      <c r="H395" s="85">
        <f t="shared" ca="1" si="120"/>
        <v>1.0327615400000001</v>
      </c>
      <c r="I395" s="84">
        <f t="shared" si="112"/>
        <v>0.05</v>
      </c>
      <c r="J395" s="86">
        <f t="shared" si="126"/>
        <v>44105</v>
      </c>
      <c r="K395" s="87">
        <f t="shared" si="114"/>
        <v>262</v>
      </c>
      <c r="L395" s="88">
        <f t="shared" si="127"/>
        <v>262</v>
      </c>
      <c r="M395" s="89">
        <f t="shared" si="128"/>
        <v>1.0520348930000001</v>
      </c>
      <c r="N395" s="89">
        <f t="shared" ca="1" si="129"/>
        <v>1.0865011760000001</v>
      </c>
      <c r="O395" s="88">
        <f t="shared" si="121"/>
        <v>0</v>
      </c>
      <c r="P395" s="85">
        <f t="shared" ca="1" si="116"/>
        <v>86.501176000000001</v>
      </c>
      <c r="Q395" s="85">
        <f t="shared" si="122"/>
        <v>0</v>
      </c>
      <c r="R395" s="90" t="str">
        <f t="shared" si="123"/>
        <v>A+J=</v>
      </c>
      <c r="S395" s="86">
        <f t="shared" si="124"/>
        <v>44529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10"/>
        <v>44489</v>
      </c>
      <c r="B396" s="129">
        <f t="shared" ca="1" si="117"/>
        <v>1086.968965</v>
      </c>
      <c r="C396" s="85">
        <f t="shared" si="125"/>
        <v>1000</v>
      </c>
      <c r="D396" s="11">
        <f ca="1">IF(A396&lt;$B$1,VLOOKUP(A396,[1]DI!$A$4:$B$15000,2),0)</f>
        <v>6.1499999999999999E-2</v>
      </c>
      <c r="E396" s="85">
        <f t="shared" ca="1" si="118"/>
        <v>1.0002368699999999</v>
      </c>
      <c r="F396" s="85">
        <f ca="1">(TRUNC(PRODUCT($E$12:$E395),16))</f>
        <v>1.0330061703254501</v>
      </c>
      <c r="G396" s="85">
        <f t="shared" si="119"/>
        <v>1</v>
      </c>
      <c r="H396" s="85">
        <f t="shared" ca="1" si="120"/>
        <v>1.0330061699999999</v>
      </c>
      <c r="I396" s="84">
        <f t="shared" si="112"/>
        <v>0.05</v>
      </c>
      <c r="J396" s="86">
        <f t="shared" si="126"/>
        <v>44105</v>
      </c>
      <c r="K396" s="87">
        <f t="shared" si="114"/>
        <v>263</v>
      </c>
      <c r="L396" s="88">
        <f t="shared" si="127"/>
        <v>263</v>
      </c>
      <c r="M396" s="89">
        <f t="shared" si="128"/>
        <v>1.0522385990000001</v>
      </c>
      <c r="N396" s="89">
        <f t="shared" ca="1" si="129"/>
        <v>1.0869689650000001</v>
      </c>
      <c r="O396" s="88">
        <f t="shared" si="121"/>
        <v>0</v>
      </c>
      <c r="P396" s="85">
        <f t="shared" ca="1" si="116"/>
        <v>86.968964999999997</v>
      </c>
      <c r="Q396" s="85">
        <f t="shared" si="122"/>
        <v>0</v>
      </c>
      <c r="R396" s="90" t="str">
        <f t="shared" si="123"/>
        <v>A+J=</v>
      </c>
      <c r="S396" s="86">
        <f t="shared" si="124"/>
        <v>44529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30">(A396+1)</f>
        <v>44490</v>
      </c>
      <c r="B397" s="129">
        <f t="shared" ca="1" si="117"/>
        <v>1087.4369569999999</v>
      </c>
      <c r="C397" s="85">
        <f t="shared" si="125"/>
        <v>1000</v>
      </c>
      <c r="D397" s="11">
        <f ca="1">IF(A397&lt;$B$1,VLOOKUP(A397,[1]DI!$A$4:$B$15000,2),0)</f>
        <v>6.1499999999999999E-2</v>
      </c>
      <c r="E397" s="85">
        <f t="shared" ca="1" si="118"/>
        <v>1.0002368699999999</v>
      </c>
      <c r="F397" s="85">
        <f ca="1">(TRUNC(PRODUCT($E$12:$E396),16))</f>
        <v>1.0332508584970199</v>
      </c>
      <c r="G397" s="85">
        <f t="shared" si="119"/>
        <v>1</v>
      </c>
      <c r="H397" s="85">
        <f t="shared" ca="1" si="120"/>
        <v>1.0332508600000001</v>
      </c>
      <c r="I397" s="84">
        <f t="shared" ref="I397:I460" si="131">I396</f>
        <v>0.05</v>
      </c>
      <c r="J397" s="86">
        <f t="shared" si="126"/>
        <v>44105</v>
      </c>
      <c r="K397" s="87">
        <f t="shared" ref="K397:K460" si="132">IF(A397&gt;J397,IF(NETWORKDAYS(J397,A397,$V$72:$V$436)-1=0,1,NETWORKDAYS(J397,A397,$V$72:$V$436)-1),0)</f>
        <v>264</v>
      </c>
      <c r="L397" s="88">
        <f t="shared" si="127"/>
        <v>264</v>
      </c>
      <c r="M397" s="89">
        <f t="shared" si="128"/>
        <v>1.0524423439999999</v>
      </c>
      <c r="N397" s="89">
        <f t="shared" ca="1" si="129"/>
        <v>1.087436957</v>
      </c>
      <c r="O397" s="88">
        <f t="shared" si="121"/>
        <v>0</v>
      </c>
      <c r="P397" s="85">
        <f t="shared" ref="P397:P460" ca="1" si="133">TRUNC(((N397-1)*C397),8)</f>
        <v>87.436957000000007</v>
      </c>
      <c r="Q397" s="85">
        <f t="shared" si="122"/>
        <v>0</v>
      </c>
      <c r="R397" s="90" t="str">
        <f t="shared" si="123"/>
        <v>A+J=</v>
      </c>
      <c r="S397" s="86">
        <f t="shared" si="124"/>
        <v>44529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30"/>
        <v>44491</v>
      </c>
      <c r="B398" s="129">
        <f t="shared" ref="B398:B461" ca="1" si="134">IF(A398&lt;=TODAY(),C398+P398,IF(AND(A398&gt;TODAY(),A398&lt;=$B$1),IF(VLOOKUP(TODAY(),$A$10:$D$10000,4,FALSE)=0,"n.d",C398+P398),"n.d"))</f>
        <v>1087.905143</v>
      </c>
      <c r="C398" s="85">
        <f t="shared" si="125"/>
        <v>1000</v>
      </c>
      <c r="D398" s="11">
        <f ca="1">IF(A398&lt;$B$1,VLOOKUP(A398,[1]DI!$A$4:$B$15000,2),0)</f>
        <v>6.1499999999999999E-2</v>
      </c>
      <c r="E398" s="85">
        <f t="shared" ref="E398:E461" ca="1" si="135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36">IF(O397&gt;0,F397,G397)</f>
        <v>1</v>
      </c>
      <c r="H398" s="85">
        <f t="shared" ref="H398:H461" ca="1" si="137">ROUND(F398/G398,8)</f>
        <v>1.0334956</v>
      </c>
      <c r="I398" s="84">
        <f t="shared" si="131"/>
        <v>0.05</v>
      </c>
      <c r="J398" s="86">
        <f t="shared" si="126"/>
        <v>44105</v>
      </c>
      <c r="K398" s="87">
        <f t="shared" si="132"/>
        <v>265</v>
      </c>
      <c r="L398" s="88">
        <f t="shared" si="127"/>
        <v>265</v>
      </c>
      <c r="M398" s="89">
        <f t="shared" si="128"/>
        <v>1.052646129</v>
      </c>
      <c r="N398" s="89">
        <f t="shared" ca="1" si="129"/>
        <v>1.087905143</v>
      </c>
      <c r="O398" s="88">
        <f t="shared" ref="O398:O461" si="138">IF(VLOOKUP(A398,W$12:AD$60,8)=VLOOKUP(A397,W$12:AD$60,8),0,VLOOKUP(A398,W$12:AD$60,8))</f>
        <v>0</v>
      </c>
      <c r="P398" s="85">
        <f t="shared" ca="1" si="133"/>
        <v>87.905142999999995</v>
      </c>
      <c r="Q398" s="85">
        <f t="shared" ref="Q398:Q461" si="139">IF(O398&gt;0,VLOOKUP(O398,$V$12:$AA$60,6),0)</f>
        <v>0</v>
      </c>
      <c r="R398" s="90" t="str">
        <f t="shared" ref="R398:R461" si="140">IF(O397&gt;0,VLOOKUP(O397,V$12:AF$60,10),R397)</f>
        <v>A+J=</v>
      </c>
      <c r="S398" s="86">
        <f t="shared" ref="S398:S461" si="141">IF(O397&gt;0,VLOOKUP(O397,V$12:AF$60,11),S397)</f>
        <v>44529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30"/>
        <v>44492</v>
      </c>
      <c r="B399" s="129">
        <f t="shared" ca="1" si="134"/>
        <v>1088.3735429999999</v>
      </c>
      <c r="C399" s="85">
        <f t="shared" si="125"/>
        <v>1000</v>
      </c>
      <c r="D399" s="11">
        <f ca="1">IF(A399&lt;$B$1,VLOOKUP(A399,[1]DI!$A$4:$B$15000,2),0)</f>
        <v>0</v>
      </c>
      <c r="E399" s="85">
        <f t="shared" ca="1" si="135"/>
        <v>1</v>
      </c>
      <c r="F399" s="85">
        <f ca="1">(TRUNC(PRODUCT($E$12:$E398),16))</f>
        <v>1.0337404087317399</v>
      </c>
      <c r="G399" s="85">
        <f t="shared" si="136"/>
        <v>1</v>
      </c>
      <c r="H399" s="85">
        <f t="shared" ca="1" si="137"/>
        <v>1.0337404100000001</v>
      </c>
      <c r="I399" s="84">
        <f t="shared" si="131"/>
        <v>0.05</v>
      </c>
      <c r="J399" s="86">
        <f t="shared" si="126"/>
        <v>44105</v>
      </c>
      <c r="K399" s="87">
        <f t="shared" si="132"/>
        <v>265</v>
      </c>
      <c r="L399" s="88">
        <f t="shared" si="127"/>
        <v>266</v>
      </c>
      <c r="M399" s="89">
        <f t="shared" si="128"/>
        <v>1.052849954</v>
      </c>
      <c r="N399" s="89">
        <f t="shared" ca="1" si="129"/>
        <v>1.0883735430000001</v>
      </c>
      <c r="O399" s="88">
        <f t="shared" si="138"/>
        <v>0</v>
      </c>
      <c r="P399" s="85">
        <f t="shared" ca="1" si="133"/>
        <v>88.373542999999998</v>
      </c>
      <c r="Q399" s="85">
        <f t="shared" si="139"/>
        <v>0</v>
      </c>
      <c r="R399" s="90" t="str">
        <f t="shared" si="140"/>
        <v>A+J=</v>
      </c>
      <c r="S399" s="86">
        <f t="shared" si="141"/>
        <v>44529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30"/>
        <v>44493</v>
      </c>
      <c r="B400" s="129">
        <f t="shared" ca="1" si="134"/>
        <v>1088.3735429999999</v>
      </c>
      <c r="C400" s="85">
        <f t="shared" si="125"/>
        <v>1000</v>
      </c>
      <c r="D400" s="11">
        <f ca="1">IF(A400&lt;$B$1,VLOOKUP(A400,[1]DI!$A$4:$B$15000,2),0)</f>
        <v>0</v>
      </c>
      <c r="E400" s="85">
        <f t="shared" ca="1" si="135"/>
        <v>1</v>
      </c>
      <c r="F400" s="85">
        <f ca="1">(TRUNC(PRODUCT($E$12:$E399),16))</f>
        <v>1.0337404087317399</v>
      </c>
      <c r="G400" s="85">
        <f t="shared" si="136"/>
        <v>1</v>
      </c>
      <c r="H400" s="85">
        <f t="shared" ca="1" si="137"/>
        <v>1.0337404100000001</v>
      </c>
      <c r="I400" s="84">
        <f t="shared" si="131"/>
        <v>0.05</v>
      </c>
      <c r="J400" s="86">
        <f t="shared" si="126"/>
        <v>44105</v>
      </c>
      <c r="K400" s="87">
        <f t="shared" si="132"/>
        <v>265</v>
      </c>
      <c r="L400" s="88">
        <f t="shared" si="127"/>
        <v>266</v>
      </c>
      <c r="M400" s="89">
        <f t="shared" si="128"/>
        <v>1.052849954</v>
      </c>
      <c r="N400" s="89">
        <f t="shared" ca="1" si="129"/>
        <v>1.0883735430000001</v>
      </c>
      <c r="O400" s="88">
        <f t="shared" si="138"/>
        <v>0</v>
      </c>
      <c r="P400" s="85">
        <f t="shared" ca="1" si="133"/>
        <v>88.373542999999998</v>
      </c>
      <c r="Q400" s="85">
        <f t="shared" si="139"/>
        <v>0</v>
      </c>
      <c r="R400" s="90" t="str">
        <f t="shared" si="140"/>
        <v>A+J=</v>
      </c>
      <c r="S400" s="86">
        <f t="shared" si="141"/>
        <v>44529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30"/>
        <v>44494</v>
      </c>
      <c r="B401" s="129">
        <f t="shared" ca="1" si="134"/>
        <v>1088.3735429999999</v>
      </c>
      <c r="C401" s="85">
        <f t="shared" si="125"/>
        <v>1000</v>
      </c>
      <c r="D401" s="11">
        <f ca="1">IF(A401&lt;$B$1,VLOOKUP(A401,[1]DI!$A$4:$B$15000,2),0)</f>
        <v>6.1499999999999999E-2</v>
      </c>
      <c r="E401" s="85">
        <f t="shared" ca="1" si="135"/>
        <v>1.0002368699999999</v>
      </c>
      <c r="F401" s="85">
        <f ca="1">(TRUNC(PRODUCT($E$12:$E400),16))</f>
        <v>1.0337404087317399</v>
      </c>
      <c r="G401" s="85">
        <f t="shared" si="136"/>
        <v>1</v>
      </c>
      <c r="H401" s="85">
        <f t="shared" ca="1" si="137"/>
        <v>1.0337404100000001</v>
      </c>
      <c r="I401" s="84">
        <f t="shared" si="131"/>
        <v>0.05</v>
      </c>
      <c r="J401" s="86">
        <f t="shared" si="126"/>
        <v>44105</v>
      </c>
      <c r="K401" s="87">
        <f t="shared" si="132"/>
        <v>266</v>
      </c>
      <c r="L401" s="88">
        <f t="shared" si="127"/>
        <v>266</v>
      </c>
      <c r="M401" s="89">
        <f t="shared" si="128"/>
        <v>1.052849954</v>
      </c>
      <c r="N401" s="89">
        <f t="shared" ca="1" si="129"/>
        <v>1.0883735430000001</v>
      </c>
      <c r="O401" s="88">
        <f t="shared" si="138"/>
        <v>0</v>
      </c>
      <c r="P401" s="85">
        <f t="shared" ca="1" si="133"/>
        <v>88.373542999999998</v>
      </c>
      <c r="Q401" s="85">
        <f t="shared" si="139"/>
        <v>0</v>
      </c>
      <c r="R401" s="90" t="str">
        <f t="shared" si="140"/>
        <v>A+J=</v>
      </c>
      <c r="S401" s="86">
        <f t="shared" si="141"/>
        <v>44529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30"/>
        <v>44495</v>
      </c>
      <c r="B402" s="129">
        <f t="shared" ca="1" si="134"/>
        <v>1088.842136</v>
      </c>
      <c r="C402" s="85">
        <f t="shared" si="125"/>
        <v>1000</v>
      </c>
      <c r="D402" s="11">
        <f ca="1">IF(A402&lt;$B$1,VLOOKUP(A402,[1]DI!$A$4:$B$15000,2),0)</f>
        <v>6.1499999999999999E-2</v>
      </c>
      <c r="E402" s="85">
        <f t="shared" ca="1" si="135"/>
        <v>1.0002368699999999</v>
      </c>
      <c r="F402" s="85">
        <f ca="1">(TRUNC(PRODUCT($E$12:$E401),16))</f>
        <v>1.03398527082235</v>
      </c>
      <c r="G402" s="85">
        <f t="shared" si="136"/>
        <v>1</v>
      </c>
      <c r="H402" s="85">
        <f t="shared" ca="1" si="137"/>
        <v>1.0339852700000001</v>
      </c>
      <c r="I402" s="84">
        <f t="shared" si="131"/>
        <v>0.05</v>
      </c>
      <c r="J402" s="86">
        <f t="shared" si="126"/>
        <v>44105</v>
      </c>
      <c r="K402" s="87">
        <f t="shared" si="132"/>
        <v>267</v>
      </c>
      <c r="L402" s="88">
        <f t="shared" si="127"/>
        <v>267</v>
      </c>
      <c r="M402" s="89">
        <f t="shared" si="128"/>
        <v>1.053053818</v>
      </c>
      <c r="N402" s="89">
        <f t="shared" ca="1" si="129"/>
        <v>1.088842136</v>
      </c>
      <c r="O402" s="88">
        <f t="shared" si="138"/>
        <v>0</v>
      </c>
      <c r="P402" s="85">
        <f t="shared" ca="1" si="133"/>
        <v>88.842135999999996</v>
      </c>
      <c r="Q402" s="85">
        <f t="shared" si="139"/>
        <v>0</v>
      </c>
      <c r="R402" s="90" t="str">
        <f t="shared" si="140"/>
        <v>A+J=</v>
      </c>
      <c r="S402" s="86">
        <f t="shared" si="141"/>
        <v>44529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30"/>
        <v>44496</v>
      </c>
      <c r="B403" s="129">
        <f t="shared" ca="1" si="134"/>
        <v>1089.3109329900001</v>
      </c>
      <c r="C403" s="85">
        <f t="shared" si="125"/>
        <v>1000</v>
      </c>
      <c r="D403" s="11">
        <f ca="1">IF(A403&lt;$B$1,VLOOKUP(A403,[1]DI!$A$4:$B$15000,2),0)</f>
        <v>6.1499999999999999E-2</v>
      </c>
      <c r="E403" s="85">
        <f t="shared" ca="1" si="135"/>
        <v>1.0002368699999999</v>
      </c>
      <c r="F403" s="85">
        <f ca="1">(TRUNC(PRODUCT($E$12:$E402),16))</f>
        <v>1.0342301909134499</v>
      </c>
      <c r="G403" s="85">
        <f t="shared" si="136"/>
        <v>1</v>
      </c>
      <c r="H403" s="85">
        <f t="shared" ca="1" si="137"/>
        <v>1.0342301899999999</v>
      </c>
      <c r="I403" s="84">
        <f t="shared" si="131"/>
        <v>0.05</v>
      </c>
      <c r="J403" s="86">
        <f t="shared" si="126"/>
        <v>44105</v>
      </c>
      <c r="K403" s="87">
        <f t="shared" si="132"/>
        <v>268</v>
      </c>
      <c r="L403" s="88">
        <f t="shared" si="127"/>
        <v>268</v>
      </c>
      <c r="M403" s="89">
        <f t="shared" si="128"/>
        <v>1.053257721</v>
      </c>
      <c r="N403" s="89">
        <f t="shared" ca="1" si="129"/>
        <v>1.0893109329999999</v>
      </c>
      <c r="O403" s="88">
        <f t="shared" si="138"/>
        <v>0</v>
      </c>
      <c r="P403" s="85">
        <f t="shared" ca="1" si="133"/>
        <v>89.310932989999998</v>
      </c>
      <c r="Q403" s="85">
        <f t="shared" si="139"/>
        <v>0</v>
      </c>
      <c r="R403" s="90" t="str">
        <f t="shared" si="140"/>
        <v>A+J=</v>
      </c>
      <c r="S403" s="86">
        <f t="shared" si="141"/>
        <v>44529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30"/>
        <v>44497</v>
      </c>
      <c r="B404" s="129">
        <f t="shared" ca="1" si="134"/>
        <v>1089.7799339999999</v>
      </c>
      <c r="C404" s="85">
        <f t="shared" si="125"/>
        <v>1000</v>
      </c>
      <c r="D404" s="11">
        <f ca="1">IF(A404&lt;$B$1,VLOOKUP(A404,[1]DI!$A$4:$B$15000,2),0)</f>
        <v>7.6499999999999999E-2</v>
      </c>
      <c r="E404" s="85">
        <f t="shared" ca="1" si="135"/>
        <v>1.0002925600000001</v>
      </c>
      <c r="F404" s="85">
        <f ca="1">(TRUNC(PRODUCT($E$12:$E403),16))</f>
        <v>1.0344751690187799</v>
      </c>
      <c r="G404" s="85">
        <f t="shared" si="136"/>
        <v>1</v>
      </c>
      <c r="H404" s="85">
        <f t="shared" ca="1" si="137"/>
        <v>1.0344751700000001</v>
      </c>
      <c r="I404" s="84">
        <f t="shared" si="131"/>
        <v>0.05</v>
      </c>
      <c r="J404" s="86">
        <f t="shared" si="126"/>
        <v>44105</v>
      </c>
      <c r="K404" s="87">
        <f t="shared" si="132"/>
        <v>269</v>
      </c>
      <c r="L404" s="88">
        <f t="shared" si="127"/>
        <v>269</v>
      </c>
      <c r="M404" s="89">
        <f t="shared" si="128"/>
        <v>1.0534616640000001</v>
      </c>
      <c r="N404" s="89">
        <f t="shared" ca="1" si="129"/>
        <v>1.0897799340000001</v>
      </c>
      <c r="O404" s="88">
        <f t="shared" si="138"/>
        <v>0</v>
      </c>
      <c r="P404" s="85">
        <f t="shared" ca="1" si="133"/>
        <v>89.779933999999997</v>
      </c>
      <c r="Q404" s="85">
        <f t="shared" si="139"/>
        <v>0</v>
      </c>
      <c r="R404" s="90" t="str">
        <f t="shared" si="140"/>
        <v>A+J=</v>
      </c>
      <c r="S404" s="86">
        <f t="shared" si="141"/>
        <v>44529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30"/>
        <v>44498</v>
      </c>
      <c r="B405" s="129">
        <f t="shared" ca="1" si="134"/>
        <v>1090.3098399999999</v>
      </c>
      <c r="C405" s="85">
        <f t="shared" si="125"/>
        <v>1000</v>
      </c>
      <c r="D405" s="11">
        <f ca="1">IF(A405&lt;$B$1,VLOOKUP(A405,[1]DI!$A$4:$B$15000,2),0)</f>
        <v>7.6499999999999999E-2</v>
      </c>
      <c r="E405" s="85">
        <f t="shared" ca="1" si="135"/>
        <v>1.0002925600000001</v>
      </c>
      <c r="F405" s="85">
        <f ca="1">(TRUNC(PRODUCT($E$12:$E404),16))</f>
        <v>1.03477781507422</v>
      </c>
      <c r="G405" s="85">
        <f t="shared" si="136"/>
        <v>1</v>
      </c>
      <c r="H405" s="85">
        <f t="shared" ca="1" si="137"/>
        <v>1.03477782</v>
      </c>
      <c r="I405" s="84">
        <f t="shared" si="131"/>
        <v>0.05</v>
      </c>
      <c r="J405" s="86">
        <f t="shared" si="126"/>
        <v>44105</v>
      </c>
      <c r="K405" s="87">
        <f t="shared" si="132"/>
        <v>270</v>
      </c>
      <c r="L405" s="88">
        <f t="shared" si="127"/>
        <v>270</v>
      </c>
      <c r="M405" s="89">
        <f t="shared" si="128"/>
        <v>1.053665646</v>
      </c>
      <c r="N405" s="89">
        <f t="shared" ca="1" si="129"/>
        <v>1.09030984</v>
      </c>
      <c r="O405" s="88">
        <f t="shared" si="138"/>
        <v>0</v>
      </c>
      <c r="P405" s="85">
        <f t="shared" ca="1" si="133"/>
        <v>90.309839999999994</v>
      </c>
      <c r="Q405" s="85">
        <f t="shared" si="139"/>
        <v>0</v>
      </c>
      <c r="R405" s="90" t="str">
        <f t="shared" si="140"/>
        <v>A+J=</v>
      </c>
      <c r="S405" s="86">
        <f t="shared" si="141"/>
        <v>44529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30"/>
        <v>44499</v>
      </c>
      <c r="B406" s="129">
        <f t="shared" ca="1" si="134"/>
        <v>1090.83999599</v>
      </c>
      <c r="C406" s="85">
        <f t="shared" si="125"/>
        <v>1000</v>
      </c>
      <c r="D406" s="11">
        <f ca="1">IF(A406&lt;$B$1,VLOOKUP(A406,[1]DI!$A$4:$B$15000,2),0)</f>
        <v>0</v>
      </c>
      <c r="E406" s="85">
        <f t="shared" ca="1" si="135"/>
        <v>1</v>
      </c>
      <c r="F406" s="85">
        <f ca="1">(TRUNC(PRODUCT($E$12:$E405),16))</f>
        <v>1.0350805496718001</v>
      </c>
      <c r="G406" s="85">
        <f t="shared" si="136"/>
        <v>1</v>
      </c>
      <c r="H406" s="85">
        <f t="shared" ca="1" si="137"/>
        <v>1.03508055</v>
      </c>
      <c r="I406" s="84">
        <f t="shared" si="131"/>
        <v>0.05</v>
      </c>
      <c r="J406" s="86">
        <f t="shared" si="126"/>
        <v>44105</v>
      </c>
      <c r="K406" s="87">
        <f t="shared" si="132"/>
        <v>270</v>
      </c>
      <c r="L406" s="88">
        <f t="shared" si="127"/>
        <v>271</v>
      </c>
      <c r="M406" s="89">
        <f t="shared" si="128"/>
        <v>1.0538696679999999</v>
      </c>
      <c r="N406" s="89">
        <f t="shared" ca="1" si="129"/>
        <v>1.0908399959999999</v>
      </c>
      <c r="O406" s="88">
        <f t="shared" si="138"/>
        <v>0</v>
      </c>
      <c r="P406" s="85">
        <f t="shared" ca="1" si="133"/>
        <v>90.839995990000006</v>
      </c>
      <c r="Q406" s="85">
        <f t="shared" si="139"/>
        <v>0</v>
      </c>
      <c r="R406" s="90" t="str">
        <f t="shared" si="140"/>
        <v>A+J=</v>
      </c>
      <c r="S406" s="86">
        <f t="shared" si="141"/>
        <v>44529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30"/>
        <v>44500</v>
      </c>
      <c r="B407" s="129">
        <f t="shared" ca="1" si="134"/>
        <v>1090.83999599</v>
      </c>
      <c r="C407" s="85">
        <f t="shared" si="125"/>
        <v>1000</v>
      </c>
      <c r="D407" s="11">
        <f ca="1">IF(A407&lt;$B$1,VLOOKUP(A407,[1]DI!$A$4:$B$15000,2),0)</f>
        <v>0</v>
      </c>
      <c r="E407" s="85">
        <f t="shared" ca="1" si="135"/>
        <v>1</v>
      </c>
      <c r="F407" s="85">
        <f ca="1">(TRUNC(PRODUCT($E$12:$E406),16))</f>
        <v>1.0350805496718001</v>
      </c>
      <c r="G407" s="85">
        <f t="shared" si="136"/>
        <v>1</v>
      </c>
      <c r="H407" s="85">
        <f t="shared" ca="1" si="137"/>
        <v>1.03508055</v>
      </c>
      <c r="I407" s="84">
        <f t="shared" si="131"/>
        <v>0.05</v>
      </c>
      <c r="J407" s="86">
        <f t="shared" si="126"/>
        <v>44105</v>
      </c>
      <c r="K407" s="87">
        <f t="shared" si="132"/>
        <v>270</v>
      </c>
      <c r="L407" s="88">
        <f t="shared" si="127"/>
        <v>271</v>
      </c>
      <c r="M407" s="89">
        <f t="shared" si="128"/>
        <v>1.0538696679999999</v>
      </c>
      <c r="N407" s="89">
        <f t="shared" ca="1" si="129"/>
        <v>1.0908399959999999</v>
      </c>
      <c r="O407" s="88">
        <f t="shared" si="138"/>
        <v>0</v>
      </c>
      <c r="P407" s="85">
        <f t="shared" ca="1" si="133"/>
        <v>90.839995990000006</v>
      </c>
      <c r="Q407" s="85">
        <f t="shared" si="139"/>
        <v>0</v>
      </c>
      <c r="R407" s="90" t="str">
        <f t="shared" si="140"/>
        <v>A+J=</v>
      </c>
      <c r="S407" s="86">
        <f t="shared" si="141"/>
        <v>44529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30"/>
        <v>44501</v>
      </c>
      <c r="B408" s="129">
        <f t="shared" ca="1" si="134"/>
        <v>1090.83999599</v>
      </c>
      <c r="C408" s="85">
        <f t="shared" si="125"/>
        <v>1000</v>
      </c>
      <c r="D408" s="11">
        <f ca="1">IF(A408&lt;$B$1,VLOOKUP(A408,[1]DI!$A$4:$B$15000,2),0)</f>
        <v>7.6499999999999999E-2</v>
      </c>
      <c r="E408" s="85">
        <f t="shared" ca="1" si="135"/>
        <v>1.0002925600000001</v>
      </c>
      <c r="F408" s="85">
        <f ca="1">(TRUNC(PRODUCT($E$12:$E407),16))</f>
        <v>1.0350805496718001</v>
      </c>
      <c r="G408" s="85">
        <f t="shared" si="136"/>
        <v>1</v>
      </c>
      <c r="H408" s="85">
        <f t="shared" ca="1" si="137"/>
        <v>1.03508055</v>
      </c>
      <c r="I408" s="84">
        <f t="shared" si="131"/>
        <v>0.05</v>
      </c>
      <c r="J408" s="86">
        <f t="shared" si="126"/>
        <v>44105</v>
      </c>
      <c r="K408" s="87">
        <f t="shared" si="132"/>
        <v>271</v>
      </c>
      <c r="L408" s="88">
        <f t="shared" si="127"/>
        <v>271</v>
      </c>
      <c r="M408" s="89">
        <f t="shared" si="128"/>
        <v>1.0538696679999999</v>
      </c>
      <c r="N408" s="89">
        <f t="shared" ca="1" si="129"/>
        <v>1.0908399959999999</v>
      </c>
      <c r="O408" s="88">
        <f t="shared" si="138"/>
        <v>0</v>
      </c>
      <c r="P408" s="85">
        <f t="shared" ca="1" si="133"/>
        <v>90.839995990000006</v>
      </c>
      <c r="Q408" s="85">
        <f t="shared" si="139"/>
        <v>0</v>
      </c>
      <c r="R408" s="90" t="str">
        <f t="shared" si="140"/>
        <v>A+J=</v>
      </c>
      <c r="S408" s="86">
        <f t="shared" si="141"/>
        <v>44529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30"/>
        <v>44502</v>
      </c>
      <c r="B409" s="129">
        <f t="shared" ca="1" si="134"/>
        <v>1091.3704099900001</v>
      </c>
      <c r="C409" s="85">
        <f t="shared" si="125"/>
        <v>1000</v>
      </c>
      <c r="D409" s="11">
        <f ca="1">IF(A409&lt;$B$1,VLOOKUP(A409,[1]DI!$A$4:$B$15000,2),0)</f>
        <v>0</v>
      </c>
      <c r="E409" s="85">
        <f t="shared" ca="1" si="135"/>
        <v>1</v>
      </c>
      <c r="F409" s="85">
        <f ca="1">(TRUNC(PRODUCT($E$12:$E408),16))</f>
        <v>1.03538337283741</v>
      </c>
      <c r="G409" s="85">
        <f t="shared" si="136"/>
        <v>1</v>
      </c>
      <c r="H409" s="85">
        <f t="shared" ca="1" si="137"/>
        <v>1.0353833699999999</v>
      </c>
      <c r="I409" s="84">
        <f t="shared" si="131"/>
        <v>0.05</v>
      </c>
      <c r="J409" s="86">
        <f t="shared" si="126"/>
        <v>44105</v>
      </c>
      <c r="K409" s="87">
        <f t="shared" si="132"/>
        <v>271</v>
      </c>
      <c r="L409" s="88">
        <f t="shared" si="127"/>
        <v>272</v>
      </c>
      <c r="M409" s="89">
        <f t="shared" si="128"/>
        <v>1.054073729</v>
      </c>
      <c r="N409" s="89">
        <f t="shared" ca="1" si="129"/>
        <v>1.0913704099999999</v>
      </c>
      <c r="O409" s="88">
        <f t="shared" si="138"/>
        <v>0</v>
      </c>
      <c r="P409" s="85">
        <f t="shared" ca="1" si="133"/>
        <v>91.370409989999999</v>
      </c>
      <c r="Q409" s="85">
        <f t="shared" si="139"/>
        <v>0</v>
      </c>
      <c r="R409" s="90" t="str">
        <f t="shared" si="140"/>
        <v>A+J=</v>
      </c>
      <c r="S409" s="86">
        <f t="shared" si="141"/>
        <v>44529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30"/>
        <v>44503</v>
      </c>
      <c r="B410" s="129">
        <f t="shared" ca="1" si="134"/>
        <v>1091.3704099900001</v>
      </c>
      <c r="C410" s="85">
        <f t="shared" si="125"/>
        <v>1000</v>
      </c>
      <c r="D410" s="11">
        <f ca="1">IF(A410&lt;$B$1,VLOOKUP(A410,[1]DI!$A$4:$B$15000,2),0)</f>
        <v>7.6499999999999999E-2</v>
      </c>
      <c r="E410" s="85">
        <f t="shared" ca="1" si="135"/>
        <v>1.0002925600000001</v>
      </c>
      <c r="F410" s="85">
        <f ca="1">(TRUNC(PRODUCT($E$12:$E409),16))</f>
        <v>1.03538337283741</v>
      </c>
      <c r="G410" s="85">
        <f t="shared" si="136"/>
        <v>1</v>
      </c>
      <c r="H410" s="85">
        <f t="shared" ca="1" si="137"/>
        <v>1.0353833699999999</v>
      </c>
      <c r="I410" s="84">
        <f t="shared" si="131"/>
        <v>0.05</v>
      </c>
      <c r="J410" s="86">
        <f t="shared" si="126"/>
        <v>44105</v>
      </c>
      <c r="K410" s="87">
        <f t="shared" si="132"/>
        <v>272</v>
      </c>
      <c r="L410" s="88">
        <f t="shared" si="127"/>
        <v>272</v>
      </c>
      <c r="M410" s="89">
        <f t="shared" si="128"/>
        <v>1.054073729</v>
      </c>
      <c r="N410" s="89">
        <f t="shared" ca="1" si="129"/>
        <v>1.0913704099999999</v>
      </c>
      <c r="O410" s="88">
        <f t="shared" si="138"/>
        <v>0</v>
      </c>
      <c r="P410" s="85">
        <f t="shared" ca="1" si="133"/>
        <v>91.370409989999999</v>
      </c>
      <c r="Q410" s="85">
        <f t="shared" si="139"/>
        <v>0</v>
      </c>
      <c r="R410" s="90" t="str">
        <f t="shared" si="140"/>
        <v>A+J=</v>
      </c>
      <c r="S410" s="86">
        <f t="shared" si="141"/>
        <v>44529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30"/>
        <v>44504</v>
      </c>
      <c r="B411" s="129">
        <f t="shared" ca="1" si="134"/>
        <v>1091.9010840000001</v>
      </c>
      <c r="C411" s="85">
        <f t="shared" si="125"/>
        <v>1000</v>
      </c>
      <c r="D411" s="11">
        <f ca="1">IF(A411&lt;$B$1,VLOOKUP(A411,[1]DI!$A$4:$B$15000,2),0)</f>
        <v>7.6499999999999999E-2</v>
      </c>
      <c r="E411" s="85">
        <f t="shared" ca="1" si="135"/>
        <v>1.0002925600000001</v>
      </c>
      <c r="F411" s="85">
        <f ca="1">(TRUNC(PRODUCT($E$12:$E410),16))</f>
        <v>1.0356862845969701</v>
      </c>
      <c r="G411" s="85">
        <f t="shared" si="136"/>
        <v>1</v>
      </c>
      <c r="H411" s="85">
        <f t="shared" ca="1" si="137"/>
        <v>1.03568628</v>
      </c>
      <c r="I411" s="84">
        <f t="shared" si="131"/>
        <v>0.05</v>
      </c>
      <c r="J411" s="86">
        <f t="shared" si="126"/>
        <v>44105</v>
      </c>
      <c r="K411" s="87">
        <f t="shared" si="132"/>
        <v>273</v>
      </c>
      <c r="L411" s="88">
        <f t="shared" si="127"/>
        <v>273</v>
      </c>
      <c r="M411" s="89">
        <f t="shared" si="128"/>
        <v>1.05427783</v>
      </c>
      <c r="N411" s="89">
        <f t="shared" ca="1" si="129"/>
        <v>1.0919010840000001</v>
      </c>
      <c r="O411" s="88">
        <f t="shared" si="138"/>
        <v>0</v>
      </c>
      <c r="P411" s="85">
        <f t="shared" ca="1" si="133"/>
        <v>91.901083999999997</v>
      </c>
      <c r="Q411" s="85">
        <f t="shared" si="139"/>
        <v>0</v>
      </c>
      <c r="R411" s="90" t="str">
        <f t="shared" si="140"/>
        <v>A+J=</v>
      </c>
      <c r="S411" s="86">
        <f t="shared" si="141"/>
        <v>44529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30"/>
        <v>44505</v>
      </c>
      <c r="B412" s="129">
        <f t="shared" ca="1" si="134"/>
        <v>1092.43201699</v>
      </c>
      <c r="C412" s="85">
        <f t="shared" si="125"/>
        <v>1000</v>
      </c>
      <c r="D412" s="11">
        <f ca="1">IF(A412&lt;$B$1,VLOOKUP(A412,[1]DI!$A$4:$B$15000,2),0)</f>
        <v>7.6499999999999999E-2</v>
      </c>
      <c r="E412" s="85">
        <f t="shared" ca="1" si="135"/>
        <v>1.0002925600000001</v>
      </c>
      <c r="F412" s="85">
        <f ca="1">(TRUNC(PRODUCT($E$12:$E411),16))</f>
        <v>1.0359892849763901</v>
      </c>
      <c r="G412" s="85">
        <f t="shared" si="136"/>
        <v>1</v>
      </c>
      <c r="H412" s="85">
        <f t="shared" ca="1" si="137"/>
        <v>1.0359892799999999</v>
      </c>
      <c r="I412" s="84">
        <f t="shared" si="131"/>
        <v>0.05</v>
      </c>
      <c r="J412" s="86">
        <f t="shared" si="126"/>
        <v>44105</v>
      </c>
      <c r="K412" s="87">
        <f t="shared" si="132"/>
        <v>274</v>
      </c>
      <c r="L412" s="88">
        <f t="shared" si="127"/>
        <v>274</v>
      </c>
      <c r="M412" s="89">
        <f t="shared" si="128"/>
        <v>1.0544819700000001</v>
      </c>
      <c r="N412" s="89">
        <f t="shared" ca="1" si="129"/>
        <v>1.0924320169999999</v>
      </c>
      <c r="O412" s="88">
        <f t="shared" si="138"/>
        <v>0</v>
      </c>
      <c r="P412" s="85">
        <f t="shared" ca="1" si="133"/>
        <v>92.432016989999994</v>
      </c>
      <c r="Q412" s="85">
        <f t="shared" si="139"/>
        <v>0</v>
      </c>
      <c r="R412" s="90" t="str">
        <f t="shared" si="140"/>
        <v>A+J=</v>
      </c>
      <c r="S412" s="86">
        <f t="shared" si="141"/>
        <v>44529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30"/>
        <v>44506</v>
      </c>
      <c r="B413" s="129">
        <f t="shared" ca="1" si="134"/>
        <v>1092.9632099999999</v>
      </c>
      <c r="C413" s="85">
        <f t="shared" si="125"/>
        <v>1000</v>
      </c>
      <c r="D413" s="11">
        <f ca="1">IF(A413&lt;$B$1,VLOOKUP(A413,[1]DI!$A$4:$B$15000,2),0)</f>
        <v>0</v>
      </c>
      <c r="E413" s="85">
        <f t="shared" ca="1" si="135"/>
        <v>1</v>
      </c>
      <c r="F413" s="85">
        <f ca="1">(TRUNC(PRODUCT($E$12:$E412),16))</f>
        <v>1.0362923740016099</v>
      </c>
      <c r="G413" s="85">
        <f t="shared" si="136"/>
        <v>1</v>
      </c>
      <c r="H413" s="85">
        <f t="shared" ca="1" si="137"/>
        <v>1.03629237</v>
      </c>
      <c r="I413" s="84">
        <f t="shared" si="131"/>
        <v>0.05</v>
      </c>
      <c r="J413" s="86">
        <f t="shared" si="126"/>
        <v>44105</v>
      </c>
      <c r="K413" s="87">
        <f t="shared" si="132"/>
        <v>274</v>
      </c>
      <c r="L413" s="88">
        <f t="shared" si="127"/>
        <v>275</v>
      </c>
      <c r="M413" s="89">
        <f t="shared" si="128"/>
        <v>1.05468615</v>
      </c>
      <c r="N413" s="89">
        <f t="shared" ca="1" si="129"/>
        <v>1.09296321</v>
      </c>
      <c r="O413" s="88">
        <f t="shared" si="138"/>
        <v>0</v>
      </c>
      <c r="P413" s="85">
        <f t="shared" ca="1" si="133"/>
        <v>92.963210000000004</v>
      </c>
      <c r="Q413" s="85">
        <f t="shared" si="139"/>
        <v>0</v>
      </c>
      <c r="R413" s="90" t="str">
        <f t="shared" si="140"/>
        <v>A+J=</v>
      </c>
      <c r="S413" s="86">
        <f t="shared" si="141"/>
        <v>44529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30"/>
        <v>44507</v>
      </c>
      <c r="B414" s="129">
        <f t="shared" ca="1" si="134"/>
        <v>1092.9632099999999</v>
      </c>
      <c r="C414" s="85">
        <f t="shared" si="125"/>
        <v>1000</v>
      </c>
      <c r="D414" s="11">
        <f ca="1">IF(A414&lt;$B$1,VLOOKUP(A414,[1]DI!$A$4:$B$15000,2),0)</f>
        <v>0</v>
      </c>
      <c r="E414" s="85">
        <f t="shared" ca="1" si="135"/>
        <v>1</v>
      </c>
      <c r="F414" s="85">
        <f ca="1">(TRUNC(PRODUCT($E$12:$E413),16))</f>
        <v>1.0362923740016099</v>
      </c>
      <c r="G414" s="85">
        <f t="shared" si="136"/>
        <v>1</v>
      </c>
      <c r="H414" s="85">
        <f t="shared" ca="1" si="137"/>
        <v>1.03629237</v>
      </c>
      <c r="I414" s="84">
        <f t="shared" si="131"/>
        <v>0.05</v>
      </c>
      <c r="J414" s="86">
        <f t="shared" si="126"/>
        <v>44105</v>
      </c>
      <c r="K414" s="87">
        <f t="shared" si="132"/>
        <v>274</v>
      </c>
      <c r="L414" s="88">
        <f t="shared" si="127"/>
        <v>275</v>
      </c>
      <c r="M414" s="89">
        <f t="shared" si="128"/>
        <v>1.05468615</v>
      </c>
      <c r="N414" s="89">
        <f t="shared" ca="1" si="129"/>
        <v>1.09296321</v>
      </c>
      <c r="O414" s="88">
        <f t="shared" si="138"/>
        <v>0</v>
      </c>
      <c r="P414" s="85">
        <f t="shared" ca="1" si="133"/>
        <v>92.963210000000004</v>
      </c>
      <c r="Q414" s="85">
        <f t="shared" si="139"/>
        <v>0</v>
      </c>
      <c r="R414" s="90" t="str">
        <f t="shared" si="140"/>
        <v>A+J=</v>
      </c>
      <c r="S414" s="86">
        <f t="shared" si="141"/>
        <v>44529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30"/>
        <v>44508</v>
      </c>
      <c r="B415" s="129">
        <f t="shared" ca="1" si="134"/>
        <v>1092.9632099999999</v>
      </c>
      <c r="C415" s="85">
        <f t="shared" si="125"/>
        <v>1000</v>
      </c>
      <c r="D415" s="11">
        <f ca="1">IF(A415&lt;$B$1,VLOOKUP(A415,[1]DI!$A$4:$B$15000,2),0)</f>
        <v>7.6499999999999999E-2</v>
      </c>
      <c r="E415" s="85">
        <f t="shared" ca="1" si="135"/>
        <v>1.0002925600000001</v>
      </c>
      <c r="F415" s="85">
        <f ca="1">(TRUNC(PRODUCT($E$12:$E414),16))</f>
        <v>1.0362923740016099</v>
      </c>
      <c r="G415" s="85">
        <f t="shared" si="136"/>
        <v>1</v>
      </c>
      <c r="H415" s="85">
        <f t="shared" ca="1" si="137"/>
        <v>1.03629237</v>
      </c>
      <c r="I415" s="84">
        <f t="shared" si="131"/>
        <v>0.05</v>
      </c>
      <c r="J415" s="86">
        <f t="shared" si="126"/>
        <v>44105</v>
      </c>
      <c r="K415" s="87">
        <f t="shared" si="132"/>
        <v>275</v>
      </c>
      <c r="L415" s="88">
        <f t="shared" si="127"/>
        <v>275</v>
      </c>
      <c r="M415" s="89">
        <f t="shared" si="128"/>
        <v>1.05468615</v>
      </c>
      <c r="N415" s="89">
        <f t="shared" ca="1" si="129"/>
        <v>1.09296321</v>
      </c>
      <c r="O415" s="88">
        <f t="shared" si="138"/>
        <v>0</v>
      </c>
      <c r="P415" s="85">
        <f t="shared" ca="1" si="133"/>
        <v>92.963210000000004</v>
      </c>
      <c r="Q415" s="85">
        <f t="shared" si="139"/>
        <v>0</v>
      </c>
      <c r="R415" s="90" t="str">
        <f t="shared" si="140"/>
        <v>A+J=</v>
      </c>
      <c r="S415" s="86">
        <f t="shared" si="141"/>
        <v>44529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30"/>
        <v>44509</v>
      </c>
      <c r="B416" s="129">
        <f t="shared" ca="1" si="134"/>
        <v>1093.4946629999999</v>
      </c>
      <c r="C416" s="85">
        <f t="shared" si="125"/>
        <v>1000</v>
      </c>
      <c r="D416" s="11">
        <f ca="1">IF(A416&lt;$B$1,VLOOKUP(A416,[1]DI!$A$4:$B$15000,2),0)</f>
        <v>7.6499999999999999E-2</v>
      </c>
      <c r="E416" s="85">
        <f t="shared" ca="1" si="135"/>
        <v>1.0002925600000001</v>
      </c>
      <c r="F416" s="85">
        <f ca="1">(TRUNC(PRODUCT($E$12:$E415),16))</f>
        <v>1.0365955516985399</v>
      </c>
      <c r="G416" s="85">
        <f t="shared" si="136"/>
        <v>1</v>
      </c>
      <c r="H416" s="85">
        <f t="shared" ca="1" si="137"/>
        <v>1.0365955499999999</v>
      </c>
      <c r="I416" s="84">
        <f t="shared" si="131"/>
        <v>0.05</v>
      </c>
      <c r="J416" s="86">
        <f t="shared" si="126"/>
        <v>44105</v>
      </c>
      <c r="K416" s="87">
        <f t="shared" si="132"/>
        <v>276</v>
      </c>
      <c r="L416" s="88">
        <f t="shared" si="127"/>
        <v>276</v>
      </c>
      <c r="M416" s="89">
        <f t="shared" si="128"/>
        <v>1.0548903700000001</v>
      </c>
      <c r="N416" s="89">
        <f t="shared" ca="1" si="129"/>
        <v>1.093494663</v>
      </c>
      <c r="O416" s="88">
        <f t="shared" si="138"/>
        <v>0</v>
      </c>
      <c r="P416" s="85">
        <f t="shared" ca="1" si="133"/>
        <v>93.494663000000003</v>
      </c>
      <c r="Q416" s="85">
        <f t="shared" si="139"/>
        <v>0</v>
      </c>
      <c r="R416" s="90" t="str">
        <f t="shared" si="140"/>
        <v>A+J=</v>
      </c>
      <c r="S416" s="86">
        <f t="shared" si="141"/>
        <v>44529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30"/>
        <v>44510</v>
      </c>
      <c r="B417" s="129">
        <f t="shared" ca="1" si="134"/>
        <v>1094.026376</v>
      </c>
      <c r="C417" s="85">
        <f t="shared" si="125"/>
        <v>1000</v>
      </c>
      <c r="D417" s="11">
        <f ca="1">IF(A417&lt;$B$1,VLOOKUP(A417,[1]DI!$A$4:$B$15000,2),0)</f>
        <v>7.6499999999999999E-2</v>
      </c>
      <c r="E417" s="85">
        <f t="shared" ca="1" si="135"/>
        <v>1.0002925600000001</v>
      </c>
      <c r="F417" s="85">
        <f ca="1">(TRUNC(PRODUCT($E$12:$E416),16))</f>
        <v>1.03689881809315</v>
      </c>
      <c r="G417" s="85">
        <f t="shared" si="136"/>
        <v>1</v>
      </c>
      <c r="H417" s="85">
        <f t="shared" ca="1" si="137"/>
        <v>1.03689882</v>
      </c>
      <c r="I417" s="84">
        <f t="shared" si="131"/>
        <v>0.05</v>
      </c>
      <c r="J417" s="86">
        <f t="shared" si="126"/>
        <v>44105</v>
      </c>
      <c r="K417" s="87">
        <f t="shared" si="132"/>
        <v>277</v>
      </c>
      <c r="L417" s="88">
        <f t="shared" si="127"/>
        <v>277</v>
      </c>
      <c r="M417" s="89">
        <f t="shared" si="128"/>
        <v>1.0550946290000001</v>
      </c>
      <c r="N417" s="89">
        <f t="shared" ca="1" si="129"/>
        <v>1.094026376</v>
      </c>
      <c r="O417" s="88">
        <f t="shared" si="138"/>
        <v>0</v>
      </c>
      <c r="P417" s="85">
        <f t="shared" ca="1" si="133"/>
        <v>94.026375999999999</v>
      </c>
      <c r="Q417" s="85">
        <f t="shared" si="139"/>
        <v>0</v>
      </c>
      <c r="R417" s="90" t="str">
        <f t="shared" si="140"/>
        <v>A+J=</v>
      </c>
      <c r="S417" s="86">
        <f t="shared" si="141"/>
        <v>44529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30"/>
        <v>44511</v>
      </c>
      <c r="B418" s="129">
        <f t="shared" ca="1" si="134"/>
        <v>1094.5583369999999</v>
      </c>
      <c r="C418" s="85">
        <f t="shared" si="125"/>
        <v>1000</v>
      </c>
      <c r="D418" s="11">
        <f ca="1">IF(A418&lt;$B$1,VLOOKUP(A418,[1]DI!$A$4:$B$15000,2),0)</f>
        <v>7.6499999999999999E-2</v>
      </c>
      <c r="E418" s="85">
        <f t="shared" ca="1" si="135"/>
        <v>1.0002925600000001</v>
      </c>
      <c r="F418" s="85">
        <f ca="1">(TRUNC(PRODUCT($E$12:$E417),16))</f>
        <v>1.0372021732113701</v>
      </c>
      <c r="G418" s="85">
        <f t="shared" si="136"/>
        <v>1</v>
      </c>
      <c r="H418" s="85">
        <f t="shared" ca="1" si="137"/>
        <v>1.03720217</v>
      </c>
      <c r="I418" s="84">
        <f t="shared" si="131"/>
        <v>0.05</v>
      </c>
      <c r="J418" s="86">
        <f t="shared" si="126"/>
        <v>44105</v>
      </c>
      <c r="K418" s="87">
        <f t="shared" si="132"/>
        <v>278</v>
      </c>
      <c r="L418" s="88">
        <f t="shared" si="127"/>
        <v>278</v>
      </c>
      <c r="M418" s="89">
        <f t="shared" si="128"/>
        <v>1.0552989269999999</v>
      </c>
      <c r="N418" s="89">
        <f t="shared" ca="1" si="129"/>
        <v>1.094558337</v>
      </c>
      <c r="O418" s="88">
        <f t="shared" si="138"/>
        <v>0</v>
      </c>
      <c r="P418" s="85">
        <f t="shared" ca="1" si="133"/>
        <v>94.558336999999995</v>
      </c>
      <c r="Q418" s="85">
        <f t="shared" si="139"/>
        <v>0</v>
      </c>
      <c r="R418" s="90" t="str">
        <f t="shared" si="140"/>
        <v>A+J=</v>
      </c>
      <c r="S418" s="86">
        <f t="shared" si="141"/>
        <v>44529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30"/>
        <v>44512</v>
      </c>
      <c r="B419" s="129">
        <f t="shared" ca="1" si="134"/>
        <v>1095.0905689900001</v>
      </c>
      <c r="C419" s="85">
        <f t="shared" si="125"/>
        <v>1000</v>
      </c>
      <c r="D419" s="11">
        <f ca="1">IF(A419&lt;$B$1,VLOOKUP(A419,[1]DI!$A$4:$B$15000,2),0)</f>
        <v>7.6499999999999999E-2</v>
      </c>
      <c r="E419" s="85">
        <f t="shared" ca="1" si="135"/>
        <v>1.0002925600000001</v>
      </c>
      <c r="F419" s="85">
        <f ca="1">(TRUNC(PRODUCT($E$12:$E418),16))</f>
        <v>1.0375056170791701</v>
      </c>
      <c r="G419" s="85">
        <f t="shared" si="136"/>
        <v>1</v>
      </c>
      <c r="H419" s="85">
        <f t="shared" ca="1" si="137"/>
        <v>1.0375056199999999</v>
      </c>
      <c r="I419" s="84">
        <f t="shared" si="131"/>
        <v>0.05</v>
      </c>
      <c r="J419" s="86">
        <f t="shared" si="126"/>
        <v>44105</v>
      </c>
      <c r="K419" s="87">
        <f t="shared" si="132"/>
        <v>279</v>
      </c>
      <c r="L419" s="88">
        <f t="shared" si="127"/>
        <v>279</v>
      </c>
      <c r="M419" s="89">
        <f t="shared" si="128"/>
        <v>1.055503265</v>
      </c>
      <c r="N419" s="89">
        <f t="shared" ca="1" si="129"/>
        <v>1.0950905689999999</v>
      </c>
      <c r="O419" s="88">
        <f t="shared" si="138"/>
        <v>0</v>
      </c>
      <c r="P419" s="85">
        <f t="shared" ca="1" si="133"/>
        <v>95.090568989999994</v>
      </c>
      <c r="Q419" s="85">
        <f t="shared" si="139"/>
        <v>0</v>
      </c>
      <c r="R419" s="90" t="str">
        <f t="shared" si="140"/>
        <v>A+J=</v>
      </c>
      <c r="S419" s="86">
        <f t="shared" si="141"/>
        <v>44529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30"/>
        <v>44513</v>
      </c>
      <c r="B420" s="129">
        <f t="shared" ca="1" si="134"/>
        <v>1095.6230519999999</v>
      </c>
      <c r="C420" s="85">
        <f t="shared" si="125"/>
        <v>1000</v>
      </c>
      <c r="D420" s="11">
        <f ca="1">IF(A420&lt;$B$1,VLOOKUP(A420,[1]DI!$A$4:$B$15000,2),0)</f>
        <v>0</v>
      </c>
      <c r="E420" s="85">
        <f t="shared" ca="1" si="135"/>
        <v>1</v>
      </c>
      <c r="F420" s="85">
        <f ca="1">(TRUNC(PRODUCT($E$12:$E419),16))</f>
        <v>1.0378091497224999</v>
      </c>
      <c r="G420" s="85">
        <f t="shared" si="136"/>
        <v>1</v>
      </c>
      <c r="H420" s="85">
        <f t="shared" ca="1" si="137"/>
        <v>1.03780915</v>
      </c>
      <c r="I420" s="84">
        <f t="shared" si="131"/>
        <v>0.05</v>
      </c>
      <c r="J420" s="86">
        <f t="shared" si="126"/>
        <v>44105</v>
      </c>
      <c r="K420" s="87">
        <f t="shared" si="132"/>
        <v>279</v>
      </c>
      <c r="L420" s="88">
        <f t="shared" si="127"/>
        <v>280</v>
      </c>
      <c r="M420" s="89">
        <f t="shared" si="128"/>
        <v>1.0557076430000001</v>
      </c>
      <c r="N420" s="89">
        <f t="shared" ca="1" si="129"/>
        <v>1.0956230520000001</v>
      </c>
      <c r="O420" s="88">
        <f t="shared" si="138"/>
        <v>0</v>
      </c>
      <c r="P420" s="85">
        <f t="shared" ca="1" si="133"/>
        <v>95.623052000000001</v>
      </c>
      <c r="Q420" s="85">
        <f t="shared" si="139"/>
        <v>0</v>
      </c>
      <c r="R420" s="90" t="str">
        <f t="shared" si="140"/>
        <v>A+J=</v>
      </c>
      <c r="S420" s="86">
        <f t="shared" si="141"/>
        <v>44529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30"/>
        <v>44514</v>
      </c>
      <c r="B421" s="129">
        <f t="shared" ca="1" si="134"/>
        <v>1095.6230519999999</v>
      </c>
      <c r="C421" s="85">
        <f t="shared" si="125"/>
        <v>1000</v>
      </c>
      <c r="D421" s="11">
        <f ca="1">IF(A421&lt;$B$1,VLOOKUP(A421,[1]DI!$A$4:$B$15000,2),0)</f>
        <v>0</v>
      </c>
      <c r="E421" s="85">
        <f t="shared" ca="1" si="135"/>
        <v>1</v>
      </c>
      <c r="F421" s="85">
        <f ca="1">(TRUNC(PRODUCT($E$12:$E420),16))</f>
        <v>1.0378091497224999</v>
      </c>
      <c r="G421" s="85">
        <f t="shared" si="136"/>
        <v>1</v>
      </c>
      <c r="H421" s="85">
        <f t="shared" ca="1" si="137"/>
        <v>1.03780915</v>
      </c>
      <c r="I421" s="84">
        <f t="shared" si="131"/>
        <v>0.05</v>
      </c>
      <c r="J421" s="86">
        <f t="shared" si="126"/>
        <v>44105</v>
      </c>
      <c r="K421" s="87">
        <f t="shared" si="132"/>
        <v>279</v>
      </c>
      <c r="L421" s="88">
        <f t="shared" si="127"/>
        <v>280</v>
      </c>
      <c r="M421" s="89">
        <f t="shared" si="128"/>
        <v>1.0557076430000001</v>
      </c>
      <c r="N421" s="89">
        <f t="shared" ca="1" si="129"/>
        <v>1.0956230520000001</v>
      </c>
      <c r="O421" s="88">
        <f t="shared" si="138"/>
        <v>0</v>
      </c>
      <c r="P421" s="85">
        <f t="shared" ca="1" si="133"/>
        <v>95.623052000000001</v>
      </c>
      <c r="Q421" s="85">
        <f t="shared" si="139"/>
        <v>0</v>
      </c>
      <c r="R421" s="90" t="str">
        <f t="shared" si="140"/>
        <v>A+J=</v>
      </c>
      <c r="S421" s="86">
        <f t="shared" si="141"/>
        <v>44529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30"/>
        <v>44515</v>
      </c>
      <c r="B422" s="129">
        <f t="shared" ca="1" si="134"/>
        <v>1095.6230519999999</v>
      </c>
      <c r="C422" s="85">
        <f t="shared" si="125"/>
        <v>1000</v>
      </c>
      <c r="D422" s="11">
        <f ca="1">IF(A422&lt;$B$1,VLOOKUP(A422,[1]DI!$A$4:$B$15000,2),0)</f>
        <v>0</v>
      </c>
      <c r="E422" s="85">
        <f t="shared" ca="1" si="135"/>
        <v>1</v>
      </c>
      <c r="F422" s="85">
        <f ca="1">(TRUNC(PRODUCT($E$12:$E421),16))</f>
        <v>1.0378091497224999</v>
      </c>
      <c r="G422" s="85">
        <f t="shared" si="136"/>
        <v>1</v>
      </c>
      <c r="H422" s="85">
        <f t="shared" ca="1" si="137"/>
        <v>1.03780915</v>
      </c>
      <c r="I422" s="84">
        <f t="shared" si="131"/>
        <v>0.05</v>
      </c>
      <c r="J422" s="86">
        <f t="shared" si="126"/>
        <v>44105</v>
      </c>
      <c r="K422" s="87">
        <f t="shared" si="132"/>
        <v>279</v>
      </c>
      <c r="L422" s="88">
        <f t="shared" si="127"/>
        <v>280</v>
      </c>
      <c r="M422" s="89">
        <f t="shared" si="128"/>
        <v>1.0557076430000001</v>
      </c>
      <c r="N422" s="89">
        <f t="shared" ca="1" si="129"/>
        <v>1.0956230520000001</v>
      </c>
      <c r="O422" s="88">
        <f t="shared" si="138"/>
        <v>0</v>
      </c>
      <c r="P422" s="85">
        <f t="shared" ca="1" si="133"/>
        <v>95.623052000000001</v>
      </c>
      <c r="Q422" s="85">
        <f t="shared" si="139"/>
        <v>0</v>
      </c>
      <c r="R422" s="90" t="str">
        <f t="shared" si="140"/>
        <v>A+J=</v>
      </c>
      <c r="S422" s="86">
        <f t="shared" si="141"/>
        <v>44529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30"/>
        <v>44516</v>
      </c>
      <c r="B423" s="129">
        <f t="shared" ca="1" si="134"/>
        <v>1095.6230519999999</v>
      </c>
      <c r="C423" s="85">
        <f t="shared" si="125"/>
        <v>1000</v>
      </c>
      <c r="D423" s="11">
        <f ca="1">IF(A423&lt;$B$1,VLOOKUP(A423,[1]DI!$A$4:$B$15000,2),0)</f>
        <v>7.6499999999999999E-2</v>
      </c>
      <c r="E423" s="85">
        <f t="shared" ca="1" si="135"/>
        <v>1.0002925600000001</v>
      </c>
      <c r="F423" s="85">
        <f ca="1">(TRUNC(PRODUCT($E$12:$E422),16))</f>
        <v>1.0378091497224999</v>
      </c>
      <c r="G423" s="85">
        <f t="shared" si="136"/>
        <v>1</v>
      </c>
      <c r="H423" s="85">
        <f t="shared" ca="1" si="137"/>
        <v>1.03780915</v>
      </c>
      <c r="I423" s="84">
        <f t="shared" si="131"/>
        <v>0.05</v>
      </c>
      <c r="J423" s="86">
        <f t="shared" si="126"/>
        <v>44105</v>
      </c>
      <c r="K423" s="87">
        <f t="shared" si="132"/>
        <v>280</v>
      </c>
      <c r="L423" s="88">
        <f t="shared" si="127"/>
        <v>280</v>
      </c>
      <c r="M423" s="89">
        <f t="shared" si="128"/>
        <v>1.0557076430000001</v>
      </c>
      <c r="N423" s="89">
        <f t="shared" ca="1" si="129"/>
        <v>1.0956230520000001</v>
      </c>
      <c r="O423" s="88">
        <f t="shared" si="138"/>
        <v>0</v>
      </c>
      <c r="P423" s="85">
        <f t="shared" ca="1" si="133"/>
        <v>95.623052000000001</v>
      </c>
      <c r="Q423" s="85">
        <f t="shared" si="139"/>
        <v>0</v>
      </c>
      <c r="R423" s="90" t="str">
        <f t="shared" si="140"/>
        <v>A+J=</v>
      </c>
      <c r="S423" s="86">
        <f t="shared" si="141"/>
        <v>44529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30"/>
        <v>44517</v>
      </c>
      <c r="B424" s="129">
        <f t="shared" ca="1" si="134"/>
        <v>1096.1557929999999</v>
      </c>
      <c r="C424" s="85">
        <f t="shared" si="125"/>
        <v>1000</v>
      </c>
      <c r="D424" s="11">
        <f ca="1">IF(A424&lt;$B$1,VLOOKUP(A424,[1]DI!$A$4:$B$15000,2),0)</f>
        <v>7.6499999999999999E-2</v>
      </c>
      <c r="E424" s="85">
        <f t="shared" ca="1" si="135"/>
        <v>1.0002925600000001</v>
      </c>
      <c r="F424" s="85">
        <f ca="1">(TRUNC(PRODUCT($E$12:$E423),16))</f>
        <v>1.0381127711673399</v>
      </c>
      <c r="G424" s="85">
        <f t="shared" si="136"/>
        <v>1</v>
      </c>
      <c r="H424" s="85">
        <f t="shared" ca="1" si="137"/>
        <v>1.0381127699999999</v>
      </c>
      <c r="I424" s="84">
        <f t="shared" si="131"/>
        <v>0.05</v>
      </c>
      <c r="J424" s="86">
        <f t="shared" si="126"/>
        <v>44105</v>
      </c>
      <c r="K424" s="87">
        <f t="shared" si="132"/>
        <v>281</v>
      </c>
      <c r="L424" s="88">
        <f t="shared" si="127"/>
        <v>281</v>
      </c>
      <c r="M424" s="89">
        <f t="shared" si="128"/>
        <v>1.05591206</v>
      </c>
      <c r="N424" s="89">
        <f t="shared" ca="1" si="129"/>
        <v>1.0961557930000001</v>
      </c>
      <c r="O424" s="88">
        <f t="shared" si="138"/>
        <v>0</v>
      </c>
      <c r="P424" s="85">
        <f t="shared" ca="1" si="133"/>
        <v>96.155793000000003</v>
      </c>
      <c r="Q424" s="85">
        <f t="shared" si="139"/>
        <v>0</v>
      </c>
      <c r="R424" s="90" t="str">
        <f t="shared" si="140"/>
        <v>A+J=</v>
      </c>
      <c r="S424" s="86">
        <f t="shared" si="141"/>
        <v>44529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30"/>
        <v>44518</v>
      </c>
      <c r="B425" s="129">
        <f t="shared" ca="1" si="134"/>
        <v>1096.6887959999999</v>
      </c>
      <c r="C425" s="85">
        <f t="shared" si="125"/>
        <v>1000</v>
      </c>
      <c r="D425" s="11">
        <f ca="1">IF(A425&lt;$B$1,VLOOKUP(A425,[1]DI!$A$4:$B$15000,2),0)</f>
        <v>7.6499999999999999E-2</v>
      </c>
      <c r="E425" s="85">
        <f t="shared" ca="1" si="135"/>
        <v>1.0002925600000001</v>
      </c>
      <c r="F425" s="85">
        <f ca="1">(TRUNC(PRODUCT($E$12:$E424),16))</f>
        <v>1.0384164814396699</v>
      </c>
      <c r="G425" s="85">
        <f t="shared" si="136"/>
        <v>1</v>
      </c>
      <c r="H425" s="85">
        <f t="shared" ca="1" si="137"/>
        <v>1.03841648</v>
      </c>
      <c r="I425" s="84">
        <f t="shared" si="131"/>
        <v>0.05</v>
      </c>
      <c r="J425" s="86">
        <f t="shared" si="126"/>
        <v>44105</v>
      </c>
      <c r="K425" s="87">
        <f t="shared" si="132"/>
        <v>282</v>
      </c>
      <c r="L425" s="88">
        <f t="shared" si="127"/>
        <v>282</v>
      </c>
      <c r="M425" s="89">
        <f t="shared" si="128"/>
        <v>1.056116517</v>
      </c>
      <c r="N425" s="89">
        <f t="shared" ca="1" si="129"/>
        <v>1.096688796</v>
      </c>
      <c r="O425" s="88">
        <f t="shared" si="138"/>
        <v>0</v>
      </c>
      <c r="P425" s="85">
        <f t="shared" ca="1" si="133"/>
        <v>96.688795999999996</v>
      </c>
      <c r="Q425" s="85">
        <f t="shared" si="139"/>
        <v>0</v>
      </c>
      <c r="R425" s="90" t="str">
        <f t="shared" si="140"/>
        <v>A+J=</v>
      </c>
      <c r="S425" s="86">
        <f t="shared" si="141"/>
        <v>44529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30"/>
        <v>44519</v>
      </c>
      <c r="B426" s="129">
        <f t="shared" ca="1" si="134"/>
        <v>1097.2220580000001</v>
      </c>
      <c r="C426" s="85">
        <f t="shared" si="125"/>
        <v>1000</v>
      </c>
      <c r="D426" s="11">
        <f ca="1">IF(A426&lt;$B$1,VLOOKUP(A426,[1]DI!$A$4:$B$15000,2),0)</f>
        <v>7.6499999999999999E-2</v>
      </c>
      <c r="E426" s="85">
        <f t="shared" ca="1" si="135"/>
        <v>1.0002925600000001</v>
      </c>
      <c r="F426" s="85">
        <f ca="1">(TRUNC(PRODUCT($E$12:$E425),16))</f>
        <v>1.03872028056548</v>
      </c>
      <c r="G426" s="85">
        <f t="shared" si="136"/>
        <v>1</v>
      </c>
      <c r="H426" s="85">
        <f t="shared" ca="1" si="137"/>
        <v>1.0387202799999999</v>
      </c>
      <c r="I426" s="84">
        <f t="shared" si="131"/>
        <v>0.05</v>
      </c>
      <c r="J426" s="86">
        <f t="shared" si="126"/>
        <v>44105</v>
      </c>
      <c r="K426" s="87">
        <f t="shared" si="132"/>
        <v>283</v>
      </c>
      <c r="L426" s="88">
        <f t="shared" si="127"/>
        <v>283</v>
      </c>
      <c r="M426" s="89">
        <f t="shared" si="128"/>
        <v>1.056321013</v>
      </c>
      <c r="N426" s="89">
        <f t="shared" ca="1" si="129"/>
        <v>1.0972220580000001</v>
      </c>
      <c r="O426" s="88">
        <f t="shared" si="138"/>
        <v>0</v>
      </c>
      <c r="P426" s="85">
        <f t="shared" ca="1" si="133"/>
        <v>97.222058000000004</v>
      </c>
      <c r="Q426" s="85">
        <f t="shared" si="139"/>
        <v>0</v>
      </c>
      <c r="R426" s="90" t="str">
        <f t="shared" si="140"/>
        <v>A+J=</v>
      </c>
      <c r="S426" s="86">
        <f t="shared" si="141"/>
        <v>44529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30"/>
        <v>44520</v>
      </c>
      <c r="B427" s="129">
        <f t="shared" ca="1" si="134"/>
        <v>1097.755582</v>
      </c>
      <c r="C427" s="85">
        <f t="shared" si="125"/>
        <v>1000</v>
      </c>
      <c r="D427" s="11">
        <f ca="1">IF(A427&lt;$B$1,VLOOKUP(A427,[1]DI!$A$4:$B$15000,2),0)</f>
        <v>0</v>
      </c>
      <c r="E427" s="85">
        <f t="shared" ca="1" si="135"/>
        <v>1</v>
      </c>
      <c r="F427" s="85">
        <f ca="1">(TRUNC(PRODUCT($E$12:$E426),16))</f>
        <v>1.03902416857077</v>
      </c>
      <c r="G427" s="85">
        <f t="shared" si="136"/>
        <v>1</v>
      </c>
      <c r="H427" s="85">
        <f t="shared" ca="1" si="137"/>
        <v>1.03902417</v>
      </c>
      <c r="I427" s="84">
        <f t="shared" si="131"/>
        <v>0.05</v>
      </c>
      <c r="J427" s="86">
        <f t="shared" si="126"/>
        <v>44105</v>
      </c>
      <c r="K427" s="87">
        <f t="shared" si="132"/>
        <v>283</v>
      </c>
      <c r="L427" s="88">
        <f t="shared" si="127"/>
        <v>284</v>
      </c>
      <c r="M427" s="89">
        <f t="shared" si="128"/>
        <v>1.0565255490000001</v>
      </c>
      <c r="N427" s="89">
        <f t="shared" ca="1" si="129"/>
        <v>1.097755582</v>
      </c>
      <c r="O427" s="88">
        <f t="shared" si="138"/>
        <v>0</v>
      </c>
      <c r="P427" s="85">
        <f t="shared" ca="1" si="133"/>
        <v>97.755582000000004</v>
      </c>
      <c r="Q427" s="85">
        <f t="shared" si="139"/>
        <v>0</v>
      </c>
      <c r="R427" s="90" t="str">
        <f t="shared" si="140"/>
        <v>A+J=</v>
      </c>
      <c r="S427" s="86">
        <f t="shared" si="141"/>
        <v>44529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30"/>
        <v>44521</v>
      </c>
      <c r="B428" s="129">
        <f t="shared" ca="1" si="134"/>
        <v>1097.755582</v>
      </c>
      <c r="C428" s="85">
        <f t="shared" si="125"/>
        <v>1000</v>
      </c>
      <c r="D428" s="11">
        <f ca="1">IF(A428&lt;$B$1,VLOOKUP(A428,[1]DI!$A$4:$B$15000,2),0)</f>
        <v>0</v>
      </c>
      <c r="E428" s="85">
        <f t="shared" ca="1" si="135"/>
        <v>1</v>
      </c>
      <c r="F428" s="85">
        <f ca="1">(TRUNC(PRODUCT($E$12:$E427),16))</f>
        <v>1.03902416857077</v>
      </c>
      <c r="G428" s="85">
        <f t="shared" si="136"/>
        <v>1</v>
      </c>
      <c r="H428" s="85">
        <f t="shared" ca="1" si="137"/>
        <v>1.03902417</v>
      </c>
      <c r="I428" s="84">
        <f t="shared" si="131"/>
        <v>0.05</v>
      </c>
      <c r="J428" s="86">
        <f t="shared" si="126"/>
        <v>44105</v>
      </c>
      <c r="K428" s="87">
        <f t="shared" si="132"/>
        <v>283</v>
      </c>
      <c r="L428" s="88">
        <f t="shared" si="127"/>
        <v>284</v>
      </c>
      <c r="M428" s="89">
        <f t="shared" si="128"/>
        <v>1.0565255490000001</v>
      </c>
      <c r="N428" s="89">
        <f t="shared" ca="1" si="129"/>
        <v>1.097755582</v>
      </c>
      <c r="O428" s="88">
        <f t="shared" si="138"/>
        <v>0</v>
      </c>
      <c r="P428" s="85">
        <f t="shared" ca="1" si="133"/>
        <v>97.755582000000004</v>
      </c>
      <c r="Q428" s="85">
        <f t="shared" si="139"/>
        <v>0</v>
      </c>
      <c r="R428" s="90" t="str">
        <f t="shared" si="140"/>
        <v>A+J=</v>
      </c>
      <c r="S428" s="86">
        <f t="shared" si="141"/>
        <v>44529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30"/>
        <v>44522</v>
      </c>
      <c r="B429" s="129">
        <f t="shared" ca="1" si="134"/>
        <v>1097.755582</v>
      </c>
      <c r="C429" s="85">
        <f t="shared" si="125"/>
        <v>1000</v>
      </c>
      <c r="D429" s="11">
        <f ca="1">IF(A429&lt;$B$1,VLOOKUP(A429,[1]DI!$A$4:$B$15000,2),0)</f>
        <v>7.6499999999999999E-2</v>
      </c>
      <c r="E429" s="85">
        <f t="shared" ca="1" si="135"/>
        <v>1.0002925600000001</v>
      </c>
      <c r="F429" s="85">
        <f ca="1">(TRUNC(PRODUCT($E$12:$E428),16))</f>
        <v>1.03902416857077</v>
      </c>
      <c r="G429" s="85">
        <f t="shared" si="136"/>
        <v>1</v>
      </c>
      <c r="H429" s="85">
        <f t="shared" ca="1" si="137"/>
        <v>1.03902417</v>
      </c>
      <c r="I429" s="84">
        <f t="shared" si="131"/>
        <v>0.05</v>
      </c>
      <c r="J429" s="86">
        <f t="shared" si="126"/>
        <v>44105</v>
      </c>
      <c r="K429" s="87">
        <f t="shared" si="132"/>
        <v>284</v>
      </c>
      <c r="L429" s="88">
        <f t="shared" si="127"/>
        <v>284</v>
      </c>
      <c r="M429" s="89">
        <f t="shared" si="128"/>
        <v>1.0565255490000001</v>
      </c>
      <c r="N429" s="89">
        <f t="shared" ca="1" si="129"/>
        <v>1.097755582</v>
      </c>
      <c r="O429" s="88">
        <f t="shared" si="138"/>
        <v>0</v>
      </c>
      <c r="P429" s="85">
        <f t="shared" ca="1" si="133"/>
        <v>97.755582000000004</v>
      </c>
      <c r="Q429" s="85">
        <f t="shared" si="139"/>
        <v>0</v>
      </c>
      <c r="R429" s="90" t="str">
        <f t="shared" si="140"/>
        <v>A+J=</v>
      </c>
      <c r="S429" s="86">
        <f t="shared" si="141"/>
        <v>44529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30"/>
        <v>44523</v>
      </c>
      <c r="B430" s="129">
        <f t="shared" ca="1" si="134"/>
        <v>1098.2893659900001</v>
      </c>
      <c r="C430" s="85">
        <f t="shared" si="125"/>
        <v>1000</v>
      </c>
      <c r="D430" s="11">
        <f ca="1">IF(A430&lt;$B$1,VLOOKUP(A430,[1]DI!$A$4:$B$15000,2),0)</f>
        <v>7.6499999999999999E-2</v>
      </c>
      <c r="E430" s="85">
        <f t="shared" ca="1" si="135"/>
        <v>1.0002925600000001</v>
      </c>
      <c r="F430" s="85">
        <f ca="1">(TRUNC(PRODUCT($E$12:$E429),16))</f>
        <v>1.03932814548152</v>
      </c>
      <c r="G430" s="85">
        <f t="shared" si="136"/>
        <v>1</v>
      </c>
      <c r="H430" s="85">
        <f t="shared" ca="1" si="137"/>
        <v>1.03932815</v>
      </c>
      <c r="I430" s="84">
        <f t="shared" si="131"/>
        <v>0.05</v>
      </c>
      <c r="J430" s="86">
        <f t="shared" si="126"/>
        <v>44105</v>
      </c>
      <c r="K430" s="87">
        <f t="shared" si="132"/>
        <v>285</v>
      </c>
      <c r="L430" s="88">
        <f t="shared" si="127"/>
        <v>285</v>
      </c>
      <c r="M430" s="89">
        <f t="shared" si="128"/>
        <v>1.0567301250000001</v>
      </c>
      <c r="N430" s="89">
        <f t="shared" ca="1" si="129"/>
        <v>1.0982893659999999</v>
      </c>
      <c r="O430" s="88">
        <f t="shared" si="138"/>
        <v>0</v>
      </c>
      <c r="P430" s="85">
        <f t="shared" ca="1" si="133"/>
        <v>98.289365989999993</v>
      </c>
      <c r="Q430" s="85">
        <f t="shared" si="139"/>
        <v>0</v>
      </c>
      <c r="R430" s="90" t="str">
        <f t="shared" si="140"/>
        <v>A+J=</v>
      </c>
      <c r="S430" s="86">
        <f t="shared" si="141"/>
        <v>44529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30"/>
        <v>44524</v>
      </c>
      <c r="B431" s="129">
        <f t="shared" ca="1" si="134"/>
        <v>1098.8233999900001</v>
      </c>
      <c r="C431" s="85">
        <f t="shared" si="125"/>
        <v>1000</v>
      </c>
      <c r="D431" s="11">
        <f ca="1">IF(A431&lt;$B$1,VLOOKUP(A431,[1]DI!$A$4:$B$15000,2),0)</f>
        <v>7.6499999999999999E-2</v>
      </c>
      <c r="E431" s="85">
        <f t="shared" ca="1" si="135"/>
        <v>1.0002925600000001</v>
      </c>
      <c r="F431" s="85">
        <f ca="1">(TRUNC(PRODUCT($E$12:$E430),16))</f>
        <v>1.0396322113237699</v>
      </c>
      <c r="G431" s="85">
        <f t="shared" si="136"/>
        <v>1</v>
      </c>
      <c r="H431" s="85">
        <f t="shared" ca="1" si="137"/>
        <v>1.0396322099999999</v>
      </c>
      <c r="I431" s="84">
        <f t="shared" si="131"/>
        <v>0.05</v>
      </c>
      <c r="J431" s="86">
        <f t="shared" si="126"/>
        <v>44105</v>
      </c>
      <c r="K431" s="87">
        <f t="shared" si="132"/>
        <v>286</v>
      </c>
      <c r="L431" s="88">
        <f t="shared" si="127"/>
        <v>286</v>
      </c>
      <c r="M431" s="89">
        <f t="shared" si="128"/>
        <v>1.05693474</v>
      </c>
      <c r="N431" s="89">
        <f t="shared" ca="1" si="129"/>
        <v>1.0988233999999999</v>
      </c>
      <c r="O431" s="88">
        <f t="shared" si="138"/>
        <v>0</v>
      </c>
      <c r="P431" s="85">
        <f t="shared" ca="1" si="133"/>
        <v>98.823399989999999</v>
      </c>
      <c r="Q431" s="85">
        <f t="shared" si="139"/>
        <v>0</v>
      </c>
      <c r="R431" s="90" t="str">
        <f t="shared" si="140"/>
        <v>A+J=</v>
      </c>
      <c r="S431" s="86">
        <f t="shared" si="141"/>
        <v>44529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30"/>
        <v>44525</v>
      </c>
      <c r="B432" s="129">
        <f t="shared" ca="1" si="134"/>
        <v>1099.3577049999999</v>
      </c>
      <c r="C432" s="85">
        <f t="shared" si="125"/>
        <v>1000</v>
      </c>
      <c r="D432" s="11">
        <f ca="1">IF(A432&lt;$B$1,VLOOKUP(A432,[1]DI!$A$4:$B$15000,2),0)</f>
        <v>7.6499999999999999E-2</v>
      </c>
      <c r="E432" s="85">
        <f t="shared" ca="1" si="135"/>
        <v>1.0002925600000001</v>
      </c>
      <c r="F432" s="85">
        <f ca="1">(TRUNC(PRODUCT($E$12:$E431),16))</f>
        <v>1.0399363661235099</v>
      </c>
      <c r="G432" s="85">
        <f t="shared" si="136"/>
        <v>1</v>
      </c>
      <c r="H432" s="85">
        <f t="shared" ca="1" si="137"/>
        <v>1.0399363699999999</v>
      </c>
      <c r="I432" s="84">
        <f t="shared" si="131"/>
        <v>0.05</v>
      </c>
      <c r="J432" s="86">
        <f t="shared" si="126"/>
        <v>44105</v>
      </c>
      <c r="K432" s="87">
        <f t="shared" si="132"/>
        <v>287</v>
      </c>
      <c r="L432" s="88">
        <f t="shared" si="127"/>
        <v>287</v>
      </c>
      <c r="M432" s="89">
        <f t="shared" si="128"/>
        <v>1.0571393950000001</v>
      </c>
      <c r="N432" s="89">
        <f t="shared" ca="1" si="129"/>
        <v>1.0993577050000001</v>
      </c>
      <c r="O432" s="88">
        <f t="shared" si="138"/>
        <v>0</v>
      </c>
      <c r="P432" s="85">
        <f t="shared" ca="1" si="133"/>
        <v>99.357704999999996</v>
      </c>
      <c r="Q432" s="85">
        <f t="shared" si="139"/>
        <v>0</v>
      </c>
      <c r="R432" s="90" t="str">
        <f t="shared" si="140"/>
        <v>A+J=</v>
      </c>
      <c r="S432" s="86">
        <f t="shared" si="141"/>
        <v>44529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30"/>
        <v>44526</v>
      </c>
      <c r="B433" s="129">
        <f t="shared" ca="1" si="134"/>
        <v>1099.8922600000001</v>
      </c>
      <c r="C433" s="85">
        <f t="shared" si="125"/>
        <v>1000</v>
      </c>
      <c r="D433" s="11">
        <f ca="1">IF(A433&lt;$B$1,VLOOKUP(A433,[1]DI!$A$4:$B$15000,2),0)</f>
        <v>7.6499999999999999E-2</v>
      </c>
      <c r="E433" s="85">
        <f t="shared" ca="1" si="135"/>
        <v>1.0002925600000001</v>
      </c>
      <c r="F433" s="85">
        <f ca="1">(TRUNC(PRODUCT($E$12:$E432),16))</f>
        <v>1.04024060990678</v>
      </c>
      <c r="G433" s="85">
        <f t="shared" si="136"/>
        <v>1</v>
      </c>
      <c r="H433" s="85">
        <f t="shared" ca="1" si="137"/>
        <v>1.0402406099999999</v>
      </c>
      <c r="I433" s="84">
        <f t="shared" si="131"/>
        <v>0.05</v>
      </c>
      <c r="J433" s="86">
        <f t="shared" si="126"/>
        <v>44105</v>
      </c>
      <c r="K433" s="87">
        <f t="shared" si="132"/>
        <v>288</v>
      </c>
      <c r="L433" s="88">
        <f t="shared" si="127"/>
        <v>288</v>
      </c>
      <c r="M433" s="89">
        <f t="shared" si="128"/>
        <v>1.0573440890000001</v>
      </c>
      <c r="N433" s="89">
        <f t="shared" ca="1" si="129"/>
        <v>1.0998922600000001</v>
      </c>
      <c r="O433" s="88">
        <f t="shared" si="138"/>
        <v>0</v>
      </c>
      <c r="P433" s="85">
        <f t="shared" ca="1" si="133"/>
        <v>99.892259999999993</v>
      </c>
      <c r="Q433" s="85">
        <f t="shared" si="139"/>
        <v>0</v>
      </c>
      <c r="R433" s="90" t="str">
        <f t="shared" si="140"/>
        <v>A+J=</v>
      </c>
      <c r="S433" s="86">
        <f t="shared" si="141"/>
        <v>44529</v>
      </c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30"/>
        <v>44527</v>
      </c>
      <c r="B434" s="129">
        <f t="shared" ca="1" si="134"/>
        <v>1100.4270770000001</v>
      </c>
      <c r="C434" s="85">
        <f t="shared" si="125"/>
        <v>1000</v>
      </c>
      <c r="D434" s="11">
        <f ca="1">IF(A434&lt;$B$1,VLOOKUP(A434,[1]DI!$A$4:$B$15000,2),0)</f>
        <v>0</v>
      </c>
      <c r="E434" s="85">
        <f t="shared" ca="1" si="135"/>
        <v>1</v>
      </c>
      <c r="F434" s="85">
        <f ca="1">(TRUNC(PRODUCT($E$12:$E433),16))</f>
        <v>1.0405449426996201</v>
      </c>
      <c r="G434" s="85">
        <f t="shared" si="136"/>
        <v>1</v>
      </c>
      <c r="H434" s="85">
        <f t="shared" ca="1" si="137"/>
        <v>1.04054494</v>
      </c>
      <c r="I434" s="84">
        <f t="shared" si="131"/>
        <v>0.05</v>
      </c>
      <c r="J434" s="86">
        <f t="shared" si="126"/>
        <v>44105</v>
      </c>
      <c r="K434" s="87">
        <f t="shared" si="132"/>
        <v>288</v>
      </c>
      <c r="L434" s="88">
        <f t="shared" si="127"/>
        <v>289</v>
      </c>
      <c r="M434" s="89">
        <f t="shared" si="128"/>
        <v>1.0575488230000001</v>
      </c>
      <c r="N434" s="89">
        <f t="shared" ca="1" si="129"/>
        <v>1.100427077</v>
      </c>
      <c r="O434" s="88">
        <f t="shared" si="138"/>
        <v>0</v>
      </c>
      <c r="P434" s="85">
        <f t="shared" ca="1" si="133"/>
        <v>100.427077</v>
      </c>
      <c r="Q434" s="85">
        <f t="shared" si="139"/>
        <v>0</v>
      </c>
      <c r="R434" s="90" t="str">
        <f t="shared" si="140"/>
        <v>A+J=</v>
      </c>
      <c r="S434" s="86">
        <f t="shared" si="141"/>
        <v>44529</v>
      </c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ht="15" x14ac:dyDescent="0.25">
      <c r="A435" s="83">
        <f t="shared" si="130"/>
        <v>44528</v>
      </c>
      <c r="B435" s="129">
        <f t="shared" ca="1" si="134"/>
        <v>1100.4270770000001</v>
      </c>
      <c r="C435" s="85">
        <f t="shared" si="125"/>
        <v>1000</v>
      </c>
      <c r="D435" s="11">
        <f ca="1">IF(A435&lt;$B$1,VLOOKUP(A435,[1]DI!$A$4:$B$15000,2),0)</f>
        <v>0</v>
      </c>
      <c r="E435" s="85">
        <f t="shared" ca="1" si="135"/>
        <v>1</v>
      </c>
      <c r="F435" s="85">
        <f ca="1">(TRUNC(PRODUCT($E$12:$E434),16))</f>
        <v>1.0405449426996201</v>
      </c>
      <c r="G435" s="85">
        <f t="shared" si="136"/>
        <v>1</v>
      </c>
      <c r="H435" s="85">
        <f t="shared" ca="1" si="137"/>
        <v>1.04054494</v>
      </c>
      <c r="I435" s="84">
        <f t="shared" si="131"/>
        <v>0.05</v>
      </c>
      <c r="J435" s="86">
        <f t="shared" si="126"/>
        <v>44105</v>
      </c>
      <c r="K435" s="87">
        <f t="shared" si="132"/>
        <v>288</v>
      </c>
      <c r="L435" s="88">
        <f t="shared" si="127"/>
        <v>289</v>
      </c>
      <c r="M435" s="89">
        <f t="shared" si="128"/>
        <v>1.0575488230000001</v>
      </c>
      <c r="N435" s="89">
        <f t="shared" ca="1" si="129"/>
        <v>1.100427077</v>
      </c>
      <c r="O435" s="88">
        <f t="shared" si="138"/>
        <v>0</v>
      </c>
      <c r="P435" s="85">
        <f t="shared" ca="1" si="133"/>
        <v>100.427077</v>
      </c>
      <c r="Q435" s="85">
        <f t="shared" si="139"/>
        <v>0</v>
      </c>
      <c r="R435" s="90" t="str">
        <f t="shared" si="140"/>
        <v>A+J=</v>
      </c>
      <c r="S435" s="86">
        <f t="shared" si="141"/>
        <v>44529</v>
      </c>
      <c r="T435" s="141" t="str">
        <f>B$9</f>
        <v>CRA020003EF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ht="15" x14ac:dyDescent="0.25">
      <c r="A436" s="130">
        <f t="shared" si="130"/>
        <v>44529</v>
      </c>
      <c r="B436" s="131">
        <f t="shared" ca="1" si="134"/>
        <v>1100.4270770000001</v>
      </c>
      <c r="C436" s="132">
        <f t="shared" si="125"/>
        <v>1000</v>
      </c>
      <c r="D436" s="133">
        <f ca="1">IF(A436&lt;$B$1,VLOOKUP(A436,[1]DI!$A$4:$B$15000,2),0)</f>
        <v>7.6499999999999999E-2</v>
      </c>
      <c r="E436" s="132">
        <f t="shared" ca="1" si="135"/>
        <v>1.0002925600000001</v>
      </c>
      <c r="F436" s="132">
        <f ca="1">(TRUNC(PRODUCT($E$12:$E435),16))</f>
        <v>1.0405449426996201</v>
      </c>
      <c r="G436" s="132">
        <f t="shared" si="136"/>
        <v>1</v>
      </c>
      <c r="H436" s="132">
        <f t="shared" ca="1" si="137"/>
        <v>1.04054494</v>
      </c>
      <c r="I436" s="133">
        <f t="shared" si="131"/>
        <v>0.05</v>
      </c>
      <c r="J436" s="134">
        <f t="shared" si="126"/>
        <v>44105</v>
      </c>
      <c r="K436" s="135">
        <f t="shared" si="132"/>
        <v>289</v>
      </c>
      <c r="L436" s="136">
        <f t="shared" si="127"/>
        <v>289</v>
      </c>
      <c r="M436" s="137">
        <f t="shared" si="128"/>
        <v>1.0575488230000001</v>
      </c>
      <c r="N436" s="137">
        <f t="shared" ca="1" si="129"/>
        <v>1.100427077</v>
      </c>
      <c r="O436" s="136">
        <f t="shared" si="138"/>
        <v>0</v>
      </c>
      <c r="P436" s="132">
        <f t="shared" ca="1" si="133"/>
        <v>100.427077</v>
      </c>
      <c r="Q436" s="132">
        <f>T437</f>
        <v>20.955550689999999</v>
      </c>
      <c r="R436" s="138" t="str">
        <f t="shared" si="140"/>
        <v>A+J=</v>
      </c>
      <c r="S436" s="134">
        <f t="shared" si="141"/>
        <v>44529</v>
      </c>
      <c r="T436" s="139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ht="15" x14ac:dyDescent="0.25">
      <c r="A437" s="83">
        <f t="shared" si="130"/>
        <v>44530</v>
      </c>
      <c r="B437" s="129">
        <f t="shared" ca="1" si="134"/>
        <v>1077.8908857700001</v>
      </c>
      <c r="C437" s="85">
        <f t="shared" si="125"/>
        <v>979.04444931</v>
      </c>
      <c r="D437" s="11">
        <f ca="1">IF(A437&lt;$B$1,VLOOKUP(A437,[1]DI!$A$4:$B$15000,2),0)</f>
        <v>7.6499999999999999E-2</v>
      </c>
      <c r="E437" s="85">
        <f t="shared" ca="1" si="135"/>
        <v>1.0002925600000001</v>
      </c>
      <c r="F437" s="85">
        <f ca="1">(TRUNC(PRODUCT($E$12:$E436),16))</f>
        <v>1.0408493645280601</v>
      </c>
      <c r="G437" s="85">
        <f t="shared" si="136"/>
        <v>1</v>
      </c>
      <c r="H437" s="85">
        <f t="shared" ca="1" si="137"/>
        <v>1.0408493599999999</v>
      </c>
      <c r="I437" s="84">
        <f t="shared" si="131"/>
        <v>0.05</v>
      </c>
      <c r="J437" s="86">
        <f t="shared" si="126"/>
        <v>44105</v>
      </c>
      <c r="K437" s="87">
        <f t="shared" si="132"/>
        <v>290</v>
      </c>
      <c r="L437" s="88">
        <f t="shared" si="127"/>
        <v>290</v>
      </c>
      <c r="M437" s="89">
        <f t="shared" si="128"/>
        <v>1.057753597</v>
      </c>
      <c r="N437" s="89">
        <f t="shared" ca="1" si="129"/>
        <v>1.1009621540000001</v>
      </c>
      <c r="O437" s="88">
        <f t="shared" si="138"/>
        <v>0</v>
      </c>
      <c r="P437" s="85">
        <f t="shared" ca="1" si="133"/>
        <v>98.846436460000007</v>
      </c>
      <c r="Q437" s="85">
        <f t="shared" si="139"/>
        <v>0</v>
      </c>
      <c r="R437" s="90" t="s">
        <v>85</v>
      </c>
      <c r="S437" s="86">
        <v>44795</v>
      </c>
      <c r="T437" s="140">
        <v>20.955550689999999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ht="15" x14ac:dyDescent="0.25">
      <c r="A438" s="83">
        <f t="shared" si="130"/>
        <v>44531</v>
      </c>
      <c r="B438" s="129">
        <f t="shared" ca="1" si="134"/>
        <v>1078.4150162400001</v>
      </c>
      <c r="C438" s="85">
        <f t="shared" si="125"/>
        <v>979.04444931</v>
      </c>
      <c r="D438" s="11">
        <f ca="1">IF(A438&lt;$B$1,VLOOKUP(A438,[1]DI!$A$4:$B$15000,2),0)</f>
        <v>7.6499999999999999E-2</v>
      </c>
      <c r="E438" s="85">
        <f t="shared" ca="1" si="135"/>
        <v>1.0002925600000001</v>
      </c>
      <c r="F438" s="85">
        <f ca="1">(TRUNC(PRODUCT($E$12:$E437),16))</f>
        <v>1.04115387541814</v>
      </c>
      <c r="G438" s="85">
        <f t="shared" si="136"/>
        <v>1</v>
      </c>
      <c r="H438" s="85">
        <f t="shared" ca="1" si="137"/>
        <v>1.04115388</v>
      </c>
      <c r="I438" s="84">
        <f t="shared" si="131"/>
        <v>0.05</v>
      </c>
      <c r="J438" s="86">
        <f t="shared" si="126"/>
        <v>44105</v>
      </c>
      <c r="K438" s="87">
        <f t="shared" si="132"/>
        <v>291</v>
      </c>
      <c r="L438" s="88">
        <f t="shared" si="127"/>
        <v>291</v>
      </c>
      <c r="M438" s="89">
        <f t="shared" si="128"/>
        <v>1.0579584099999999</v>
      </c>
      <c r="N438" s="89">
        <f t="shared" ca="1" si="129"/>
        <v>1.101497503</v>
      </c>
      <c r="O438" s="88">
        <f t="shared" si="138"/>
        <v>0</v>
      </c>
      <c r="P438" s="85">
        <f t="shared" ca="1" si="133"/>
        <v>99.370566929999995</v>
      </c>
      <c r="Q438" s="85">
        <f t="shared" si="139"/>
        <v>0</v>
      </c>
      <c r="R438" s="90" t="str">
        <f t="shared" si="140"/>
        <v>AMEX+J</v>
      </c>
      <c r="S438" s="86">
        <f t="shared" si="141"/>
        <v>44795</v>
      </c>
      <c r="T438" s="139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ht="15" x14ac:dyDescent="0.25">
      <c r="A439" s="83">
        <f t="shared" si="130"/>
        <v>44532</v>
      </c>
      <c r="B439" s="129">
        <f t="shared" ca="1" si="134"/>
        <v>1078.9393924400001</v>
      </c>
      <c r="C439" s="85">
        <f t="shared" si="125"/>
        <v>979.04444931</v>
      </c>
      <c r="D439" s="11">
        <f ca="1">IF(A439&lt;$B$1,VLOOKUP(A439,[1]DI!$A$4:$B$15000,2),0)</f>
        <v>7.6499999999999999E-2</v>
      </c>
      <c r="E439" s="85">
        <f t="shared" ca="1" si="135"/>
        <v>1.0002925600000001</v>
      </c>
      <c r="F439" s="85">
        <f ca="1">(TRUNC(PRODUCT($E$12:$E438),16))</f>
        <v>1.04145847539593</v>
      </c>
      <c r="G439" s="85">
        <f t="shared" si="136"/>
        <v>1</v>
      </c>
      <c r="H439" s="85">
        <f t="shared" ca="1" si="137"/>
        <v>1.04145848</v>
      </c>
      <c r="I439" s="84">
        <f t="shared" si="131"/>
        <v>0.05</v>
      </c>
      <c r="J439" s="86">
        <f t="shared" si="126"/>
        <v>44105</v>
      </c>
      <c r="K439" s="87">
        <f t="shared" si="132"/>
        <v>292</v>
      </c>
      <c r="L439" s="88">
        <f t="shared" si="127"/>
        <v>292</v>
      </c>
      <c r="M439" s="89">
        <f t="shared" si="128"/>
        <v>1.058163263</v>
      </c>
      <c r="N439" s="89">
        <f t="shared" ca="1" si="129"/>
        <v>1.1020331029999999</v>
      </c>
      <c r="O439" s="88">
        <f t="shared" si="138"/>
        <v>0</v>
      </c>
      <c r="P439" s="85">
        <f t="shared" ca="1" si="133"/>
        <v>99.894943130000001</v>
      </c>
      <c r="Q439" s="85">
        <f t="shared" si="139"/>
        <v>0</v>
      </c>
      <c r="R439" s="90" t="str">
        <f t="shared" si="140"/>
        <v>AMEX+J</v>
      </c>
      <c r="S439" s="86">
        <f t="shared" si="141"/>
        <v>44795</v>
      </c>
      <c r="T439" s="140">
        <f ca="1">(N436-1)*T437</f>
        <v>2.1045047027220325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ht="15" x14ac:dyDescent="0.25">
      <c r="A440" s="83">
        <f t="shared" si="130"/>
        <v>44533</v>
      </c>
      <c r="B440" s="129">
        <f t="shared" ca="1" si="134"/>
        <v>1079.46401537</v>
      </c>
      <c r="C440" s="85">
        <f t="shared" si="125"/>
        <v>979.04444931</v>
      </c>
      <c r="D440" s="11">
        <f ca="1">IF(A440&lt;$B$1,VLOOKUP(A440,[1]DI!$A$4:$B$15000,2),0)</f>
        <v>7.6499999999999999E-2</v>
      </c>
      <c r="E440" s="85">
        <f t="shared" ca="1" si="135"/>
        <v>1.0002925600000001</v>
      </c>
      <c r="F440" s="85">
        <f ca="1">(TRUNC(PRODUCT($E$12:$E439),16))</f>
        <v>1.0417631644875001</v>
      </c>
      <c r="G440" s="85">
        <f t="shared" si="136"/>
        <v>1</v>
      </c>
      <c r="H440" s="85">
        <f t="shared" ca="1" si="137"/>
        <v>1.0417631599999999</v>
      </c>
      <c r="I440" s="84">
        <f t="shared" si="131"/>
        <v>0.05</v>
      </c>
      <c r="J440" s="86">
        <f t="shared" si="126"/>
        <v>44105</v>
      </c>
      <c r="K440" s="87">
        <f t="shared" si="132"/>
        <v>293</v>
      </c>
      <c r="L440" s="88">
        <f t="shared" si="127"/>
        <v>293</v>
      </c>
      <c r="M440" s="89">
        <f t="shared" si="128"/>
        <v>1.058368156</v>
      </c>
      <c r="N440" s="89">
        <f t="shared" ca="1" si="129"/>
        <v>1.102568955</v>
      </c>
      <c r="O440" s="88">
        <f t="shared" si="138"/>
        <v>0</v>
      </c>
      <c r="P440" s="85">
        <f t="shared" ca="1" si="133"/>
        <v>100.41956605999999</v>
      </c>
      <c r="Q440" s="85">
        <f t="shared" si="139"/>
        <v>0</v>
      </c>
      <c r="R440" s="90" t="str">
        <f t="shared" si="140"/>
        <v>AMEX+J</v>
      </c>
      <c r="S440" s="86">
        <f t="shared" si="141"/>
        <v>44795</v>
      </c>
      <c r="T440" s="141" t="s">
        <v>84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ht="15" x14ac:dyDescent="0.25">
      <c r="A441" s="83">
        <f t="shared" si="130"/>
        <v>44534</v>
      </c>
      <c r="B441" s="129">
        <f t="shared" ca="1" si="134"/>
        <v>1079.9889026400001</v>
      </c>
      <c r="C441" s="85">
        <f t="shared" si="125"/>
        <v>979.04444931</v>
      </c>
      <c r="D441" s="11">
        <f ca="1">IF(A441&lt;$B$1,VLOOKUP(A441,[1]DI!$A$4:$B$15000,2),0)</f>
        <v>0</v>
      </c>
      <c r="E441" s="85">
        <f t="shared" ca="1" si="135"/>
        <v>1</v>
      </c>
      <c r="F441" s="85">
        <f ca="1">(TRUNC(PRODUCT($E$12:$E440),16))</f>
        <v>1.0420679427188999</v>
      </c>
      <c r="G441" s="85">
        <f t="shared" si="136"/>
        <v>1</v>
      </c>
      <c r="H441" s="85">
        <f t="shared" ca="1" si="137"/>
        <v>1.0420679399999999</v>
      </c>
      <c r="I441" s="84">
        <f t="shared" si="131"/>
        <v>0.05</v>
      </c>
      <c r="J441" s="86">
        <f t="shared" si="126"/>
        <v>44105</v>
      </c>
      <c r="K441" s="87">
        <f t="shared" si="132"/>
        <v>293</v>
      </c>
      <c r="L441" s="88">
        <f t="shared" si="127"/>
        <v>294</v>
      </c>
      <c r="M441" s="89">
        <f t="shared" si="128"/>
        <v>1.0585730879999999</v>
      </c>
      <c r="N441" s="89">
        <f t="shared" ca="1" si="129"/>
        <v>1.1031050769999999</v>
      </c>
      <c r="O441" s="88">
        <f t="shared" si="138"/>
        <v>0</v>
      </c>
      <c r="P441" s="85">
        <f t="shared" ca="1" si="133"/>
        <v>100.94445333</v>
      </c>
      <c r="Q441" s="85">
        <f t="shared" si="139"/>
        <v>0</v>
      </c>
      <c r="R441" s="90" t="str">
        <f t="shared" si="140"/>
        <v>AMEX+J</v>
      </c>
      <c r="S441" s="86">
        <f t="shared" si="141"/>
        <v>44795</v>
      </c>
      <c r="T441" s="140">
        <f>C436-Q436</f>
        <v>979.04444931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ht="15" x14ac:dyDescent="0.25">
      <c r="A442" s="83">
        <f t="shared" si="130"/>
        <v>44535</v>
      </c>
      <c r="B442" s="129">
        <f t="shared" ca="1" si="134"/>
        <v>1079.9889026400001</v>
      </c>
      <c r="C442" s="85">
        <f t="shared" ref="C442:C505" si="142">(C441-Q441)</f>
        <v>979.04444931</v>
      </c>
      <c r="D442" s="11">
        <f ca="1">IF(A442&lt;$B$1,VLOOKUP(A442,[1]DI!$A$4:$B$15000,2),0)</f>
        <v>0</v>
      </c>
      <c r="E442" s="85">
        <f t="shared" ca="1" si="135"/>
        <v>1</v>
      </c>
      <c r="F442" s="85">
        <f ca="1">(TRUNC(PRODUCT($E$12:$E441),16))</f>
        <v>1.0420679427188999</v>
      </c>
      <c r="G442" s="85">
        <f t="shared" si="136"/>
        <v>1</v>
      </c>
      <c r="H442" s="85">
        <f t="shared" ca="1" si="137"/>
        <v>1.0420679399999999</v>
      </c>
      <c r="I442" s="84">
        <f t="shared" si="131"/>
        <v>0.05</v>
      </c>
      <c r="J442" s="86">
        <f t="shared" ref="J442:J505" si="143">IF(O441&gt;0,VLOOKUP(O441,V$12:AF$48,2),J441)</f>
        <v>44105</v>
      </c>
      <c r="K442" s="87">
        <f t="shared" si="132"/>
        <v>293</v>
      </c>
      <c r="L442" s="88">
        <f t="shared" ref="L442:L505" si="144">IF(AND(K442=1,K441=1),1,IF(K442&gt;0,IF(K442=K441,K442+1,K442),0))</f>
        <v>294</v>
      </c>
      <c r="M442" s="89">
        <f t="shared" ref="M442:M505" si="145">ROUND((I442+1)^(L442/252),9)</f>
        <v>1.0585730879999999</v>
      </c>
      <c r="N442" s="89">
        <f t="shared" ref="N442:N505" ca="1" si="146">ROUND(H442*M442,9)</f>
        <v>1.1031050769999999</v>
      </c>
      <c r="O442" s="88">
        <f t="shared" si="138"/>
        <v>0</v>
      </c>
      <c r="P442" s="85">
        <f t="shared" ca="1" si="133"/>
        <v>100.94445333</v>
      </c>
      <c r="Q442" s="85">
        <f t="shared" si="139"/>
        <v>0</v>
      </c>
      <c r="R442" s="90" t="str">
        <f t="shared" si="140"/>
        <v>AMEX+J</v>
      </c>
      <c r="S442" s="86">
        <f t="shared" si="141"/>
        <v>44795</v>
      </c>
      <c r="T442" s="139" t="s">
        <v>83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ht="15" x14ac:dyDescent="0.25">
      <c r="A443" s="83">
        <f t="shared" si="130"/>
        <v>44536</v>
      </c>
      <c r="B443" s="129">
        <f t="shared" ca="1" si="134"/>
        <v>1079.9889026400001</v>
      </c>
      <c r="C443" s="85">
        <f t="shared" si="142"/>
        <v>979.04444931</v>
      </c>
      <c r="D443" s="11">
        <f ca="1">IF(A443&lt;$B$1,VLOOKUP(A443,[1]DI!$A$4:$B$15000,2),0)</f>
        <v>7.6499999999999999E-2</v>
      </c>
      <c r="E443" s="85">
        <f t="shared" ca="1" si="135"/>
        <v>1.0002925600000001</v>
      </c>
      <c r="F443" s="85">
        <f ca="1">(TRUNC(PRODUCT($E$12:$E442),16))</f>
        <v>1.0420679427188999</v>
      </c>
      <c r="G443" s="85">
        <f t="shared" si="136"/>
        <v>1</v>
      </c>
      <c r="H443" s="85">
        <f t="shared" ca="1" si="137"/>
        <v>1.0420679399999999</v>
      </c>
      <c r="I443" s="84">
        <f t="shared" si="131"/>
        <v>0.05</v>
      </c>
      <c r="J443" s="86">
        <f t="shared" si="143"/>
        <v>44105</v>
      </c>
      <c r="K443" s="87">
        <f t="shared" si="132"/>
        <v>294</v>
      </c>
      <c r="L443" s="88">
        <f t="shared" si="144"/>
        <v>294</v>
      </c>
      <c r="M443" s="89">
        <f t="shared" si="145"/>
        <v>1.0585730879999999</v>
      </c>
      <c r="N443" s="89">
        <f t="shared" ca="1" si="146"/>
        <v>1.1031050769999999</v>
      </c>
      <c r="O443" s="88">
        <f t="shared" si="138"/>
        <v>0</v>
      </c>
      <c r="P443" s="85">
        <f t="shared" ca="1" si="133"/>
        <v>100.94445333</v>
      </c>
      <c r="Q443" s="85">
        <f t="shared" si="139"/>
        <v>0</v>
      </c>
      <c r="R443" s="90" t="str">
        <f t="shared" si="140"/>
        <v>AMEX+J</v>
      </c>
      <c r="S443" s="86">
        <f t="shared" si="141"/>
        <v>44795</v>
      </c>
      <c r="T443" s="140">
        <f ca="1">C436-Q436+P436-T439</f>
        <v>1077.3670216072778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30"/>
        <v>44537</v>
      </c>
      <c r="B444" s="129">
        <f t="shared" ca="1" si="134"/>
        <v>1080.5140473900001</v>
      </c>
      <c r="C444" s="85">
        <f t="shared" si="142"/>
        <v>979.04444931</v>
      </c>
      <c r="D444" s="11">
        <f ca="1">IF(A444&lt;$B$1,VLOOKUP(A444,[1]DI!$A$4:$B$15000,2),0)</f>
        <v>7.6499999999999999E-2</v>
      </c>
      <c r="E444" s="85">
        <f t="shared" ca="1" si="135"/>
        <v>1.0002925600000001</v>
      </c>
      <c r="F444" s="85">
        <f ca="1">(TRUNC(PRODUCT($E$12:$E443),16))</f>
        <v>1.04237281011622</v>
      </c>
      <c r="G444" s="85">
        <f t="shared" si="136"/>
        <v>1</v>
      </c>
      <c r="H444" s="85">
        <f t="shared" ca="1" si="137"/>
        <v>1.04237281</v>
      </c>
      <c r="I444" s="84">
        <f t="shared" si="131"/>
        <v>0.05</v>
      </c>
      <c r="J444" s="86">
        <f t="shared" si="143"/>
        <v>44105</v>
      </c>
      <c r="K444" s="87">
        <f t="shared" si="132"/>
        <v>295</v>
      </c>
      <c r="L444" s="88">
        <f t="shared" si="144"/>
        <v>295</v>
      </c>
      <c r="M444" s="89">
        <f t="shared" si="145"/>
        <v>1.0587780600000001</v>
      </c>
      <c r="N444" s="89">
        <f t="shared" ca="1" si="146"/>
        <v>1.1036414619999999</v>
      </c>
      <c r="O444" s="88">
        <f t="shared" si="138"/>
        <v>0</v>
      </c>
      <c r="P444" s="85">
        <f t="shared" ca="1" si="133"/>
        <v>101.46959808</v>
      </c>
      <c r="Q444" s="85">
        <f t="shared" si="139"/>
        <v>0</v>
      </c>
      <c r="R444" s="90" t="str">
        <f t="shared" si="140"/>
        <v>AMEX+J</v>
      </c>
      <c r="S444" s="86">
        <f t="shared" si="141"/>
        <v>44795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30"/>
        <v>44538</v>
      </c>
      <c r="B445" s="129">
        <f t="shared" ca="1" si="134"/>
        <v>1081.03944768</v>
      </c>
      <c r="C445" s="85">
        <f t="shared" si="142"/>
        <v>979.04444931</v>
      </c>
      <c r="D445" s="11">
        <f ca="1">IF(A445&lt;$B$1,VLOOKUP(A445,[1]DI!$A$4:$B$15000,2),0)</f>
        <v>7.6499999999999999E-2</v>
      </c>
      <c r="E445" s="85">
        <f t="shared" ca="1" si="135"/>
        <v>1.0002925600000001</v>
      </c>
      <c r="F445" s="85">
        <f ca="1">(TRUNC(PRODUCT($E$12:$E444),16))</f>
        <v>1.04267776670555</v>
      </c>
      <c r="G445" s="85">
        <f t="shared" si="136"/>
        <v>1</v>
      </c>
      <c r="H445" s="85">
        <f t="shared" ca="1" si="137"/>
        <v>1.0426777700000001</v>
      </c>
      <c r="I445" s="84">
        <f t="shared" si="131"/>
        <v>0.05</v>
      </c>
      <c r="J445" s="86">
        <f t="shared" si="143"/>
        <v>44105</v>
      </c>
      <c r="K445" s="87">
        <f t="shared" si="132"/>
        <v>296</v>
      </c>
      <c r="L445" s="88">
        <f t="shared" si="144"/>
        <v>296</v>
      </c>
      <c r="M445" s="89">
        <f t="shared" si="145"/>
        <v>1.058983072</v>
      </c>
      <c r="N445" s="89">
        <f t="shared" ca="1" si="146"/>
        <v>1.1041781079999999</v>
      </c>
      <c r="O445" s="88">
        <f t="shared" si="138"/>
        <v>0</v>
      </c>
      <c r="P445" s="85">
        <f t="shared" ca="1" si="133"/>
        <v>101.99499837</v>
      </c>
      <c r="Q445" s="85">
        <f t="shared" si="139"/>
        <v>0</v>
      </c>
      <c r="R445" s="90" t="str">
        <f t="shared" si="140"/>
        <v>AMEX+J</v>
      </c>
      <c r="S445" s="86">
        <f t="shared" si="141"/>
        <v>44795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30"/>
        <v>44539</v>
      </c>
      <c r="B446" s="129">
        <f t="shared" ca="1" si="134"/>
        <v>1081.56509469</v>
      </c>
      <c r="C446" s="85">
        <f t="shared" si="142"/>
        <v>979.04444931</v>
      </c>
      <c r="D446" s="11">
        <f ca="1">IF(A446&lt;$B$1,VLOOKUP(A446,[1]DI!$A$4:$B$15000,2),0)</f>
        <v>9.1499999999999998E-2</v>
      </c>
      <c r="E446" s="85">
        <f t="shared" ca="1" si="135"/>
        <v>1.00034749</v>
      </c>
      <c r="F446" s="85">
        <f ca="1">(TRUNC(PRODUCT($E$12:$E445),16))</f>
        <v>1.0429828125129801</v>
      </c>
      <c r="G446" s="85">
        <f t="shared" si="136"/>
        <v>1</v>
      </c>
      <c r="H446" s="85">
        <f t="shared" ca="1" si="137"/>
        <v>1.04298281</v>
      </c>
      <c r="I446" s="84">
        <f t="shared" si="131"/>
        <v>0.05</v>
      </c>
      <c r="J446" s="86">
        <f t="shared" si="143"/>
        <v>44105</v>
      </c>
      <c r="K446" s="87">
        <f t="shared" si="132"/>
        <v>297</v>
      </c>
      <c r="L446" s="88">
        <f t="shared" si="144"/>
        <v>297</v>
      </c>
      <c r="M446" s="89">
        <f t="shared" si="145"/>
        <v>1.0591881240000001</v>
      </c>
      <c r="N446" s="89">
        <f t="shared" ca="1" si="146"/>
        <v>1.1047150059999999</v>
      </c>
      <c r="O446" s="88">
        <f t="shared" si="138"/>
        <v>0</v>
      </c>
      <c r="P446" s="85">
        <f t="shared" ca="1" si="133"/>
        <v>102.52064538</v>
      </c>
      <c r="Q446" s="85">
        <f t="shared" si="139"/>
        <v>0</v>
      </c>
      <c r="R446" s="90" t="str">
        <f t="shared" si="140"/>
        <v>AMEX+J</v>
      </c>
      <c r="S446" s="86">
        <f t="shared" si="141"/>
        <v>44795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30"/>
        <v>44540</v>
      </c>
      <c r="B447" s="129">
        <f t="shared" ca="1" si="134"/>
        <v>1082.15042816</v>
      </c>
      <c r="C447" s="85">
        <f t="shared" si="142"/>
        <v>979.04444931</v>
      </c>
      <c r="D447" s="11">
        <f ca="1">IF(A447&lt;$B$1,VLOOKUP(A447,[1]DI!$A$4:$B$15000,2),0)</f>
        <v>9.1499999999999998E-2</v>
      </c>
      <c r="E447" s="85">
        <f t="shared" ca="1" si="135"/>
        <v>1.00034749</v>
      </c>
      <c r="F447" s="85">
        <f ca="1">(TRUNC(PRODUCT($E$12:$E446),16))</f>
        <v>1.0433452386105</v>
      </c>
      <c r="G447" s="85">
        <f t="shared" si="136"/>
        <v>1</v>
      </c>
      <c r="H447" s="85">
        <f t="shared" ca="1" si="137"/>
        <v>1.0433452400000001</v>
      </c>
      <c r="I447" s="84">
        <f t="shared" si="131"/>
        <v>0.05</v>
      </c>
      <c r="J447" s="86">
        <f t="shared" si="143"/>
        <v>44105</v>
      </c>
      <c r="K447" s="87">
        <f t="shared" si="132"/>
        <v>298</v>
      </c>
      <c r="L447" s="88">
        <f t="shared" si="144"/>
        <v>298</v>
      </c>
      <c r="M447" s="89">
        <f t="shared" si="145"/>
        <v>1.0593932150000001</v>
      </c>
      <c r="N447" s="89">
        <f t="shared" ca="1" si="146"/>
        <v>1.1053128679999999</v>
      </c>
      <c r="O447" s="88">
        <f t="shared" si="138"/>
        <v>0</v>
      </c>
      <c r="P447" s="85">
        <f t="shared" ca="1" si="133"/>
        <v>103.10597885</v>
      </c>
      <c r="Q447" s="85">
        <f t="shared" si="139"/>
        <v>0</v>
      </c>
      <c r="R447" s="90" t="str">
        <f t="shared" si="140"/>
        <v>AMEX+J</v>
      </c>
      <c r="S447" s="86">
        <f t="shared" si="141"/>
        <v>44795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30"/>
        <v>44541</v>
      </c>
      <c r="B448" s="129">
        <f t="shared" ca="1" si="134"/>
        <v>1082.7360729699999</v>
      </c>
      <c r="C448" s="85">
        <f t="shared" si="142"/>
        <v>979.04444931</v>
      </c>
      <c r="D448" s="11">
        <f ca="1">IF(A448&lt;$B$1,VLOOKUP(A448,[1]DI!$A$4:$B$15000,2),0)</f>
        <v>0</v>
      </c>
      <c r="E448" s="85">
        <f t="shared" ca="1" si="135"/>
        <v>1</v>
      </c>
      <c r="F448" s="85">
        <f ca="1">(TRUNC(PRODUCT($E$12:$E447),16))</f>
        <v>1.0437077906474601</v>
      </c>
      <c r="G448" s="85">
        <f t="shared" si="136"/>
        <v>1</v>
      </c>
      <c r="H448" s="85">
        <f t="shared" ca="1" si="137"/>
        <v>1.04370779</v>
      </c>
      <c r="I448" s="84">
        <f t="shared" si="131"/>
        <v>0.05</v>
      </c>
      <c r="J448" s="86">
        <f t="shared" si="143"/>
        <v>44105</v>
      </c>
      <c r="K448" s="87">
        <f t="shared" si="132"/>
        <v>298</v>
      </c>
      <c r="L448" s="88">
        <f t="shared" si="144"/>
        <v>299</v>
      </c>
      <c r="M448" s="89">
        <f t="shared" si="145"/>
        <v>1.059598346</v>
      </c>
      <c r="N448" s="89">
        <f t="shared" ca="1" si="146"/>
        <v>1.1059110480000001</v>
      </c>
      <c r="O448" s="88">
        <f t="shared" si="138"/>
        <v>0</v>
      </c>
      <c r="P448" s="85">
        <f t="shared" ca="1" si="133"/>
        <v>103.69162366</v>
      </c>
      <c r="Q448" s="85">
        <f t="shared" si="139"/>
        <v>0</v>
      </c>
      <c r="R448" s="90" t="str">
        <f t="shared" si="140"/>
        <v>AMEX+J</v>
      </c>
      <c r="S448" s="86">
        <f t="shared" si="141"/>
        <v>44795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30"/>
        <v>44542</v>
      </c>
      <c r="B449" s="129">
        <f t="shared" ca="1" si="134"/>
        <v>1082.7360729699999</v>
      </c>
      <c r="C449" s="85">
        <f t="shared" si="142"/>
        <v>979.04444931</v>
      </c>
      <c r="D449" s="11">
        <f ca="1">IF(A449&lt;$B$1,VLOOKUP(A449,[1]DI!$A$4:$B$15000,2),0)</f>
        <v>0</v>
      </c>
      <c r="E449" s="85">
        <f t="shared" ca="1" si="135"/>
        <v>1</v>
      </c>
      <c r="F449" s="85">
        <f ca="1">(TRUNC(PRODUCT($E$12:$E448),16))</f>
        <v>1.0437077906474601</v>
      </c>
      <c r="G449" s="85">
        <f t="shared" si="136"/>
        <v>1</v>
      </c>
      <c r="H449" s="85">
        <f t="shared" ca="1" si="137"/>
        <v>1.04370779</v>
      </c>
      <c r="I449" s="84">
        <f t="shared" si="131"/>
        <v>0.05</v>
      </c>
      <c r="J449" s="86">
        <f t="shared" si="143"/>
        <v>44105</v>
      </c>
      <c r="K449" s="87">
        <f t="shared" si="132"/>
        <v>298</v>
      </c>
      <c r="L449" s="88">
        <f t="shared" si="144"/>
        <v>299</v>
      </c>
      <c r="M449" s="89">
        <f t="shared" si="145"/>
        <v>1.059598346</v>
      </c>
      <c r="N449" s="89">
        <f t="shared" ca="1" si="146"/>
        <v>1.1059110480000001</v>
      </c>
      <c r="O449" s="88">
        <f t="shared" si="138"/>
        <v>0</v>
      </c>
      <c r="P449" s="85">
        <f t="shared" ca="1" si="133"/>
        <v>103.69162366</v>
      </c>
      <c r="Q449" s="85">
        <f t="shared" si="139"/>
        <v>0</v>
      </c>
      <c r="R449" s="90" t="str">
        <f t="shared" si="140"/>
        <v>AMEX+J</v>
      </c>
      <c r="S449" s="86">
        <f t="shared" si="141"/>
        <v>44795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30"/>
        <v>44543</v>
      </c>
      <c r="B450" s="129">
        <f t="shared" ca="1" si="134"/>
        <v>1082.7360729699999</v>
      </c>
      <c r="C450" s="85">
        <f t="shared" si="142"/>
        <v>979.04444931</v>
      </c>
      <c r="D450" s="11">
        <f ca="1">IF(A450&lt;$B$1,VLOOKUP(A450,[1]DI!$A$4:$B$15000,2),0)</f>
        <v>9.1499999999999998E-2</v>
      </c>
      <c r="E450" s="85">
        <f t="shared" ca="1" si="135"/>
        <v>1.00034749</v>
      </c>
      <c r="F450" s="85">
        <f ca="1">(TRUNC(PRODUCT($E$12:$E449),16))</f>
        <v>1.0437077906474601</v>
      </c>
      <c r="G450" s="85">
        <f t="shared" si="136"/>
        <v>1</v>
      </c>
      <c r="H450" s="85">
        <f t="shared" ca="1" si="137"/>
        <v>1.04370779</v>
      </c>
      <c r="I450" s="84">
        <f t="shared" si="131"/>
        <v>0.05</v>
      </c>
      <c r="J450" s="86">
        <f t="shared" si="143"/>
        <v>44105</v>
      </c>
      <c r="K450" s="87">
        <f t="shared" si="132"/>
        <v>299</v>
      </c>
      <c r="L450" s="88">
        <f t="shared" si="144"/>
        <v>299</v>
      </c>
      <c r="M450" s="89">
        <f t="shared" si="145"/>
        <v>1.059598346</v>
      </c>
      <c r="N450" s="89">
        <f t="shared" ca="1" si="146"/>
        <v>1.1059110480000001</v>
      </c>
      <c r="O450" s="88">
        <f t="shared" si="138"/>
        <v>0</v>
      </c>
      <c r="P450" s="85">
        <f t="shared" ca="1" si="133"/>
        <v>103.69162366</v>
      </c>
      <c r="Q450" s="85">
        <f t="shared" si="139"/>
        <v>0</v>
      </c>
      <c r="R450" s="90" t="str">
        <f t="shared" si="140"/>
        <v>AMEX+J</v>
      </c>
      <c r="S450" s="86">
        <f t="shared" si="141"/>
        <v>44795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30"/>
        <v>44544</v>
      </c>
      <c r="B451" s="129">
        <f t="shared" ca="1" si="134"/>
        <v>1083.3220379300001</v>
      </c>
      <c r="C451" s="85">
        <f t="shared" si="142"/>
        <v>979.04444931</v>
      </c>
      <c r="D451" s="11">
        <f ca="1">IF(A451&lt;$B$1,VLOOKUP(A451,[1]DI!$A$4:$B$15000,2),0)</f>
        <v>9.1499999999999998E-2</v>
      </c>
      <c r="E451" s="85">
        <f t="shared" ca="1" si="135"/>
        <v>1.00034749</v>
      </c>
      <c r="F451" s="85">
        <f ca="1">(TRUNC(PRODUCT($E$12:$E450),16))</f>
        <v>1.0440704686676301</v>
      </c>
      <c r="G451" s="85">
        <f t="shared" si="136"/>
        <v>1</v>
      </c>
      <c r="H451" s="85">
        <f t="shared" ca="1" si="137"/>
        <v>1.0440704700000001</v>
      </c>
      <c r="I451" s="84">
        <f t="shared" si="131"/>
        <v>0.05</v>
      </c>
      <c r="J451" s="86">
        <f t="shared" si="143"/>
        <v>44105</v>
      </c>
      <c r="K451" s="87">
        <f t="shared" si="132"/>
        <v>300</v>
      </c>
      <c r="L451" s="88">
        <f t="shared" si="144"/>
        <v>300</v>
      </c>
      <c r="M451" s="89">
        <f t="shared" si="145"/>
        <v>1.0598035159999999</v>
      </c>
      <c r="N451" s="89">
        <f t="shared" ca="1" si="146"/>
        <v>1.1065095549999999</v>
      </c>
      <c r="O451" s="88">
        <f t="shared" si="138"/>
        <v>0</v>
      </c>
      <c r="P451" s="85">
        <f t="shared" ca="1" si="133"/>
        <v>104.27758862</v>
      </c>
      <c r="Q451" s="85">
        <f t="shared" si="139"/>
        <v>0</v>
      </c>
      <c r="R451" s="90" t="str">
        <f t="shared" si="140"/>
        <v>AMEX+J</v>
      </c>
      <c r="S451" s="86">
        <f t="shared" si="141"/>
        <v>44795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30"/>
        <v>44545</v>
      </c>
      <c r="B452" s="129">
        <f t="shared" ca="1" si="134"/>
        <v>1083.90831422</v>
      </c>
      <c r="C452" s="85">
        <f t="shared" si="142"/>
        <v>979.04444931</v>
      </c>
      <c r="D452" s="11">
        <f ca="1">IF(A452&lt;$B$1,VLOOKUP(A452,[1]DI!$A$4:$B$15000,2),0)</f>
        <v>9.1499999999999998E-2</v>
      </c>
      <c r="E452" s="85">
        <f t="shared" ca="1" si="135"/>
        <v>1.00034749</v>
      </c>
      <c r="F452" s="85">
        <f ca="1">(TRUNC(PRODUCT($E$12:$E451),16))</f>
        <v>1.04443327271479</v>
      </c>
      <c r="G452" s="85">
        <f t="shared" si="136"/>
        <v>1</v>
      </c>
      <c r="H452" s="85">
        <f t="shared" ca="1" si="137"/>
        <v>1.0444332700000001</v>
      </c>
      <c r="I452" s="84">
        <f t="shared" si="131"/>
        <v>0.05</v>
      </c>
      <c r="J452" s="86">
        <f t="shared" si="143"/>
        <v>44105</v>
      </c>
      <c r="K452" s="87">
        <f t="shared" si="132"/>
        <v>301</v>
      </c>
      <c r="L452" s="88">
        <f t="shared" si="144"/>
        <v>301</v>
      </c>
      <c r="M452" s="89">
        <f t="shared" si="145"/>
        <v>1.060008726</v>
      </c>
      <c r="N452" s="89">
        <f t="shared" ca="1" si="146"/>
        <v>1.1071083799999999</v>
      </c>
      <c r="O452" s="88">
        <f t="shared" si="138"/>
        <v>0</v>
      </c>
      <c r="P452" s="85">
        <f t="shared" ca="1" si="133"/>
        <v>104.86386491</v>
      </c>
      <c r="Q452" s="85">
        <f t="shared" si="139"/>
        <v>0</v>
      </c>
      <c r="R452" s="90" t="str">
        <f t="shared" si="140"/>
        <v>AMEX+J</v>
      </c>
      <c r="S452" s="86">
        <f t="shared" si="141"/>
        <v>44795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30"/>
        <v>44546</v>
      </c>
      <c r="B453" s="129">
        <f t="shared" ca="1" si="134"/>
        <v>1084.4949116400001</v>
      </c>
      <c r="C453" s="85">
        <f t="shared" si="142"/>
        <v>979.04444931</v>
      </c>
      <c r="D453" s="11">
        <f ca="1">IF(A453&lt;$B$1,VLOOKUP(A453,[1]DI!$A$4:$B$15000,2),0)</f>
        <v>9.1499999999999998E-2</v>
      </c>
      <c r="E453" s="85">
        <f t="shared" ca="1" si="135"/>
        <v>1.00034749</v>
      </c>
      <c r="F453" s="85">
        <f ca="1">(TRUNC(PRODUCT($E$12:$E452),16))</f>
        <v>1.04479620283273</v>
      </c>
      <c r="G453" s="85">
        <f t="shared" si="136"/>
        <v>1</v>
      </c>
      <c r="H453" s="85">
        <f t="shared" ca="1" si="137"/>
        <v>1.0447962</v>
      </c>
      <c r="I453" s="84">
        <f t="shared" si="131"/>
        <v>0.05</v>
      </c>
      <c r="J453" s="86">
        <f t="shared" si="143"/>
        <v>44105</v>
      </c>
      <c r="K453" s="87">
        <f t="shared" si="132"/>
        <v>302</v>
      </c>
      <c r="L453" s="88">
        <f t="shared" si="144"/>
        <v>302</v>
      </c>
      <c r="M453" s="89">
        <f t="shared" si="145"/>
        <v>1.060213976</v>
      </c>
      <c r="N453" s="89">
        <f t="shared" ca="1" si="146"/>
        <v>1.1077075329999999</v>
      </c>
      <c r="O453" s="88">
        <f t="shared" si="138"/>
        <v>0</v>
      </c>
      <c r="P453" s="85">
        <f t="shared" ca="1" si="133"/>
        <v>105.45046232999999</v>
      </c>
      <c r="Q453" s="85">
        <f t="shared" si="139"/>
        <v>0</v>
      </c>
      <c r="R453" s="90" t="str">
        <f t="shared" si="140"/>
        <v>AMEX+J</v>
      </c>
      <c r="S453" s="86">
        <f t="shared" si="141"/>
        <v>44795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30"/>
        <v>44547</v>
      </c>
      <c r="B454" s="129">
        <f t="shared" ca="1" si="134"/>
        <v>1085.0818311600001</v>
      </c>
      <c r="C454" s="85">
        <f t="shared" si="142"/>
        <v>979.04444931</v>
      </c>
      <c r="D454" s="11">
        <f ca="1">IF(A454&lt;$B$1,VLOOKUP(A454,[1]DI!$A$4:$B$15000,2),0)</f>
        <v>9.1499999999999998E-2</v>
      </c>
      <c r="E454" s="85">
        <f t="shared" ca="1" si="135"/>
        <v>1.00034749</v>
      </c>
      <c r="F454" s="85">
        <f ca="1">(TRUNC(PRODUCT($E$12:$E453),16))</f>
        <v>1.0451592590652501</v>
      </c>
      <c r="G454" s="85">
        <f t="shared" si="136"/>
        <v>1</v>
      </c>
      <c r="H454" s="85">
        <f t="shared" ca="1" si="137"/>
        <v>1.0451592599999999</v>
      </c>
      <c r="I454" s="84">
        <f t="shared" si="131"/>
        <v>0.05</v>
      </c>
      <c r="J454" s="86">
        <f t="shared" si="143"/>
        <v>44105</v>
      </c>
      <c r="K454" s="87">
        <f t="shared" si="132"/>
        <v>303</v>
      </c>
      <c r="L454" s="88">
        <f t="shared" si="144"/>
        <v>303</v>
      </c>
      <c r="M454" s="89">
        <f t="shared" si="145"/>
        <v>1.060419266</v>
      </c>
      <c r="N454" s="89">
        <f t="shared" ca="1" si="146"/>
        <v>1.1083070150000001</v>
      </c>
      <c r="O454" s="88">
        <f t="shared" si="138"/>
        <v>0</v>
      </c>
      <c r="P454" s="85">
        <f t="shared" ca="1" si="133"/>
        <v>106.03738185</v>
      </c>
      <c r="Q454" s="85">
        <f t="shared" si="139"/>
        <v>0</v>
      </c>
      <c r="R454" s="90" t="str">
        <f t="shared" si="140"/>
        <v>AMEX+J</v>
      </c>
      <c r="S454" s="86">
        <f t="shared" si="141"/>
        <v>44795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30"/>
        <v>44548</v>
      </c>
      <c r="B455" s="129">
        <f t="shared" ca="1" si="134"/>
        <v>1085.6690630000001</v>
      </c>
      <c r="C455" s="85">
        <f t="shared" si="142"/>
        <v>979.04444931</v>
      </c>
      <c r="D455" s="11">
        <f ca="1">IF(A455&lt;$B$1,VLOOKUP(A455,[1]DI!$A$4:$B$15000,2),0)</f>
        <v>0</v>
      </c>
      <c r="E455" s="85">
        <f t="shared" ca="1" si="135"/>
        <v>1</v>
      </c>
      <c r="F455" s="85">
        <f ca="1">(TRUNC(PRODUCT($E$12:$E454),16))</f>
        <v>1.0455224414561799</v>
      </c>
      <c r="G455" s="85">
        <f t="shared" si="136"/>
        <v>1</v>
      </c>
      <c r="H455" s="85">
        <f t="shared" ca="1" si="137"/>
        <v>1.0455224400000001</v>
      </c>
      <c r="I455" s="84">
        <f t="shared" si="131"/>
        <v>0.05</v>
      </c>
      <c r="J455" s="86">
        <f t="shared" si="143"/>
        <v>44105</v>
      </c>
      <c r="K455" s="87">
        <f t="shared" si="132"/>
        <v>303</v>
      </c>
      <c r="L455" s="88">
        <f t="shared" si="144"/>
        <v>304</v>
      </c>
      <c r="M455" s="89">
        <f t="shared" si="145"/>
        <v>1.060624596</v>
      </c>
      <c r="N455" s="89">
        <f t="shared" ca="1" si="146"/>
        <v>1.108906816</v>
      </c>
      <c r="O455" s="88">
        <f t="shared" si="138"/>
        <v>0</v>
      </c>
      <c r="P455" s="85">
        <f t="shared" ca="1" si="133"/>
        <v>106.62461369</v>
      </c>
      <c r="Q455" s="85">
        <f t="shared" si="139"/>
        <v>0</v>
      </c>
      <c r="R455" s="90" t="str">
        <f t="shared" si="140"/>
        <v>AMEX+J</v>
      </c>
      <c r="S455" s="86">
        <f t="shared" si="141"/>
        <v>44795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30"/>
        <v>44549</v>
      </c>
      <c r="B456" s="129">
        <f t="shared" ca="1" si="134"/>
        <v>1085.6690630000001</v>
      </c>
      <c r="C456" s="85">
        <f t="shared" si="142"/>
        <v>979.04444931</v>
      </c>
      <c r="D456" s="11">
        <f ca="1">IF(A456&lt;$B$1,VLOOKUP(A456,[1]DI!$A$4:$B$15000,2),0)</f>
        <v>0</v>
      </c>
      <c r="E456" s="85">
        <f t="shared" ca="1" si="135"/>
        <v>1</v>
      </c>
      <c r="F456" s="85">
        <f ca="1">(TRUNC(PRODUCT($E$12:$E455),16))</f>
        <v>1.0455224414561799</v>
      </c>
      <c r="G456" s="85">
        <f t="shared" si="136"/>
        <v>1</v>
      </c>
      <c r="H456" s="85">
        <f t="shared" ca="1" si="137"/>
        <v>1.0455224400000001</v>
      </c>
      <c r="I456" s="84">
        <f t="shared" si="131"/>
        <v>0.05</v>
      </c>
      <c r="J456" s="86">
        <f t="shared" si="143"/>
        <v>44105</v>
      </c>
      <c r="K456" s="87">
        <f t="shared" si="132"/>
        <v>303</v>
      </c>
      <c r="L456" s="88">
        <f t="shared" si="144"/>
        <v>304</v>
      </c>
      <c r="M456" s="89">
        <f t="shared" si="145"/>
        <v>1.060624596</v>
      </c>
      <c r="N456" s="89">
        <f t="shared" ca="1" si="146"/>
        <v>1.108906816</v>
      </c>
      <c r="O456" s="88">
        <f t="shared" si="138"/>
        <v>0</v>
      </c>
      <c r="P456" s="85">
        <f t="shared" ca="1" si="133"/>
        <v>106.62461369</v>
      </c>
      <c r="Q456" s="85">
        <f t="shared" si="139"/>
        <v>0</v>
      </c>
      <c r="R456" s="90" t="str">
        <f t="shared" si="140"/>
        <v>AMEX+J</v>
      </c>
      <c r="S456" s="86">
        <f t="shared" si="141"/>
        <v>44795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30"/>
        <v>44550</v>
      </c>
      <c r="B457" s="129">
        <f t="shared" ca="1" si="134"/>
        <v>1085.6690630000001</v>
      </c>
      <c r="C457" s="85">
        <f t="shared" si="142"/>
        <v>979.04444931</v>
      </c>
      <c r="D457" s="11">
        <f ca="1">IF(A457&lt;$B$1,VLOOKUP(A457,[1]DI!$A$4:$B$15000,2),0)</f>
        <v>9.1499999999999998E-2</v>
      </c>
      <c r="E457" s="85">
        <f t="shared" ca="1" si="135"/>
        <v>1.00034749</v>
      </c>
      <c r="F457" s="85">
        <f ca="1">(TRUNC(PRODUCT($E$12:$E456),16))</f>
        <v>1.0455224414561799</v>
      </c>
      <c r="G457" s="85">
        <f t="shared" si="136"/>
        <v>1</v>
      </c>
      <c r="H457" s="85">
        <f t="shared" ca="1" si="137"/>
        <v>1.0455224400000001</v>
      </c>
      <c r="I457" s="84">
        <f t="shared" si="131"/>
        <v>0.05</v>
      </c>
      <c r="J457" s="86">
        <f t="shared" si="143"/>
        <v>44105</v>
      </c>
      <c r="K457" s="87">
        <f t="shared" si="132"/>
        <v>304</v>
      </c>
      <c r="L457" s="88">
        <f t="shared" si="144"/>
        <v>304</v>
      </c>
      <c r="M457" s="89">
        <f t="shared" si="145"/>
        <v>1.060624596</v>
      </c>
      <c r="N457" s="89">
        <f t="shared" ca="1" si="146"/>
        <v>1.108906816</v>
      </c>
      <c r="O457" s="88">
        <f t="shared" si="138"/>
        <v>0</v>
      </c>
      <c r="P457" s="85">
        <f t="shared" ca="1" si="133"/>
        <v>106.62461369</v>
      </c>
      <c r="Q457" s="85">
        <f t="shared" si="139"/>
        <v>0</v>
      </c>
      <c r="R457" s="90" t="str">
        <f t="shared" si="140"/>
        <v>AMEX+J</v>
      </c>
      <c r="S457" s="86">
        <f t="shared" si="141"/>
        <v>44795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30"/>
        <v>44551</v>
      </c>
      <c r="B458" s="129">
        <f t="shared" ca="1" si="134"/>
        <v>1086.2566149899999</v>
      </c>
      <c r="C458" s="85">
        <f t="shared" si="142"/>
        <v>979.04444931</v>
      </c>
      <c r="D458" s="11">
        <f ca="1">IF(A458&lt;$B$1,VLOOKUP(A458,[1]DI!$A$4:$B$15000,2),0)</f>
        <v>9.1499999999999998E-2</v>
      </c>
      <c r="E458" s="85">
        <f t="shared" ca="1" si="135"/>
        <v>1.00034749</v>
      </c>
      <c r="F458" s="85">
        <f ca="1">(TRUNC(PRODUCT($E$12:$E457),16))</f>
        <v>1.0458857500493599</v>
      </c>
      <c r="G458" s="85">
        <f t="shared" si="136"/>
        <v>1</v>
      </c>
      <c r="H458" s="85">
        <f t="shared" ca="1" si="137"/>
        <v>1.0458857500000001</v>
      </c>
      <c r="I458" s="84">
        <f t="shared" si="131"/>
        <v>0.05</v>
      </c>
      <c r="J458" s="86">
        <f t="shared" si="143"/>
        <v>44105</v>
      </c>
      <c r="K458" s="87">
        <f t="shared" si="132"/>
        <v>305</v>
      </c>
      <c r="L458" s="88">
        <f t="shared" si="144"/>
        <v>305</v>
      </c>
      <c r="M458" s="89">
        <f t="shared" si="145"/>
        <v>1.0608299649999999</v>
      </c>
      <c r="N458" s="89">
        <f t="shared" ca="1" si="146"/>
        <v>1.1095069440000001</v>
      </c>
      <c r="O458" s="88">
        <f t="shared" si="138"/>
        <v>0</v>
      </c>
      <c r="P458" s="85">
        <f t="shared" ca="1" si="133"/>
        <v>107.21216568</v>
      </c>
      <c r="Q458" s="85">
        <f t="shared" si="139"/>
        <v>0</v>
      </c>
      <c r="R458" s="90" t="str">
        <f t="shared" si="140"/>
        <v>AMEX+J</v>
      </c>
      <c r="S458" s="86">
        <f t="shared" si="141"/>
        <v>44795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30"/>
        <v>44552</v>
      </c>
      <c r="B459" s="129">
        <f t="shared" ca="1" si="134"/>
        <v>1086.8444783099999</v>
      </c>
      <c r="C459" s="85">
        <f t="shared" si="142"/>
        <v>979.04444931</v>
      </c>
      <c r="D459" s="11">
        <f ca="1">IF(A459&lt;$B$1,VLOOKUP(A459,[1]DI!$A$4:$B$15000,2),0)</f>
        <v>9.1499999999999998E-2</v>
      </c>
      <c r="E459" s="85">
        <f t="shared" ca="1" si="135"/>
        <v>1.00034749</v>
      </c>
      <c r="F459" s="85">
        <f ca="1">(TRUNC(PRODUCT($E$12:$E458),16))</f>
        <v>1.0462491848886499</v>
      </c>
      <c r="G459" s="85">
        <f t="shared" si="136"/>
        <v>1</v>
      </c>
      <c r="H459" s="85">
        <f t="shared" ca="1" si="137"/>
        <v>1.04624918</v>
      </c>
      <c r="I459" s="84">
        <f t="shared" si="131"/>
        <v>0.05</v>
      </c>
      <c r="J459" s="86">
        <f t="shared" si="143"/>
        <v>44105</v>
      </c>
      <c r="K459" s="87">
        <f t="shared" si="132"/>
        <v>306</v>
      </c>
      <c r="L459" s="88">
        <f t="shared" si="144"/>
        <v>306</v>
      </c>
      <c r="M459" s="89">
        <f t="shared" si="145"/>
        <v>1.061035374</v>
      </c>
      <c r="N459" s="89">
        <f t="shared" ca="1" si="146"/>
        <v>1.11010739</v>
      </c>
      <c r="O459" s="88">
        <f t="shared" si="138"/>
        <v>0</v>
      </c>
      <c r="P459" s="85">
        <f t="shared" ca="1" si="133"/>
        <v>107.80002899999999</v>
      </c>
      <c r="Q459" s="85">
        <f t="shared" si="139"/>
        <v>0</v>
      </c>
      <c r="R459" s="90" t="str">
        <f t="shared" si="140"/>
        <v>AMEX+J</v>
      </c>
      <c r="S459" s="86">
        <f t="shared" si="141"/>
        <v>44795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30"/>
        <v>44553</v>
      </c>
      <c r="B460" s="129">
        <f t="shared" ca="1" si="134"/>
        <v>1087.43267451</v>
      </c>
      <c r="C460" s="85">
        <f t="shared" si="142"/>
        <v>979.04444931</v>
      </c>
      <c r="D460" s="11">
        <f ca="1">IF(A460&lt;$B$1,VLOOKUP(A460,[1]DI!$A$4:$B$15000,2),0)</f>
        <v>9.1499999999999998E-2</v>
      </c>
      <c r="E460" s="85">
        <f t="shared" ca="1" si="135"/>
        <v>1.00034749</v>
      </c>
      <c r="F460" s="85">
        <f ca="1">(TRUNC(PRODUCT($E$12:$E459),16))</f>
        <v>1.0466127460179</v>
      </c>
      <c r="G460" s="85">
        <f t="shared" si="136"/>
        <v>1</v>
      </c>
      <c r="H460" s="85">
        <f t="shared" ca="1" si="137"/>
        <v>1.04661275</v>
      </c>
      <c r="I460" s="84">
        <f t="shared" si="131"/>
        <v>0.05</v>
      </c>
      <c r="J460" s="86">
        <f t="shared" si="143"/>
        <v>44105</v>
      </c>
      <c r="K460" s="87">
        <f t="shared" si="132"/>
        <v>307</v>
      </c>
      <c r="L460" s="88">
        <f t="shared" si="144"/>
        <v>307</v>
      </c>
      <c r="M460" s="89">
        <f t="shared" si="145"/>
        <v>1.0612408230000001</v>
      </c>
      <c r="N460" s="89">
        <f t="shared" ca="1" si="146"/>
        <v>1.1107081759999999</v>
      </c>
      <c r="O460" s="88">
        <f t="shared" si="138"/>
        <v>0</v>
      </c>
      <c r="P460" s="85">
        <f t="shared" ca="1" si="133"/>
        <v>108.38822519999999</v>
      </c>
      <c r="Q460" s="85">
        <f t="shared" si="139"/>
        <v>0</v>
      </c>
      <c r="R460" s="90" t="str">
        <f t="shared" si="140"/>
        <v>AMEX+J</v>
      </c>
      <c r="S460" s="86">
        <f t="shared" si="141"/>
        <v>44795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7">(A460+1)</f>
        <v>44554</v>
      </c>
      <c r="B461" s="129">
        <f t="shared" ca="1" si="134"/>
        <v>1088.0211712800001</v>
      </c>
      <c r="C461" s="85">
        <f t="shared" si="142"/>
        <v>979.04444931</v>
      </c>
      <c r="D461" s="11">
        <f ca="1">IF(A461&lt;$B$1,VLOOKUP(A461,[1]DI!$A$4:$B$15000,2),0)</f>
        <v>9.1499999999999998E-2</v>
      </c>
      <c r="E461" s="85">
        <f t="shared" ca="1" si="135"/>
        <v>1.00034749</v>
      </c>
      <c r="F461" s="85">
        <f ca="1">(TRUNC(PRODUCT($E$12:$E460),16))</f>
        <v>1.0469764334810201</v>
      </c>
      <c r="G461" s="85">
        <f t="shared" si="136"/>
        <v>1</v>
      </c>
      <c r="H461" s="85">
        <f t="shared" ca="1" si="137"/>
        <v>1.04697643</v>
      </c>
      <c r="I461" s="84">
        <f t="shared" ref="I461:I524" si="148">I460</f>
        <v>0.05</v>
      </c>
      <c r="J461" s="86">
        <f t="shared" si="143"/>
        <v>44105</v>
      </c>
      <c r="K461" s="87">
        <f t="shared" ref="K461:K524" si="149">IF(A461&gt;J461,IF(NETWORKDAYS(J461,A461,$V$72:$V$436)-1=0,1,NETWORKDAYS(J461,A461,$V$72:$V$436)-1),0)</f>
        <v>308</v>
      </c>
      <c r="L461" s="88">
        <f t="shared" si="144"/>
        <v>308</v>
      </c>
      <c r="M461" s="89">
        <f t="shared" si="145"/>
        <v>1.0614463110000001</v>
      </c>
      <c r="N461" s="89">
        <f t="shared" ca="1" si="146"/>
        <v>1.1113092689999999</v>
      </c>
      <c r="O461" s="88">
        <f t="shared" si="138"/>
        <v>0</v>
      </c>
      <c r="P461" s="85">
        <f t="shared" ref="P461:P524" ca="1" si="150">TRUNC(((N461-1)*C461),8)</f>
        <v>108.97672197</v>
      </c>
      <c r="Q461" s="85">
        <f t="shared" si="139"/>
        <v>0</v>
      </c>
      <c r="R461" s="90" t="str">
        <f t="shared" si="140"/>
        <v>AMEX+J</v>
      </c>
      <c r="S461" s="86">
        <f t="shared" si="141"/>
        <v>44795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7"/>
        <v>44555</v>
      </c>
      <c r="B462" s="129">
        <f t="shared" ref="B462:B525" ca="1" si="151">IF(A462&lt;=TODAY(),C462+P462,IF(AND(A462&gt;TODAY(),A462&lt;=$B$1),IF(VLOOKUP(TODAY(),$A$10:$D$10000,4,FALSE)=0,"n.d",C462+P462),"n.d"))</f>
        <v>1088.61000287</v>
      </c>
      <c r="C462" s="85">
        <f t="shared" si="142"/>
        <v>979.04444931</v>
      </c>
      <c r="D462" s="11">
        <f ca="1">IF(A462&lt;$B$1,VLOOKUP(A462,[1]DI!$A$4:$B$15000,2),0)</f>
        <v>0</v>
      </c>
      <c r="E462" s="85">
        <f t="shared" ref="E462:E525" ca="1" si="152">IF(A462&lt;A$10,1,ROUND(((1+D462)^(1/252)),8))</f>
        <v>1</v>
      </c>
      <c r="F462" s="85">
        <f ca="1">(TRUNC(PRODUCT($E$12:$E461),16))</f>
        <v>1.04734024732189</v>
      </c>
      <c r="G462" s="85">
        <f t="shared" ref="G462:G525" si="153">IF(O461&gt;0,F461,G461)</f>
        <v>1</v>
      </c>
      <c r="H462" s="85">
        <f t="shared" ref="H462:H525" ca="1" si="154">ROUND(F462/G462,8)</f>
        <v>1.04734025</v>
      </c>
      <c r="I462" s="84">
        <f t="shared" si="148"/>
        <v>0.05</v>
      </c>
      <c r="J462" s="86">
        <f t="shared" si="143"/>
        <v>44105</v>
      </c>
      <c r="K462" s="87">
        <f t="shared" si="149"/>
        <v>308</v>
      </c>
      <c r="L462" s="88">
        <f t="shared" si="144"/>
        <v>309</v>
      </c>
      <c r="M462" s="89">
        <f t="shared" si="145"/>
        <v>1.0616518399999999</v>
      </c>
      <c r="N462" s="89">
        <f t="shared" ca="1" si="146"/>
        <v>1.111910704</v>
      </c>
      <c r="O462" s="88">
        <f t="shared" ref="O462:O525" si="155">IF(VLOOKUP(A462,W$12:AD$60,8)=VLOOKUP(A461,W$12:AD$60,8),0,VLOOKUP(A462,W$12:AD$60,8))</f>
        <v>0</v>
      </c>
      <c r="P462" s="85">
        <f t="shared" ca="1" si="150"/>
        <v>109.56555356</v>
      </c>
      <c r="Q462" s="85">
        <f t="shared" ref="Q462:Q525" si="156">IF(O462&gt;0,VLOOKUP(O462,$V$12:$AA$60,6),0)</f>
        <v>0</v>
      </c>
      <c r="R462" s="90" t="str">
        <f t="shared" ref="R462:R525" si="157">IF(O461&gt;0,VLOOKUP(O461,V$12:AF$60,10),R461)</f>
        <v>AMEX+J</v>
      </c>
      <c r="S462" s="86">
        <f t="shared" ref="S462:S525" si="158">IF(O461&gt;0,VLOOKUP(O461,V$12:AF$60,11),S461)</f>
        <v>44795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7"/>
        <v>44556</v>
      </c>
      <c r="B463" s="129">
        <f t="shared" ca="1" si="151"/>
        <v>1088.61000287</v>
      </c>
      <c r="C463" s="85">
        <f t="shared" si="142"/>
        <v>979.04444931</v>
      </c>
      <c r="D463" s="11">
        <f ca="1">IF(A463&lt;$B$1,VLOOKUP(A463,[1]DI!$A$4:$B$15000,2),0)</f>
        <v>0</v>
      </c>
      <c r="E463" s="85">
        <f t="shared" ca="1" si="152"/>
        <v>1</v>
      </c>
      <c r="F463" s="85">
        <f ca="1">(TRUNC(PRODUCT($E$12:$E462),16))</f>
        <v>1.04734024732189</v>
      </c>
      <c r="G463" s="85">
        <f t="shared" si="153"/>
        <v>1</v>
      </c>
      <c r="H463" s="85">
        <f t="shared" ca="1" si="154"/>
        <v>1.04734025</v>
      </c>
      <c r="I463" s="84">
        <f t="shared" si="148"/>
        <v>0.05</v>
      </c>
      <c r="J463" s="86">
        <f t="shared" si="143"/>
        <v>44105</v>
      </c>
      <c r="K463" s="87">
        <f t="shared" si="149"/>
        <v>308</v>
      </c>
      <c r="L463" s="88">
        <f t="shared" si="144"/>
        <v>309</v>
      </c>
      <c r="M463" s="89">
        <f t="shared" si="145"/>
        <v>1.0616518399999999</v>
      </c>
      <c r="N463" s="89">
        <f t="shared" ca="1" si="146"/>
        <v>1.111910704</v>
      </c>
      <c r="O463" s="88">
        <f t="shared" si="155"/>
        <v>0</v>
      </c>
      <c r="P463" s="85">
        <f t="shared" ca="1" si="150"/>
        <v>109.56555356</v>
      </c>
      <c r="Q463" s="85">
        <f t="shared" si="156"/>
        <v>0</v>
      </c>
      <c r="R463" s="90" t="str">
        <f t="shared" si="157"/>
        <v>AMEX+J</v>
      </c>
      <c r="S463" s="86">
        <f t="shared" si="158"/>
        <v>44795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7"/>
        <v>44557</v>
      </c>
      <c r="B464" s="129">
        <f t="shared" ca="1" si="151"/>
        <v>1088.61000287</v>
      </c>
      <c r="C464" s="85">
        <f t="shared" si="142"/>
        <v>979.04444931</v>
      </c>
      <c r="D464" s="11">
        <f ca="1">IF(A464&lt;$B$1,VLOOKUP(A464,[1]DI!$A$4:$B$15000,2),0)</f>
        <v>9.1499999999999998E-2</v>
      </c>
      <c r="E464" s="85">
        <f t="shared" ca="1" si="152"/>
        <v>1.00034749</v>
      </c>
      <c r="F464" s="85">
        <f ca="1">(TRUNC(PRODUCT($E$12:$E463),16))</f>
        <v>1.04734024732189</v>
      </c>
      <c r="G464" s="85">
        <f t="shared" si="153"/>
        <v>1</v>
      </c>
      <c r="H464" s="85">
        <f t="shared" ca="1" si="154"/>
        <v>1.04734025</v>
      </c>
      <c r="I464" s="84">
        <f t="shared" si="148"/>
        <v>0.05</v>
      </c>
      <c r="J464" s="86">
        <f t="shared" si="143"/>
        <v>44105</v>
      </c>
      <c r="K464" s="87">
        <f t="shared" si="149"/>
        <v>309</v>
      </c>
      <c r="L464" s="88">
        <f t="shared" si="144"/>
        <v>309</v>
      </c>
      <c r="M464" s="89">
        <f t="shared" si="145"/>
        <v>1.0616518399999999</v>
      </c>
      <c r="N464" s="89">
        <f t="shared" ca="1" si="146"/>
        <v>1.111910704</v>
      </c>
      <c r="O464" s="88">
        <f t="shared" si="155"/>
        <v>0</v>
      </c>
      <c r="P464" s="85">
        <f t="shared" ca="1" si="150"/>
        <v>109.56555356</v>
      </c>
      <c r="Q464" s="85">
        <f t="shared" si="156"/>
        <v>0</v>
      </c>
      <c r="R464" s="90" t="str">
        <f t="shared" si="157"/>
        <v>AMEX+J</v>
      </c>
      <c r="S464" s="86">
        <f t="shared" si="158"/>
        <v>44795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7"/>
        <v>44558</v>
      </c>
      <c r="B465" s="129">
        <f t="shared" ca="1" si="151"/>
        <v>1089.19914483</v>
      </c>
      <c r="C465" s="85">
        <f t="shared" si="142"/>
        <v>979.04444931</v>
      </c>
      <c r="D465" s="11">
        <f ca="1">IF(A465&lt;$B$1,VLOOKUP(A465,[1]DI!$A$4:$B$15000,2),0)</f>
        <v>9.1499999999999998E-2</v>
      </c>
      <c r="E465" s="85">
        <f t="shared" ca="1" si="152"/>
        <v>1.00034749</v>
      </c>
      <c r="F465" s="85">
        <f ca="1">(TRUNC(PRODUCT($E$12:$E464),16))</f>
        <v>1.04770418758443</v>
      </c>
      <c r="G465" s="85">
        <f t="shared" si="153"/>
        <v>1</v>
      </c>
      <c r="H465" s="85">
        <f t="shared" ca="1" si="154"/>
        <v>1.0477041899999999</v>
      </c>
      <c r="I465" s="84">
        <f t="shared" si="148"/>
        <v>0.05</v>
      </c>
      <c r="J465" s="86">
        <f t="shared" si="143"/>
        <v>44105</v>
      </c>
      <c r="K465" s="87">
        <f t="shared" si="149"/>
        <v>310</v>
      </c>
      <c r="L465" s="88">
        <f t="shared" si="144"/>
        <v>310</v>
      </c>
      <c r="M465" s="89">
        <f t="shared" si="145"/>
        <v>1.0618574080000001</v>
      </c>
      <c r="N465" s="89">
        <f t="shared" ca="1" si="146"/>
        <v>1.1125124559999999</v>
      </c>
      <c r="O465" s="88">
        <f t="shared" si="155"/>
        <v>0</v>
      </c>
      <c r="P465" s="85">
        <f t="shared" ca="1" si="150"/>
        <v>110.15469552</v>
      </c>
      <c r="Q465" s="85">
        <f t="shared" si="156"/>
        <v>0</v>
      </c>
      <c r="R465" s="90" t="str">
        <f t="shared" si="157"/>
        <v>AMEX+J</v>
      </c>
      <c r="S465" s="86">
        <f t="shared" si="158"/>
        <v>44795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7"/>
        <v>44559</v>
      </c>
      <c r="B466" s="129">
        <f t="shared" ca="1" si="151"/>
        <v>1089.7885991000001</v>
      </c>
      <c r="C466" s="85">
        <f t="shared" si="142"/>
        <v>979.04444931</v>
      </c>
      <c r="D466" s="11">
        <f ca="1">IF(A466&lt;$B$1,VLOOKUP(A466,[1]DI!$A$4:$B$15000,2),0)</f>
        <v>9.1499999999999998E-2</v>
      </c>
      <c r="E466" s="85">
        <f t="shared" ca="1" si="152"/>
        <v>1.00034749</v>
      </c>
      <c r="F466" s="85">
        <f ca="1">(TRUNC(PRODUCT($E$12:$E465),16))</f>
        <v>1.0480682543125699</v>
      </c>
      <c r="G466" s="85">
        <f t="shared" si="153"/>
        <v>1</v>
      </c>
      <c r="H466" s="85">
        <f t="shared" ca="1" si="154"/>
        <v>1.04806825</v>
      </c>
      <c r="I466" s="84">
        <f t="shared" si="148"/>
        <v>0.05</v>
      </c>
      <c r="J466" s="86">
        <f t="shared" si="143"/>
        <v>44105</v>
      </c>
      <c r="K466" s="87">
        <f t="shared" si="149"/>
        <v>311</v>
      </c>
      <c r="L466" s="88">
        <f t="shared" si="144"/>
        <v>311</v>
      </c>
      <c r="M466" s="89">
        <f t="shared" si="145"/>
        <v>1.062063016</v>
      </c>
      <c r="N466" s="89">
        <f t="shared" ca="1" si="146"/>
        <v>1.113114527</v>
      </c>
      <c r="O466" s="88">
        <f t="shared" si="155"/>
        <v>0</v>
      </c>
      <c r="P466" s="85">
        <f t="shared" ca="1" si="150"/>
        <v>110.74414978999999</v>
      </c>
      <c r="Q466" s="85">
        <f t="shared" si="156"/>
        <v>0</v>
      </c>
      <c r="R466" s="90" t="str">
        <f t="shared" si="157"/>
        <v>AMEX+J</v>
      </c>
      <c r="S466" s="86">
        <f t="shared" si="158"/>
        <v>44795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7"/>
        <v>44560</v>
      </c>
      <c r="B467" s="129">
        <f t="shared" ca="1" si="151"/>
        <v>1090.3783862499999</v>
      </c>
      <c r="C467" s="85">
        <f t="shared" si="142"/>
        <v>979.04444931</v>
      </c>
      <c r="D467" s="11">
        <f ca="1">IF(A467&lt;$B$1,VLOOKUP(A467,[1]DI!$A$4:$B$15000,2),0)</f>
        <v>9.1499999999999998E-2</v>
      </c>
      <c r="E467" s="85">
        <f t="shared" ca="1" si="152"/>
        <v>1.00034749</v>
      </c>
      <c r="F467" s="85">
        <f ca="1">(TRUNC(PRODUCT($E$12:$E466),16))</f>
        <v>1.04843244755026</v>
      </c>
      <c r="G467" s="85">
        <f t="shared" si="153"/>
        <v>1</v>
      </c>
      <c r="H467" s="85">
        <f t="shared" ca="1" si="154"/>
        <v>1.04843245</v>
      </c>
      <c r="I467" s="84">
        <f t="shared" si="148"/>
        <v>0.05</v>
      </c>
      <c r="J467" s="86">
        <f t="shared" si="143"/>
        <v>44105</v>
      </c>
      <c r="K467" s="87">
        <f t="shared" si="149"/>
        <v>312</v>
      </c>
      <c r="L467" s="88">
        <f t="shared" si="144"/>
        <v>312</v>
      </c>
      <c r="M467" s="89">
        <f t="shared" si="145"/>
        <v>1.0622686640000001</v>
      </c>
      <c r="N467" s="89">
        <f t="shared" ca="1" si="146"/>
        <v>1.113716938</v>
      </c>
      <c r="O467" s="88">
        <f t="shared" si="155"/>
        <v>0</v>
      </c>
      <c r="P467" s="85">
        <f t="shared" ca="1" si="150"/>
        <v>111.33393694</v>
      </c>
      <c r="Q467" s="85">
        <f t="shared" si="156"/>
        <v>0</v>
      </c>
      <c r="R467" s="90" t="str">
        <f t="shared" si="157"/>
        <v>AMEX+J</v>
      </c>
      <c r="S467" s="86">
        <f t="shared" si="158"/>
        <v>44795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7"/>
        <v>44561</v>
      </c>
      <c r="B468" s="129">
        <f t="shared" ca="1" si="151"/>
        <v>1090.9684857100001</v>
      </c>
      <c r="C468" s="85">
        <f t="shared" si="142"/>
        <v>979.04444931</v>
      </c>
      <c r="D468" s="11">
        <f ca="1">IF(A468&lt;$B$1,VLOOKUP(A468,[1]DI!$A$4:$B$15000,2),0)</f>
        <v>9.1499999999999998E-2</v>
      </c>
      <c r="E468" s="85">
        <f t="shared" ca="1" si="152"/>
        <v>1.00034749</v>
      </c>
      <c r="F468" s="85">
        <f ca="1">(TRUNC(PRODUCT($E$12:$E467),16))</f>
        <v>1.04879676734146</v>
      </c>
      <c r="G468" s="85">
        <f t="shared" si="153"/>
        <v>1</v>
      </c>
      <c r="H468" s="85">
        <f t="shared" ca="1" si="154"/>
        <v>1.04879677</v>
      </c>
      <c r="I468" s="84">
        <f t="shared" si="148"/>
        <v>0.05</v>
      </c>
      <c r="J468" s="86">
        <f t="shared" si="143"/>
        <v>44105</v>
      </c>
      <c r="K468" s="87">
        <f t="shared" si="149"/>
        <v>313</v>
      </c>
      <c r="L468" s="88">
        <f t="shared" si="144"/>
        <v>313</v>
      </c>
      <c r="M468" s="89">
        <f t="shared" si="145"/>
        <v>1.0624743510000001</v>
      </c>
      <c r="N468" s="89">
        <f t="shared" ca="1" si="146"/>
        <v>1.114319668</v>
      </c>
      <c r="O468" s="88">
        <f t="shared" si="155"/>
        <v>0</v>
      </c>
      <c r="P468" s="85">
        <f t="shared" ca="1" si="150"/>
        <v>111.92403640000001</v>
      </c>
      <c r="Q468" s="85">
        <f t="shared" si="156"/>
        <v>0</v>
      </c>
      <c r="R468" s="90" t="str">
        <f t="shared" si="157"/>
        <v>AMEX+J</v>
      </c>
      <c r="S468" s="86">
        <f t="shared" si="158"/>
        <v>44795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7"/>
        <v>44562</v>
      </c>
      <c r="B469" s="129">
        <f t="shared" ca="1" si="151"/>
        <v>1091.5588984599999</v>
      </c>
      <c r="C469" s="85">
        <f t="shared" si="142"/>
        <v>979.04444931</v>
      </c>
      <c r="D469" s="11">
        <f ca="1">IF(A469&lt;$B$1,VLOOKUP(A469,[1]DI!$A$4:$B$15000,2),0)</f>
        <v>0</v>
      </c>
      <c r="E469" s="85">
        <f t="shared" ca="1" si="152"/>
        <v>1</v>
      </c>
      <c r="F469" s="85">
        <f ca="1">(TRUNC(PRODUCT($E$12:$E468),16))</f>
        <v>1.04916121373015</v>
      </c>
      <c r="G469" s="85">
        <f t="shared" si="153"/>
        <v>1</v>
      </c>
      <c r="H469" s="85">
        <f t="shared" ca="1" si="154"/>
        <v>1.0491612100000001</v>
      </c>
      <c r="I469" s="84">
        <f t="shared" si="148"/>
        <v>0.05</v>
      </c>
      <c r="J469" s="86">
        <f t="shared" si="143"/>
        <v>44105</v>
      </c>
      <c r="K469" s="87">
        <f t="shared" si="149"/>
        <v>313</v>
      </c>
      <c r="L469" s="88">
        <f t="shared" si="144"/>
        <v>314</v>
      </c>
      <c r="M469" s="89">
        <f t="shared" si="145"/>
        <v>1.0626800789999999</v>
      </c>
      <c r="N469" s="89">
        <f t="shared" ca="1" si="146"/>
        <v>1.1149227180000001</v>
      </c>
      <c r="O469" s="88">
        <f t="shared" si="155"/>
        <v>0</v>
      </c>
      <c r="P469" s="85">
        <f t="shared" ca="1" si="150"/>
        <v>112.51444915</v>
      </c>
      <c r="Q469" s="85">
        <f t="shared" si="156"/>
        <v>0</v>
      </c>
      <c r="R469" s="90" t="str">
        <f t="shared" si="157"/>
        <v>AMEX+J</v>
      </c>
      <c r="S469" s="86">
        <f t="shared" si="158"/>
        <v>44795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7"/>
        <v>44563</v>
      </c>
      <c r="B470" s="129">
        <f t="shared" ca="1" si="151"/>
        <v>1091.5588984599999</v>
      </c>
      <c r="C470" s="85">
        <f t="shared" si="142"/>
        <v>979.04444931</v>
      </c>
      <c r="D470" s="11">
        <f ca="1">IF(A470&lt;$B$1,VLOOKUP(A470,[1]DI!$A$4:$B$15000,2),0)</f>
        <v>0</v>
      </c>
      <c r="E470" s="85">
        <f t="shared" ca="1" si="152"/>
        <v>1</v>
      </c>
      <c r="F470" s="85">
        <f ca="1">(TRUNC(PRODUCT($E$12:$E469),16))</f>
        <v>1.04916121373015</v>
      </c>
      <c r="G470" s="85">
        <f t="shared" si="153"/>
        <v>1</v>
      </c>
      <c r="H470" s="85">
        <f t="shared" ca="1" si="154"/>
        <v>1.0491612100000001</v>
      </c>
      <c r="I470" s="84">
        <f t="shared" si="148"/>
        <v>0.05</v>
      </c>
      <c r="J470" s="86">
        <f t="shared" si="143"/>
        <v>44105</v>
      </c>
      <c r="K470" s="87">
        <f t="shared" si="149"/>
        <v>313</v>
      </c>
      <c r="L470" s="88">
        <f t="shared" si="144"/>
        <v>314</v>
      </c>
      <c r="M470" s="89">
        <f t="shared" si="145"/>
        <v>1.0626800789999999</v>
      </c>
      <c r="N470" s="89">
        <f t="shared" ca="1" si="146"/>
        <v>1.1149227180000001</v>
      </c>
      <c r="O470" s="88">
        <f t="shared" si="155"/>
        <v>0</v>
      </c>
      <c r="P470" s="85">
        <f t="shared" ca="1" si="150"/>
        <v>112.51444915</v>
      </c>
      <c r="Q470" s="85">
        <f t="shared" si="156"/>
        <v>0</v>
      </c>
      <c r="R470" s="90" t="str">
        <f t="shared" si="157"/>
        <v>AMEX+J</v>
      </c>
      <c r="S470" s="86">
        <f t="shared" si="158"/>
        <v>44795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7"/>
        <v>44564</v>
      </c>
      <c r="B471" s="129">
        <f t="shared" ca="1" si="151"/>
        <v>1091.5588984599999</v>
      </c>
      <c r="C471" s="85">
        <f t="shared" si="142"/>
        <v>979.04444931</v>
      </c>
      <c r="D471" s="11">
        <f ca="1">IF(A471&lt;$B$1,VLOOKUP(A471,[1]DI!$A$4:$B$15000,2),0)</f>
        <v>9.1499999999999998E-2</v>
      </c>
      <c r="E471" s="85">
        <f t="shared" ca="1" si="152"/>
        <v>1.00034749</v>
      </c>
      <c r="F471" s="85">
        <f ca="1">(TRUNC(PRODUCT($E$12:$E470),16))</f>
        <v>1.04916121373015</v>
      </c>
      <c r="G471" s="85">
        <f t="shared" si="153"/>
        <v>1</v>
      </c>
      <c r="H471" s="85">
        <f t="shared" ca="1" si="154"/>
        <v>1.0491612100000001</v>
      </c>
      <c r="I471" s="84">
        <f t="shared" si="148"/>
        <v>0.05</v>
      </c>
      <c r="J471" s="86">
        <f t="shared" si="143"/>
        <v>44105</v>
      </c>
      <c r="K471" s="87">
        <f t="shared" si="149"/>
        <v>314</v>
      </c>
      <c r="L471" s="88">
        <f t="shared" si="144"/>
        <v>314</v>
      </c>
      <c r="M471" s="89">
        <f t="shared" si="145"/>
        <v>1.0626800789999999</v>
      </c>
      <c r="N471" s="89">
        <f t="shared" ca="1" si="146"/>
        <v>1.1149227180000001</v>
      </c>
      <c r="O471" s="88">
        <f t="shared" si="155"/>
        <v>0</v>
      </c>
      <c r="P471" s="85">
        <f t="shared" ca="1" si="150"/>
        <v>112.51444915</v>
      </c>
      <c r="Q471" s="85">
        <f t="shared" si="156"/>
        <v>0</v>
      </c>
      <c r="R471" s="90" t="str">
        <f t="shared" si="157"/>
        <v>AMEX+J</v>
      </c>
      <c r="S471" s="86">
        <f t="shared" si="158"/>
        <v>44795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7"/>
        <v>44565</v>
      </c>
      <c r="B472" s="129">
        <f t="shared" ca="1" si="151"/>
        <v>1092.1496431099999</v>
      </c>
      <c r="C472" s="85">
        <f t="shared" si="142"/>
        <v>979.04444931</v>
      </c>
      <c r="D472" s="11">
        <f ca="1">IF(A472&lt;$B$1,VLOOKUP(A472,[1]DI!$A$4:$B$15000,2),0)</f>
        <v>9.1499999999999998E-2</v>
      </c>
      <c r="E472" s="85">
        <f t="shared" ca="1" si="152"/>
        <v>1.00034749</v>
      </c>
      <c r="F472" s="85">
        <f ca="1">(TRUNC(PRODUCT($E$12:$E471),16))</f>
        <v>1.0495257867603101</v>
      </c>
      <c r="G472" s="85">
        <f t="shared" si="153"/>
        <v>1</v>
      </c>
      <c r="H472" s="85">
        <f t="shared" ca="1" si="154"/>
        <v>1.0495257899999999</v>
      </c>
      <c r="I472" s="84">
        <f t="shared" si="148"/>
        <v>0.05</v>
      </c>
      <c r="J472" s="86">
        <f t="shared" si="143"/>
        <v>44105</v>
      </c>
      <c r="K472" s="87">
        <f t="shared" si="149"/>
        <v>315</v>
      </c>
      <c r="L472" s="88">
        <f t="shared" si="144"/>
        <v>315</v>
      </c>
      <c r="M472" s="89">
        <f t="shared" si="145"/>
        <v>1.0628858459999999</v>
      </c>
      <c r="N472" s="89">
        <f t="shared" ca="1" si="146"/>
        <v>1.115526107</v>
      </c>
      <c r="O472" s="88">
        <f t="shared" si="155"/>
        <v>0</v>
      </c>
      <c r="P472" s="85">
        <f t="shared" ca="1" si="150"/>
        <v>113.1051938</v>
      </c>
      <c r="Q472" s="85">
        <f t="shared" si="156"/>
        <v>0</v>
      </c>
      <c r="R472" s="90" t="str">
        <f t="shared" si="157"/>
        <v>AMEX+J</v>
      </c>
      <c r="S472" s="86">
        <f t="shared" si="158"/>
        <v>44795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7"/>
        <v>44566</v>
      </c>
      <c r="B473" s="129">
        <f t="shared" ca="1" si="151"/>
        <v>1092.74070106</v>
      </c>
      <c r="C473" s="85">
        <f t="shared" si="142"/>
        <v>979.04444931</v>
      </c>
      <c r="D473" s="11">
        <f ca="1">IF(A473&lt;$B$1,VLOOKUP(A473,[1]DI!$A$4:$B$15000,2),0)</f>
        <v>9.1499999999999998E-2</v>
      </c>
      <c r="E473" s="85">
        <f t="shared" ca="1" si="152"/>
        <v>1.00034749</v>
      </c>
      <c r="F473" s="85">
        <f ca="1">(TRUNC(PRODUCT($E$12:$E472),16))</f>
        <v>1.04989048647595</v>
      </c>
      <c r="G473" s="85">
        <f t="shared" si="153"/>
        <v>1</v>
      </c>
      <c r="H473" s="85">
        <f t="shared" ca="1" si="154"/>
        <v>1.0498904899999999</v>
      </c>
      <c r="I473" s="84">
        <f t="shared" si="148"/>
        <v>0.05</v>
      </c>
      <c r="J473" s="86">
        <f t="shared" si="143"/>
        <v>44105</v>
      </c>
      <c r="K473" s="87">
        <f t="shared" si="149"/>
        <v>316</v>
      </c>
      <c r="L473" s="88">
        <f t="shared" si="144"/>
        <v>316</v>
      </c>
      <c r="M473" s="89">
        <f t="shared" si="145"/>
        <v>1.0630916530000001</v>
      </c>
      <c r="N473" s="89">
        <f t="shared" ca="1" si="146"/>
        <v>1.1161298159999999</v>
      </c>
      <c r="O473" s="88">
        <f t="shared" si="155"/>
        <v>0</v>
      </c>
      <c r="P473" s="85">
        <f t="shared" ca="1" si="150"/>
        <v>113.69625175</v>
      </c>
      <c r="Q473" s="85">
        <f t="shared" si="156"/>
        <v>0</v>
      </c>
      <c r="R473" s="90" t="str">
        <f t="shared" si="157"/>
        <v>AMEX+J</v>
      </c>
      <c r="S473" s="86">
        <f t="shared" si="158"/>
        <v>44795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7"/>
        <v>44567</v>
      </c>
      <c r="B474" s="129">
        <f t="shared" ca="1" si="151"/>
        <v>1093.3320722999999</v>
      </c>
      <c r="C474" s="85">
        <f t="shared" si="142"/>
        <v>979.04444931</v>
      </c>
      <c r="D474" s="11">
        <f ca="1">IF(A474&lt;$B$1,VLOOKUP(A474,[1]DI!$A$4:$B$15000,2),0)</f>
        <v>9.1499999999999998E-2</v>
      </c>
      <c r="E474" s="85">
        <f t="shared" ca="1" si="152"/>
        <v>1.00034749</v>
      </c>
      <c r="F474" s="85">
        <f ca="1">(TRUNC(PRODUCT($E$12:$E473),16))</f>
        <v>1.0502553129210901</v>
      </c>
      <c r="G474" s="85">
        <f t="shared" si="153"/>
        <v>1</v>
      </c>
      <c r="H474" s="85">
        <f t="shared" ca="1" si="154"/>
        <v>1.0502553100000001</v>
      </c>
      <c r="I474" s="84">
        <f t="shared" si="148"/>
        <v>0.05</v>
      </c>
      <c r="J474" s="86">
        <f t="shared" si="143"/>
        <v>44105</v>
      </c>
      <c r="K474" s="87">
        <f t="shared" si="149"/>
        <v>317</v>
      </c>
      <c r="L474" s="88">
        <f t="shared" si="144"/>
        <v>317</v>
      </c>
      <c r="M474" s="89">
        <f t="shared" si="145"/>
        <v>1.0632975</v>
      </c>
      <c r="N474" s="89">
        <f t="shared" ca="1" si="146"/>
        <v>1.1167338449999999</v>
      </c>
      <c r="O474" s="88">
        <f t="shared" si="155"/>
        <v>0</v>
      </c>
      <c r="P474" s="85">
        <f t="shared" ca="1" si="150"/>
        <v>114.28762299</v>
      </c>
      <c r="Q474" s="85">
        <f t="shared" si="156"/>
        <v>0</v>
      </c>
      <c r="R474" s="90" t="str">
        <f t="shared" si="157"/>
        <v>AMEX+J</v>
      </c>
      <c r="S474" s="86">
        <f t="shared" si="158"/>
        <v>44795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7"/>
        <v>44568</v>
      </c>
      <c r="B475" s="129">
        <f t="shared" ca="1" si="151"/>
        <v>1093.92377837</v>
      </c>
      <c r="C475" s="85">
        <f t="shared" si="142"/>
        <v>979.04444931</v>
      </c>
      <c r="D475" s="11">
        <f ca="1">IF(A475&lt;$B$1,VLOOKUP(A475,[1]DI!$A$4:$B$15000,2),0)</f>
        <v>9.1499999999999998E-2</v>
      </c>
      <c r="E475" s="85">
        <f t="shared" ca="1" si="152"/>
        <v>1.00034749</v>
      </c>
      <c r="F475" s="85">
        <f ca="1">(TRUNC(PRODUCT($E$12:$E474),16))</f>
        <v>1.0506202661397801</v>
      </c>
      <c r="G475" s="85">
        <f t="shared" si="153"/>
        <v>1</v>
      </c>
      <c r="H475" s="85">
        <f t="shared" ca="1" si="154"/>
        <v>1.05062027</v>
      </c>
      <c r="I475" s="84">
        <f t="shared" si="148"/>
        <v>0.05</v>
      </c>
      <c r="J475" s="86">
        <f t="shared" si="143"/>
        <v>44105</v>
      </c>
      <c r="K475" s="87">
        <f t="shared" si="149"/>
        <v>318</v>
      </c>
      <c r="L475" s="88">
        <f t="shared" si="144"/>
        <v>318</v>
      </c>
      <c r="M475" s="89">
        <f t="shared" si="145"/>
        <v>1.0635033869999999</v>
      </c>
      <c r="N475" s="89">
        <f t="shared" ca="1" si="146"/>
        <v>1.1173382160000001</v>
      </c>
      <c r="O475" s="88">
        <f t="shared" si="155"/>
        <v>0</v>
      </c>
      <c r="P475" s="85">
        <f t="shared" ca="1" si="150"/>
        <v>114.87932906</v>
      </c>
      <c r="Q475" s="85">
        <f t="shared" si="156"/>
        <v>0</v>
      </c>
      <c r="R475" s="90" t="str">
        <f t="shared" si="157"/>
        <v>AMEX+J</v>
      </c>
      <c r="S475" s="86">
        <f t="shared" si="158"/>
        <v>44795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7"/>
        <v>44569</v>
      </c>
      <c r="B476" s="129">
        <f t="shared" ca="1" si="151"/>
        <v>1094.5157967600001</v>
      </c>
      <c r="C476" s="85">
        <f t="shared" si="142"/>
        <v>979.04444931</v>
      </c>
      <c r="D476" s="11">
        <f ca="1">IF(A476&lt;$B$1,VLOOKUP(A476,[1]DI!$A$4:$B$15000,2),0)</f>
        <v>0</v>
      </c>
      <c r="E476" s="85">
        <f t="shared" ca="1" si="152"/>
        <v>1</v>
      </c>
      <c r="F476" s="85">
        <f ca="1">(TRUNC(PRODUCT($E$12:$E475),16))</f>
        <v>1.0509853461760601</v>
      </c>
      <c r="G476" s="85">
        <f t="shared" si="153"/>
        <v>1</v>
      </c>
      <c r="H476" s="85">
        <f t="shared" ca="1" si="154"/>
        <v>1.0509853499999999</v>
      </c>
      <c r="I476" s="84">
        <f t="shared" si="148"/>
        <v>0.05</v>
      </c>
      <c r="J476" s="86">
        <f t="shared" si="143"/>
        <v>44105</v>
      </c>
      <c r="K476" s="87">
        <f t="shared" si="149"/>
        <v>318</v>
      </c>
      <c r="L476" s="88">
        <f t="shared" si="144"/>
        <v>319</v>
      </c>
      <c r="M476" s="89">
        <f t="shared" si="145"/>
        <v>1.063709314</v>
      </c>
      <c r="N476" s="89">
        <f t="shared" ca="1" si="146"/>
        <v>1.1179429059999999</v>
      </c>
      <c r="O476" s="88">
        <f t="shared" si="155"/>
        <v>0</v>
      </c>
      <c r="P476" s="85">
        <f t="shared" ca="1" si="150"/>
        <v>115.47134745</v>
      </c>
      <c r="Q476" s="85">
        <f t="shared" si="156"/>
        <v>0</v>
      </c>
      <c r="R476" s="90" t="str">
        <f t="shared" si="157"/>
        <v>AMEX+J</v>
      </c>
      <c r="S476" s="86">
        <f t="shared" si="158"/>
        <v>44795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7"/>
        <v>44570</v>
      </c>
      <c r="B477" s="129">
        <f t="shared" ca="1" si="151"/>
        <v>1094.5157967600001</v>
      </c>
      <c r="C477" s="85">
        <f t="shared" si="142"/>
        <v>979.04444931</v>
      </c>
      <c r="D477" s="11">
        <f ca="1">IF(A477&lt;$B$1,VLOOKUP(A477,[1]DI!$A$4:$B$15000,2),0)</f>
        <v>0</v>
      </c>
      <c r="E477" s="85">
        <f t="shared" ca="1" si="152"/>
        <v>1</v>
      </c>
      <c r="F477" s="85">
        <f ca="1">(TRUNC(PRODUCT($E$12:$E476),16))</f>
        <v>1.0509853461760601</v>
      </c>
      <c r="G477" s="85">
        <f t="shared" si="153"/>
        <v>1</v>
      </c>
      <c r="H477" s="85">
        <f t="shared" ca="1" si="154"/>
        <v>1.0509853499999999</v>
      </c>
      <c r="I477" s="84">
        <f t="shared" si="148"/>
        <v>0.05</v>
      </c>
      <c r="J477" s="86">
        <f t="shared" si="143"/>
        <v>44105</v>
      </c>
      <c r="K477" s="87">
        <f t="shared" si="149"/>
        <v>318</v>
      </c>
      <c r="L477" s="88">
        <f t="shared" si="144"/>
        <v>319</v>
      </c>
      <c r="M477" s="89">
        <f t="shared" si="145"/>
        <v>1.063709314</v>
      </c>
      <c r="N477" s="89">
        <f t="shared" ca="1" si="146"/>
        <v>1.1179429059999999</v>
      </c>
      <c r="O477" s="88">
        <f t="shared" si="155"/>
        <v>0</v>
      </c>
      <c r="P477" s="85">
        <f t="shared" ca="1" si="150"/>
        <v>115.47134745</v>
      </c>
      <c r="Q477" s="85">
        <f t="shared" si="156"/>
        <v>0</v>
      </c>
      <c r="R477" s="90" t="str">
        <f t="shared" si="157"/>
        <v>AMEX+J</v>
      </c>
      <c r="S477" s="86">
        <f t="shared" si="158"/>
        <v>44795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7"/>
        <v>44571</v>
      </c>
      <c r="B478" s="129">
        <f t="shared" ca="1" si="151"/>
        <v>1094.5157967600001</v>
      </c>
      <c r="C478" s="85">
        <f t="shared" si="142"/>
        <v>979.04444931</v>
      </c>
      <c r="D478" s="11">
        <f ca="1">IF(A478&lt;$B$1,VLOOKUP(A478,[1]DI!$A$4:$B$15000,2),0)</f>
        <v>9.1499999999999998E-2</v>
      </c>
      <c r="E478" s="85">
        <f t="shared" ca="1" si="152"/>
        <v>1.00034749</v>
      </c>
      <c r="F478" s="85">
        <f ca="1">(TRUNC(PRODUCT($E$12:$E477),16))</f>
        <v>1.0509853461760601</v>
      </c>
      <c r="G478" s="85">
        <f t="shared" si="153"/>
        <v>1</v>
      </c>
      <c r="H478" s="85">
        <f t="shared" ca="1" si="154"/>
        <v>1.0509853499999999</v>
      </c>
      <c r="I478" s="84">
        <f t="shared" si="148"/>
        <v>0.05</v>
      </c>
      <c r="J478" s="86">
        <f t="shared" si="143"/>
        <v>44105</v>
      </c>
      <c r="K478" s="87">
        <f t="shared" si="149"/>
        <v>319</v>
      </c>
      <c r="L478" s="88">
        <f t="shared" si="144"/>
        <v>319</v>
      </c>
      <c r="M478" s="89">
        <f t="shared" si="145"/>
        <v>1.063709314</v>
      </c>
      <c r="N478" s="89">
        <f t="shared" ca="1" si="146"/>
        <v>1.1179429059999999</v>
      </c>
      <c r="O478" s="88">
        <f t="shared" si="155"/>
        <v>0</v>
      </c>
      <c r="P478" s="85">
        <f t="shared" ca="1" si="150"/>
        <v>115.47134745</v>
      </c>
      <c r="Q478" s="85">
        <f t="shared" si="156"/>
        <v>0</v>
      </c>
      <c r="R478" s="90" t="str">
        <f t="shared" si="157"/>
        <v>AMEX+J</v>
      </c>
      <c r="S478" s="86">
        <f t="shared" si="158"/>
        <v>44795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7"/>
        <v>44572</v>
      </c>
      <c r="B479" s="129">
        <f t="shared" ca="1" si="151"/>
        <v>1095.1081274600001</v>
      </c>
      <c r="C479" s="85">
        <f t="shared" si="142"/>
        <v>979.04444931</v>
      </c>
      <c r="D479" s="11">
        <f ca="1">IF(A479&lt;$B$1,VLOOKUP(A479,[1]DI!$A$4:$B$15000,2),0)</f>
        <v>9.1499999999999998E-2</v>
      </c>
      <c r="E479" s="85">
        <f t="shared" ca="1" si="152"/>
        <v>1.00034749</v>
      </c>
      <c r="F479" s="85">
        <f ca="1">(TRUNC(PRODUCT($E$12:$E478),16))</f>
        <v>1.0513505530739999</v>
      </c>
      <c r="G479" s="85">
        <f t="shared" si="153"/>
        <v>1</v>
      </c>
      <c r="H479" s="85">
        <f t="shared" ca="1" si="154"/>
        <v>1.05135055</v>
      </c>
      <c r="I479" s="84">
        <f t="shared" si="148"/>
        <v>0.05</v>
      </c>
      <c r="J479" s="86">
        <f t="shared" si="143"/>
        <v>44105</v>
      </c>
      <c r="K479" s="87">
        <f t="shared" si="149"/>
        <v>320</v>
      </c>
      <c r="L479" s="88">
        <f t="shared" si="144"/>
        <v>320</v>
      </c>
      <c r="M479" s="89">
        <f t="shared" si="145"/>
        <v>1.06391528</v>
      </c>
      <c r="N479" s="89">
        <f t="shared" ca="1" si="146"/>
        <v>1.1185479149999999</v>
      </c>
      <c r="O479" s="88">
        <f t="shared" si="155"/>
        <v>0</v>
      </c>
      <c r="P479" s="85">
        <f t="shared" ca="1" si="150"/>
        <v>116.06367815</v>
      </c>
      <c r="Q479" s="85">
        <f t="shared" si="156"/>
        <v>0</v>
      </c>
      <c r="R479" s="90" t="str">
        <f t="shared" si="157"/>
        <v>AMEX+J</v>
      </c>
      <c r="S479" s="86">
        <f t="shared" si="158"/>
        <v>44795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7"/>
        <v>44573</v>
      </c>
      <c r="B480" s="129">
        <f t="shared" ca="1" si="151"/>
        <v>1095.700793</v>
      </c>
      <c r="C480" s="85">
        <f t="shared" si="142"/>
        <v>979.04444931</v>
      </c>
      <c r="D480" s="11">
        <f ca="1">IF(A480&lt;$B$1,VLOOKUP(A480,[1]DI!$A$4:$B$15000,2),0)</f>
        <v>9.1499999999999998E-2</v>
      </c>
      <c r="E480" s="85">
        <f t="shared" ca="1" si="152"/>
        <v>1.00034749</v>
      </c>
      <c r="F480" s="85">
        <f ca="1">(TRUNC(PRODUCT($E$12:$E479),16))</f>
        <v>1.0517158868776899</v>
      </c>
      <c r="G480" s="85">
        <f t="shared" si="153"/>
        <v>1</v>
      </c>
      <c r="H480" s="85">
        <f t="shared" ca="1" si="154"/>
        <v>1.0517158900000001</v>
      </c>
      <c r="I480" s="84">
        <f t="shared" si="148"/>
        <v>0.05</v>
      </c>
      <c r="J480" s="86">
        <f t="shared" si="143"/>
        <v>44105</v>
      </c>
      <c r="K480" s="87">
        <f t="shared" si="149"/>
        <v>321</v>
      </c>
      <c r="L480" s="88">
        <f t="shared" si="144"/>
        <v>321</v>
      </c>
      <c r="M480" s="89">
        <f t="shared" si="145"/>
        <v>1.0641212870000001</v>
      </c>
      <c r="N480" s="89">
        <f t="shared" ca="1" si="146"/>
        <v>1.1191532660000001</v>
      </c>
      <c r="O480" s="88">
        <f t="shared" si="155"/>
        <v>0</v>
      </c>
      <c r="P480" s="85">
        <f t="shared" ca="1" si="150"/>
        <v>116.65634369</v>
      </c>
      <c r="Q480" s="85">
        <f t="shared" si="156"/>
        <v>0</v>
      </c>
      <c r="R480" s="90" t="str">
        <f t="shared" si="157"/>
        <v>AMEX+J</v>
      </c>
      <c r="S480" s="86">
        <f t="shared" si="158"/>
        <v>44795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7"/>
        <v>44574</v>
      </c>
      <c r="B481" s="129">
        <f t="shared" ca="1" si="151"/>
        <v>1096.29377183</v>
      </c>
      <c r="C481" s="85">
        <f t="shared" si="142"/>
        <v>979.04444931</v>
      </c>
      <c r="D481" s="11">
        <f ca="1">IF(A481&lt;$B$1,VLOOKUP(A481,[1]DI!$A$4:$B$15000,2),0)</f>
        <v>9.1499999999999998E-2</v>
      </c>
      <c r="E481" s="85">
        <f t="shared" ca="1" si="152"/>
        <v>1.00034749</v>
      </c>
      <c r="F481" s="85">
        <f ca="1">(TRUNC(PRODUCT($E$12:$E480),16))</f>
        <v>1.0520813476312201</v>
      </c>
      <c r="G481" s="85">
        <f t="shared" si="153"/>
        <v>1</v>
      </c>
      <c r="H481" s="85">
        <f t="shared" ca="1" si="154"/>
        <v>1.0520813499999999</v>
      </c>
      <c r="I481" s="84">
        <f t="shared" si="148"/>
        <v>0.05</v>
      </c>
      <c r="J481" s="86">
        <f t="shared" si="143"/>
        <v>44105</v>
      </c>
      <c r="K481" s="87">
        <f t="shared" si="149"/>
        <v>322</v>
      </c>
      <c r="L481" s="88">
        <f t="shared" si="144"/>
        <v>322</v>
      </c>
      <c r="M481" s="89">
        <f t="shared" si="145"/>
        <v>1.064327333</v>
      </c>
      <c r="N481" s="89">
        <f t="shared" ca="1" si="146"/>
        <v>1.1197589370000001</v>
      </c>
      <c r="O481" s="88">
        <f t="shared" si="155"/>
        <v>0</v>
      </c>
      <c r="P481" s="85">
        <f t="shared" ca="1" si="150"/>
        <v>117.24932252000001</v>
      </c>
      <c r="Q481" s="85">
        <f t="shared" si="156"/>
        <v>0</v>
      </c>
      <c r="R481" s="90" t="str">
        <f t="shared" si="157"/>
        <v>AMEX+J</v>
      </c>
      <c r="S481" s="86">
        <f t="shared" si="158"/>
        <v>44795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7"/>
        <v>44575</v>
      </c>
      <c r="B482" s="129">
        <f t="shared" ca="1" si="151"/>
        <v>1096.8870747200001</v>
      </c>
      <c r="C482" s="85">
        <f t="shared" si="142"/>
        <v>979.04444931</v>
      </c>
      <c r="D482" s="11">
        <f ca="1">IF(A482&lt;$B$1,VLOOKUP(A482,[1]DI!$A$4:$B$15000,2),0)</f>
        <v>9.1499999999999998E-2</v>
      </c>
      <c r="E482" s="85">
        <f t="shared" ca="1" si="152"/>
        <v>1.00034749</v>
      </c>
      <c r="F482" s="85">
        <f ca="1">(TRUNC(PRODUCT($E$12:$E481),16))</f>
        <v>1.05244693537871</v>
      </c>
      <c r="G482" s="85">
        <f t="shared" si="153"/>
        <v>1</v>
      </c>
      <c r="H482" s="85">
        <f t="shared" ca="1" si="154"/>
        <v>1.0524469400000001</v>
      </c>
      <c r="I482" s="84">
        <f t="shared" si="148"/>
        <v>0.05</v>
      </c>
      <c r="J482" s="86">
        <f t="shared" si="143"/>
        <v>44105</v>
      </c>
      <c r="K482" s="87">
        <f t="shared" si="149"/>
        <v>323</v>
      </c>
      <c r="L482" s="88">
        <f t="shared" si="144"/>
        <v>323</v>
      </c>
      <c r="M482" s="89">
        <f t="shared" si="145"/>
        <v>1.064533419</v>
      </c>
      <c r="N482" s="89">
        <f t="shared" ca="1" si="146"/>
        <v>1.1203649389999999</v>
      </c>
      <c r="O482" s="88">
        <f t="shared" si="155"/>
        <v>0</v>
      </c>
      <c r="P482" s="85">
        <f t="shared" ca="1" si="150"/>
        <v>117.84262541</v>
      </c>
      <c r="Q482" s="85">
        <f t="shared" si="156"/>
        <v>0</v>
      </c>
      <c r="R482" s="90" t="str">
        <f t="shared" si="157"/>
        <v>AMEX+J</v>
      </c>
      <c r="S482" s="86">
        <f t="shared" si="158"/>
        <v>44795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7"/>
        <v>44576</v>
      </c>
      <c r="B483" s="129">
        <f t="shared" ca="1" si="151"/>
        <v>1097.48069287</v>
      </c>
      <c r="C483" s="85">
        <f t="shared" si="142"/>
        <v>979.04444931</v>
      </c>
      <c r="D483" s="11">
        <f ca="1">IF(A483&lt;$B$1,VLOOKUP(A483,[1]DI!$A$4:$B$15000,2),0)</f>
        <v>0</v>
      </c>
      <c r="E483" s="85">
        <f t="shared" ca="1" si="152"/>
        <v>1</v>
      </c>
      <c r="F483" s="85">
        <f ca="1">(TRUNC(PRODUCT($E$12:$E482),16))</f>
        <v>1.05281265016429</v>
      </c>
      <c r="G483" s="85">
        <f t="shared" si="153"/>
        <v>1</v>
      </c>
      <c r="H483" s="85">
        <f t="shared" ca="1" si="154"/>
        <v>1.0528126499999999</v>
      </c>
      <c r="I483" s="84">
        <f t="shared" si="148"/>
        <v>0.05</v>
      </c>
      <c r="J483" s="86">
        <f t="shared" si="143"/>
        <v>44105</v>
      </c>
      <c r="K483" s="87">
        <f t="shared" si="149"/>
        <v>323</v>
      </c>
      <c r="L483" s="88">
        <f t="shared" si="144"/>
        <v>324</v>
      </c>
      <c r="M483" s="89">
        <f t="shared" si="145"/>
        <v>1.064739546</v>
      </c>
      <c r="N483" s="89">
        <f t="shared" ca="1" si="146"/>
        <v>1.1209712629999999</v>
      </c>
      <c r="O483" s="88">
        <f t="shared" si="155"/>
        <v>0</v>
      </c>
      <c r="P483" s="85">
        <f t="shared" ca="1" si="150"/>
        <v>118.43624355999999</v>
      </c>
      <c r="Q483" s="85">
        <f t="shared" si="156"/>
        <v>0</v>
      </c>
      <c r="R483" s="90" t="str">
        <f t="shared" si="157"/>
        <v>AMEX+J</v>
      </c>
      <c r="S483" s="86">
        <f t="shared" si="158"/>
        <v>44795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7"/>
        <v>44577</v>
      </c>
      <c r="B484" s="129">
        <f t="shared" ca="1" si="151"/>
        <v>1097.48069287</v>
      </c>
      <c r="C484" s="85">
        <f t="shared" si="142"/>
        <v>979.04444931</v>
      </c>
      <c r="D484" s="11">
        <f ca="1">IF(A484&lt;$B$1,VLOOKUP(A484,[1]DI!$A$4:$B$15000,2),0)</f>
        <v>0</v>
      </c>
      <c r="E484" s="85">
        <f t="shared" ca="1" si="152"/>
        <v>1</v>
      </c>
      <c r="F484" s="85">
        <f ca="1">(TRUNC(PRODUCT($E$12:$E483),16))</f>
        <v>1.05281265016429</v>
      </c>
      <c r="G484" s="85">
        <f t="shared" si="153"/>
        <v>1</v>
      </c>
      <c r="H484" s="85">
        <f t="shared" ca="1" si="154"/>
        <v>1.0528126499999999</v>
      </c>
      <c r="I484" s="84">
        <f t="shared" si="148"/>
        <v>0.05</v>
      </c>
      <c r="J484" s="86">
        <f t="shared" si="143"/>
        <v>44105</v>
      </c>
      <c r="K484" s="87">
        <f t="shared" si="149"/>
        <v>323</v>
      </c>
      <c r="L484" s="88">
        <f t="shared" si="144"/>
        <v>324</v>
      </c>
      <c r="M484" s="89">
        <f t="shared" si="145"/>
        <v>1.064739546</v>
      </c>
      <c r="N484" s="89">
        <f t="shared" ca="1" si="146"/>
        <v>1.1209712629999999</v>
      </c>
      <c r="O484" s="88">
        <f t="shared" si="155"/>
        <v>0</v>
      </c>
      <c r="P484" s="85">
        <f t="shared" ca="1" si="150"/>
        <v>118.43624355999999</v>
      </c>
      <c r="Q484" s="85">
        <f t="shared" si="156"/>
        <v>0</v>
      </c>
      <c r="R484" s="90" t="str">
        <f t="shared" si="157"/>
        <v>AMEX+J</v>
      </c>
      <c r="S484" s="86">
        <f t="shared" si="158"/>
        <v>44795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7"/>
        <v>44578</v>
      </c>
      <c r="B485" s="129">
        <f t="shared" ca="1" si="151"/>
        <v>1097.48069287</v>
      </c>
      <c r="C485" s="85">
        <f t="shared" si="142"/>
        <v>979.04444931</v>
      </c>
      <c r="D485" s="11">
        <f ca="1">IF(A485&lt;$B$1,VLOOKUP(A485,[1]DI!$A$4:$B$15000,2),0)</f>
        <v>9.1499999999999998E-2</v>
      </c>
      <c r="E485" s="85">
        <f t="shared" ca="1" si="152"/>
        <v>1.00034749</v>
      </c>
      <c r="F485" s="85">
        <f ca="1">(TRUNC(PRODUCT($E$12:$E484),16))</f>
        <v>1.05281265016429</v>
      </c>
      <c r="G485" s="85">
        <f t="shared" si="153"/>
        <v>1</v>
      </c>
      <c r="H485" s="85">
        <f t="shared" ca="1" si="154"/>
        <v>1.0528126499999999</v>
      </c>
      <c r="I485" s="84">
        <f t="shared" si="148"/>
        <v>0.05</v>
      </c>
      <c r="J485" s="86">
        <f t="shared" si="143"/>
        <v>44105</v>
      </c>
      <c r="K485" s="87">
        <f t="shared" si="149"/>
        <v>324</v>
      </c>
      <c r="L485" s="88">
        <f t="shared" si="144"/>
        <v>324</v>
      </c>
      <c r="M485" s="89">
        <f t="shared" si="145"/>
        <v>1.064739546</v>
      </c>
      <c r="N485" s="89">
        <f t="shared" ca="1" si="146"/>
        <v>1.1209712629999999</v>
      </c>
      <c r="O485" s="88">
        <f t="shared" si="155"/>
        <v>0</v>
      </c>
      <c r="P485" s="85">
        <f t="shared" ca="1" si="150"/>
        <v>118.43624355999999</v>
      </c>
      <c r="Q485" s="85">
        <f t="shared" si="156"/>
        <v>0</v>
      </c>
      <c r="R485" s="90" t="str">
        <f t="shared" si="157"/>
        <v>AMEX+J</v>
      </c>
      <c r="S485" s="86">
        <f t="shared" si="158"/>
        <v>44795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7"/>
        <v>44579</v>
      </c>
      <c r="B486" s="129">
        <f t="shared" ca="1" si="151"/>
        <v>1098.0746340999999</v>
      </c>
      <c r="C486" s="85">
        <f t="shared" si="142"/>
        <v>979.04444931</v>
      </c>
      <c r="D486" s="11">
        <f ca="1">IF(A486&lt;$B$1,VLOOKUP(A486,[1]DI!$A$4:$B$15000,2),0)</f>
        <v>9.1499999999999998E-2</v>
      </c>
      <c r="E486" s="85">
        <f t="shared" ca="1" si="152"/>
        <v>1.00034749</v>
      </c>
      <c r="F486" s="85">
        <f ca="1">(TRUNC(PRODUCT($E$12:$E485),16))</f>
        <v>1.0531784920320899</v>
      </c>
      <c r="G486" s="85">
        <f t="shared" si="153"/>
        <v>1</v>
      </c>
      <c r="H486" s="85">
        <f t="shared" ca="1" si="154"/>
        <v>1.0531784900000001</v>
      </c>
      <c r="I486" s="84">
        <f t="shared" si="148"/>
        <v>0.05</v>
      </c>
      <c r="J486" s="86">
        <f t="shared" si="143"/>
        <v>44105</v>
      </c>
      <c r="K486" s="87">
        <f t="shared" si="149"/>
        <v>325</v>
      </c>
      <c r="L486" s="88">
        <f t="shared" si="144"/>
        <v>325</v>
      </c>
      <c r="M486" s="89">
        <f t="shared" si="145"/>
        <v>1.0649457120000001</v>
      </c>
      <c r="N486" s="89">
        <f t="shared" ca="1" si="146"/>
        <v>1.121577917</v>
      </c>
      <c r="O486" s="88">
        <f t="shared" si="155"/>
        <v>0</v>
      </c>
      <c r="P486" s="85">
        <f t="shared" ca="1" si="150"/>
        <v>119.03018479000001</v>
      </c>
      <c r="Q486" s="85">
        <f t="shared" si="156"/>
        <v>0</v>
      </c>
      <c r="R486" s="90" t="str">
        <f t="shared" si="157"/>
        <v>AMEX+J</v>
      </c>
      <c r="S486" s="86">
        <f t="shared" si="158"/>
        <v>44795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7"/>
        <v>44580</v>
      </c>
      <c r="B487" s="129">
        <f t="shared" ca="1" si="151"/>
        <v>1098.6688994000001</v>
      </c>
      <c r="C487" s="85">
        <f t="shared" si="142"/>
        <v>979.04444931</v>
      </c>
      <c r="D487" s="11">
        <f ca="1">IF(A487&lt;$B$1,VLOOKUP(A487,[1]DI!$A$4:$B$15000,2),0)</f>
        <v>9.1499999999999998E-2</v>
      </c>
      <c r="E487" s="85">
        <f t="shared" ca="1" si="152"/>
        <v>1.00034749</v>
      </c>
      <c r="F487" s="85">
        <f ca="1">(TRUNC(PRODUCT($E$12:$E486),16))</f>
        <v>1.0535444610262901</v>
      </c>
      <c r="G487" s="85">
        <f t="shared" si="153"/>
        <v>1</v>
      </c>
      <c r="H487" s="85">
        <f t="shared" ca="1" si="154"/>
        <v>1.0535444599999999</v>
      </c>
      <c r="I487" s="84">
        <f t="shared" si="148"/>
        <v>0.05</v>
      </c>
      <c r="J487" s="86">
        <f t="shared" si="143"/>
        <v>44105</v>
      </c>
      <c r="K487" s="87">
        <f t="shared" si="149"/>
        <v>326</v>
      </c>
      <c r="L487" s="88">
        <f t="shared" si="144"/>
        <v>326</v>
      </c>
      <c r="M487" s="89">
        <f t="shared" si="145"/>
        <v>1.065151918</v>
      </c>
      <c r="N487" s="89">
        <f t="shared" ca="1" si="146"/>
        <v>1.1221849020000001</v>
      </c>
      <c r="O487" s="88">
        <f t="shared" si="155"/>
        <v>0</v>
      </c>
      <c r="P487" s="85">
        <f t="shared" ca="1" si="150"/>
        <v>119.62445009</v>
      </c>
      <c r="Q487" s="85">
        <f t="shared" si="156"/>
        <v>0</v>
      </c>
      <c r="R487" s="90" t="str">
        <f t="shared" si="157"/>
        <v>AMEX+J</v>
      </c>
      <c r="S487" s="86">
        <f t="shared" si="158"/>
        <v>44795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7"/>
        <v>44581</v>
      </c>
      <c r="B488" s="129">
        <f t="shared" ca="1" si="151"/>
        <v>1099.26348876</v>
      </c>
      <c r="C488" s="85">
        <f t="shared" si="142"/>
        <v>979.04444931</v>
      </c>
      <c r="D488" s="11">
        <f ca="1">IF(A488&lt;$B$1,VLOOKUP(A488,[1]DI!$A$4:$B$15000,2),0)</f>
        <v>9.1499999999999998E-2</v>
      </c>
      <c r="E488" s="85">
        <f t="shared" ca="1" si="152"/>
        <v>1.00034749</v>
      </c>
      <c r="F488" s="85">
        <f ca="1">(TRUNC(PRODUCT($E$12:$E487),16))</f>
        <v>1.0539105571910501</v>
      </c>
      <c r="G488" s="85">
        <f t="shared" si="153"/>
        <v>1</v>
      </c>
      <c r="H488" s="85">
        <f t="shared" ca="1" si="154"/>
        <v>1.0539105600000001</v>
      </c>
      <c r="I488" s="84">
        <f t="shared" si="148"/>
        <v>0.05</v>
      </c>
      <c r="J488" s="86">
        <f t="shared" si="143"/>
        <v>44105</v>
      </c>
      <c r="K488" s="87">
        <f t="shared" si="149"/>
        <v>327</v>
      </c>
      <c r="L488" s="88">
        <f t="shared" si="144"/>
        <v>327</v>
      </c>
      <c r="M488" s="89">
        <f t="shared" si="145"/>
        <v>1.065358163</v>
      </c>
      <c r="N488" s="89">
        <f t="shared" ca="1" si="146"/>
        <v>1.1227922180000001</v>
      </c>
      <c r="O488" s="88">
        <f t="shared" si="155"/>
        <v>0</v>
      </c>
      <c r="P488" s="85">
        <f t="shared" ca="1" si="150"/>
        <v>120.21903945</v>
      </c>
      <c r="Q488" s="85">
        <f t="shared" si="156"/>
        <v>0</v>
      </c>
      <c r="R488" s="90" t="str">
        <f t="shared" si="157"/>
        <v>AMEX+J</v>
      </c>
      <c r="S488" s="86">
        <f t="shared" si="158"/>
        <v>44795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7"/>
        <v>44582</v>
      </c>
      <c r="B489" s="129">
        <f t="shared" ca="1" si="151"/>
        <v>1099.8583933699999</v>
      </c>
      <c r="C489" s="85">
        <f t="shared" si="142"/>
        <v>979.04444931</v>
      </c>
      <c r="D489" s="11">
        <f ca="1">IF(A489&lt;$B$1,VLOOKUP(A489,[1]DI!$A$4:$B$15000,2),0)</f>
        <v>9.1499999999999998E-2</v>
      </c>
      <c r="E489" s="85">
        <f t="shared" ca="1" si="152"/>
        <v>1.00034749</v>
      </c>
      <c r="F489" s="85">
        <f ca="1">(TRUNC(PRODUCT($E$12:$E488),16))</f>
        <v>1.0542767805705699</v>
      </c>
      <c r="G489" s="85">
        <f t="shared" si="153"/>
        <v>1</v>
      </c>
      <c r="H489" s="85">
        <f t="shared" ca="1" si="154"/>
        <v>1.0542767799999999</v>
      </c>
      <c r="I489" s="84">
        <f t="shared" si="148"/>
        <v>0.05</v>
      </c>
      <c r="J489" s="86">
        <f t="shared" si="143"/>
        <v>44105</v>
      </c>
      <c r="K489" s="87">
        <f t="shared" si="149"/>
        <v>328</v>
      </c>
      <c r="L489" s="88">
        <f t="shared" si="144"/>
        <v>328</v>
      </c>
      <c r="M489" s="89">
        <f t="shared" si="145"/>
        <v>1.065564449</v>
      </c>
      <c r="N489" s="89">
        <f t="shared" ca="1" si="146"/>
        <v>1.123399856</v>
      </c>
      <c r="O489" s="88">
        <f t="shared" si="155"/>
        <v>0</v>
      </c>
      <c r="P489" s="85">
        <f t="shared" ca="1" si="150"/>
        <v>120.81394406</v>
      </c>
      <c r="Q489" s="85">
        <f t="shared" si="156"/>
        <v>0</v>
      </c>
      <c r="R489" s="90" t="str">
        <f t="shared" si="157"/>
        <v>AMEX+J</v>
      </c>
      <c r="S489" s="86">
        <f t="shared" si="158"/>
        <v>44795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7"/>
        <v>44583</v>
      </c>
      <c r="B490" s="129">
        <f t="shared" ca="1" si="151"/>
        <v>1100.4536230200001</v>
      </c>
      <c r="C490" s="85">
        <f t="shared" si="142"/>
        <v>979.04444931</v>
      </c>
      <c r="D490" s="11">
        <f ca="1">IF(A490&lt;$B$1,VLOOKUP(A490,[1]DI!$A$4:$B$15000,2),0)</f>
        <v>0</v>
      </c>
      <c r="E490" s="85">
        <f t="shared" ca="1" si="152"/>
        <v>1</v>
      </c>
      <c r="F490" s="85">
        <f ca="1">(TRUNC(PRODUCT($E$12:$E489),16))</f>
        <v>1.0546431312090501</v>
      </c>
      <c r="G490" s="85">
        <f t="shared" si="153"/>
        <v>1</v>
      </c>
      <c r="H490" s="85">
        <f t="shared" ca="1" si="154"/>
        <v>1.0546431300000001</v>
      </c>
      <c r="I490" s="84">
        <f t="shared" si="148"/>
        <v>0.05</v>
      </c>
      <c r="J490" s="86">
        <f t="shared" si="143"/>
        <v>44105</v>
      </c>
      <c r="K490" s="87">
        <f t="shared" si="149"/>
        <v>328</v>
      </c>
      <c r="L490" s="88">
        <f t="shared" si="144"/>
        <v>329</v>
      </c>
      <c r="M490" s="89">
        <f t="shared" si="145"/>
        <v>1.0657707750000001</v>
      </c>
      <c r="N490" s="89">
        <f t="shared" ca="1" si="146"/>
        <v>1.1240078259999999</v>
      </c>
      <c r="O490" s="88">
        <f t="shared" si="155"/>
        <v>0</v>
      </c>
      <c r="P490" s="85">
        <f t="shared" ca="1" si="150"/>
        <v>121.40917371</v>
      </c>
      <c r="Q490" s="85">
        <f t="shared" si="156"/>
        <v>0</v>
      </c>
      <c r="R490" s="90" t="str">
        <f t="shared" si="157"/>
        <v>AMEX+J</v>
      </c>
      <c r="S490" s="86">
        <f t="shared" si="158"/>
        <v>44795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7"/>
        <v>44584</v>
      </c>
      <c r="B491" s="129">
        <f t="shared" ca="1" si="151"/>
        <v>1100.4536230200001</v>
      </c>
      <c r="C491" s="85">
        <f t="shared" si="142"/>
        <v>979.04444931</v>
      </c>
      <c r="D491" s="11">
        <f ca="1">IF(A491&lt;$B$1,VLOOKUP(A491,[1]DI!$A$4:$B$15000,2),0)</f>
        <v>0</v>
      </c>
      <c r="E491" s="85">
        <f t="shared" ca="1" si="152"/>
        <v>1</v>
      </c>
      <c r="F491" s="85">
        <f ca="1">(TRUNC(PRODUCT($E$12:$E490),16))</f>
        <v>1.0546431312090501</v>
      </c>
      <c r="G491" s="85">
        <f t="shared" si="153"/>
        <v>1</v>
      </c>
      <c r="H491" s="85">
        <f t="shared" ca="1" si="154"/>
        <v>1.0546431300000001</v>
      </c>
      <c r="I491" s="84">
        <f t="shared" si="148"/>
        <v>0.05</v>
      </c>
      <c r="J491" s="86">
        <f t="shared" si="143"/>
        <v>44105</v>
      </c>
      <c r="K491" s="87">
        <f t="shared" si="149"/>
        <v>328</v>
      </c>
      <c r="L491" s="88">
        <f t="shared" si="144"/>
        <v>329</v>
      </c>
      <c r="M491" s="89">
        <f t="shared" si="145"/>
        <v>1.0657707750000001</v>
      </c>
      <c r="N491" s="89">
        <f t="shared" ca="1" si="146"/>
        <v>1.1240078259999999</v>
      </c>
      <c r="O491" s="88">
        <f t="shared" si="155"/>
        <v>0</v>
      </c>
      <c r="P491" s="85">
        <f t="shared" ca="1" si="150"/>
        <v>121.40917371</v>
      </c>
      <c r="Q491" s="85">
        <f t="shared" si="156"/>
        <v>0</v>
      </c>
      <c r="R491" s="90" t="str">
        <f t="shared" si="157"/>
        <v>AMEX+J</v>
      </c>
      <c r="S491" s="86">
        <f t="shared" si="158"/>
        <v>44795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7"/>
        <v>44585</v>
      </c>
      <c r="B492" s="129">
        <f t="shared" ca="1" si="151"/>
        <v>1100.4536230200001</v>
      </c>
      <c r="C492" s="85">
        <f t="shared" si="142"/>
        <v>979.04444931</v>
      </c>
      <c r="D492" s="11">
        <f ca="1">IF(A492&lt;$B$1,VLOOKUP(A492,[1]DI!$A$4:$B$15000,2),0)</f>
        <v>9.1499999999999998E-2</v>
      </c>
      <c r="E492" s="85">
        <f t="shared" ca="1" si="152"/>
        <v>1.00034749</v>
      </c>
      <c r="F492" s="85">
        <f ca="1">(TRUNC(PRODUCT($E$12:$E491),16))</f>
        <v>1.0546431312090501</v>
      </c>
      <c r="G492" s="85">
        <f t="shared" si="153"/>
        <v>1</v>
      </c>
      <c r="H492" s="85">
        <f t="shared" ca="1" si="154"/>
        <v>1.0546431300000001</v>
      </c>
      <c r="I492" s="84">
        <f t="shared" si="148"/>
        <v>0.05</v>
      </c>
      <c r="J492" s="86">
        <f t="shared" si="143"/>
        <v>44105</v>
      </c>
      <c r="K492" s="87">
        <f t="shared" si="149"/>
        <v>329</v>
      </c>
      <c r="L492" s="88">
        <f t="shared" si="144"/>
        <v>329</v>
      </c>
      <c r="M492" s="89">
        <f t="shared" si="145"/>
        <v>1.0657707750000001</v>
      </c>
      <c r="N492" s="89">
        <f t="shared" ca="1" si="146"/>
        <v>1.1240078259999999</v>
      </c>
      <c r="O492" s="88">
        <f t="shared" si="155"/>
        <v>0</v>
      </c>
      <c r="P492" s="85">
        <f t="shared" ca="1" si="150"/>
        <v>121.40917371</v>
      </c>
      <c r="Q492" s="85">
        <f t="shared" si="156"/>
        <v>0</v>
      </c>
      <c r="R492" s="90" t="str">
        <f t="shared" si="157"/>
        <v>AMEX+J</v>
      </c>
      <c r="S492" s="86">
        <f t="shared" si="158"/>
        <v>44795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7"/>
        <v>44586</v>
      </c>
      <c r="B493" s="129">
        <f t="shared" ca="1" si="151"/>
        <v>1101.04917772</v>
      </c>
      <c r="C493" s="85">
        <f t="shared" si="142"/>
        <v>979.04444931</v>
      </c>
      <c r="D493" s="11">
        <f ca="1">IF(A493&lt;$B$1,VLOOKUP(A493,[1]DI!$A$4:$B$15000,2),0)</f>
        <v>9.1499999999999998E-2</v>
      </c>
      <c r="E493" s="85">
        <f t="shared" ca="1" si="152"/>
        <v>1.00034749</v>
      </c>
      <c r="F493" s="85">
        <f ca="1">(TRUNC(PRODUCT($E$12:$E492),16))</f>
        <v>1.05500960915071</v>
      </c>
      <c r="G493" s="85">
        <f t="shared" si="153"/>
        <v>1</v>
      </c>
      <c r="H493" s="85">
        <f t="shared" ca="1" si="154"/>
        <v>1.0550096099999999</v>
      </c>
      <c r="I493" s="84">
        <f t="shared" si="148"/>
        <v>0.05</v>
      </c>
      <c r="J493" s="86">
        <f t="shared" si="143"/>
        <v>44105</v>
      </c>
      <c r="K493" s="87">
        <f t="shared" si="149"/>
        <v>330</v>
      </c>
      <c r="L493" s="88">
        <f t="shared" si="144"/>
        <v>330</v>
      </c>
      <c r="M493" s="89">
        <f t="shared" si="145"/>
        <v>1.0659771410000001</v>
      </c>
      <c r="N493" s="89">
        <f t="shared" ca="1" si="146"/>
        <v>1.124616128</v>
      </c>
      <c r="O493" s="88">
        <f t="shared" si="155"/>
        <v>0</v>
      </c>
      <c r="P493" s="85">
        <f t="shared" ca="1" si="150"/>
        <v>122.00472841</v>
      </c>
      <c r="Q493" s="85">
        <f t="shared" si="156"/>
        <v>0</v>
      </c>
      <c r="R493" s="90" t="str">
        <f t="shared" si="157"/>
        <v>AMEX+J</v>
      </c>
      <c r="S493" s="86">
        <f t="shared" si="158"/>
        <v>44795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7"/>
        <v>44587</v>
      </c>
      <c r="B494" s="129">
        <f t="shared" ca="1" si="151"/>
        <v>1101.6450466900001</v>
      </c>
      <c r="C494" s="85">
        <f t="shared" si="142"/>
        <v>979.04444931</v>
      </c>
      <c r="D494" s="11">
        <f ca="1">IF(A494&lt;$B$1,VLOOKUP(A494,[1]DI!$A$4:$B$15000,2),0)</f>
        <v>9.1499999999999998E-2</v>
      </c>
      <c r="E494" s="85">
        <f t="shared" ca="1" si="152"/>
        <v>1.00034749</v>
      </c>
      <c r="F494" s="85">
        <f ca="1">(TRUNC(PRODUCT($E$12:$E493),16))</f>
        <v>1.0553762144398</v>
      </c>
      <c r="G494" s="85">
        <f t="shared" si="153"/>
        <v>1</v>
      </c>
      <c r="H494" s="85">
        <f t="shared" ca="1" si="154"/>
        <v>1.0553762099999999</v>
      </c>
      <c r="I494" s="84">
        <f t="shared" si="148"/>
        <v>0.05</v>
      </c>
      <c r="J494" s="86">
        <f t="shared" si="143"/>
        <v>44105</v>
      </c>
      <c r="K494" s="87">
        <f t="shared" si="149"/>
        <v>331</v>
      </c>
      <c r="L494" s="88">
        <f t="shared" si="144"/>
        <v>331</v>
      </c>
      <c r="M494" s="89">
        <f t="shared" si="145"/>
        <v>1.0661835470000001</v>
      </c>
      <c r="N494" s="89">
        <f t="shared" ca="1" si="146"/>
        <v>1.125224751</v>
      </c>
      <c r="O494" s="88">
        <f t="shared" si="155"/>
        <v>0</v>
      </c>
      <c r="P494" s="85">
        <f t="shared" ca="1" si="150"/>
        <v>122.60059738</v>
      </c>
      <c r="Q494" s="85">
        <f t="shared" si="156"/>
        <v>0</v>
      </c>
      <c r="R494" s="90" t="str">
        <f t="shared" si="157"/>
        <v>AMEX+J</v>
      </c>
      <c r="S494" s="86">
        <f t="shared" si="158"/>
        <v>44795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7"/>
        <v>44588</v>
      </c>
      <c r="B495" s="129">
        <f t="shared" ca="1" si="151"/>
        <v>1102.2412504900001</v>
      </c>
      <c r="C495" s="85">
        <f t="shared" si="142"/>
        <v>979.04444931</v>
      </c>
      <c r="D495" s="11">
        <f ca="1">IF(A495&lt;$B$1,VLOOKUP(A495,[1]DI!$A$4:$B$15000,2),0)</f>
        <v>9.1499999999999998E-2</v>
      </c>
      <c r="E495" s="85">
        <f t="shared" ca="1" si="152"/>
        <v>1.00034749</v>
      </c>
      <c r="F495" s="85">
        <f ca="1">(TRUNC(PRODUCT($E$12:$E494),16))</f>
        <v>1.0557429471205499</v>
      </c>
      <c r="G495" s="85">
        <f t="shared" si="153"/>
        <v>1</v>
      </c>
      <c r="H495" s="85">
        <f t="shared" ca="1" si="154"/>
        <v>1.05574295</v>
      </c>
      <c r="I495" s="84">
        <f t="shared" si="148"/>
        <v>0.05</v>
      </c>
      <c r="J495" s="86">
        <f t="shared" si="143"/>
        <v>44105</v>
      </c>
      <c r="K495" s="87">
        <f t="shared" si="149"/>
        <v>332</v>
      </c>
      <c r="L495" s="88">
        <f t="shared" si="144"/>
        <v>332</v>
      </c>
      <c r="M495" s="89">
        <f t="shared" si="145"/>
        <v>1.066389992</v>
      </c>
      <c r="N495" s="89">
        <f t="shared" ca="1" si="146"/>
        <v>1.125833716</v>
      </c>
      <c r="O495" s="88">
        <f t="shared" si="155"/>
        <v>0</v>
      </c>
      <c r="P495" s="85">
        <f t="shared" ca="1" si="150"/>
        <v>123.19680117999999</v>
      </c>
      <c r="Q495" s="85">
        <f t="shared" si="156"/>
        <v>0</v>
      </c>
      <c r="R495" s="90" t="str">
        <f t="shared" si="157"/>
        <v>AMEX+J</v>
      </c>
      <c r="S495" s="86">
        <f t="shared" si="158"/>
        <v>44795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7"/>
        <v>44589</v>
      </c>
      <c r="B496" s="129">
        <f t="shared" ca="1" si="151"/>
        <v>1102.8377705299999</v>
      </c>
      <c r="C496" s="85">
        <f t="shared" si="142"/>
        <v>979.04444931</v>
      </c>
      <c r="D496" s="11">
        <f ca="1">IF(A496&lt;$B$1,VLOOKUP(A496,[1]DI!$A$4:$B$15000,2),0)</f>
        <v>9.1499999999999998E-2</v>
      </c>
      <c r="E496" s="85">
        <f t="shared" ca="1" si="152"/>
        <v>1.00034749</v>
      </c>
      <c r="F496" s="85">
        <f ca="1">(TRUNC(PRODUCT($E$12:$E495),16))</f>
        <v>1.0561098072372499</v>
      </c>
      <c r="G496" s="85">
        <f t="shared" si="153"/>
        <v>1</v>
      </c>
      <c r="H496" s="85">
        <f t="shared" ca="1" si="154"/>
        <v>1.0561098099999999</v>
      </c>
      <c r="I496" s="84">
        <f t="shared" si="148"/>
        <v>0.05</v>
      </c>
      <c r="J496" s="86">
        <f t="shared" si="143"/>
        <v>44105</v>
      </c>
      <c r="K496" s="87">
        <f t="shared" si="149"/>
        <v>333</v>
      </c>
      <c r="L496" s="88">
        <f t="shared" si="144"/>
        <v>333</v>
      </c>
      <c r="M496" s="89">
        <f t="shared" si="145"/>
        <v>1.0665964779999999</v>
      </c>
      <c r="N496" s="89">
        <f t="shared" ca="1" si="146"/>
        <v>1.126443004</v>
      </c>
      <c r="O496" s="88">
        <f t="shared" si="155"/>
        <v>0</v>
      </c>
      <c r="P496" s="85">
        <f t="shared" ca="1" si="150"/>
        <v>123.79332122</v>
      </c>
      <c r="Q496" s="85">
        <f t="shared" si="156"/>
        <v>0</v>
      </c>
      <c r="R496" s="90" t="str">
        <f t="shared" si="157"/>
        <v>AMEX+J</v>
      </c>
      <c r="S496" s="86">
        <f t="shared" si="158"/>
        <v>44795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7"/>
        <v>44590</v>
      </c>
      <c r="B497" s="129">
        <f t="shared" ca="1" si="151"/>
        <v>1103.43460385</v>
      </c>
      <c r="C497" s="85">
        <f t="shared" si="142"/>
        <v>979.04444931</v>
      </c>
      <c r="D497" s="11">
        <f ca="1">IF(A497&lt;$B$1,VLOOKUP(A497,[1]DI!$A$4:$B$15000,2),0)</f>
        <v>0</v>
      </c>
      <c r="E497" s="85">
        <f t="shared" ca="1" si="152"/>
        <v>1</v>
      </c>
      <c r="F497" s="85">
        <f ca="1">(TRUNC(PRODUCT($E$12:$E496),16))</f>
        <v>1.05647679483416</v>
      </c>
      <c r="G497" s="85">
        <f t="shared" si="153"/>
        <v>1</v>
      </c>
      <c r="H497" s="85">
        <f t="shared" ca="1" si="154"/>
        <v>1.0564767900000001</v>
      </c>
      <c r="I497" s="84">
        <f t="shared" si="148"/>
        <v>0.05</v>
      </c>
      <c r="J497" s="86">
        <f t="shared" si="143"/>
        <v>44105</v>
      </c>
      <c r="K497" s="87">
        <f t="shared" si="149"/>
        <v>333</v>
      </c>
      <c r="L497" s="88">
        <f t="shared" si="144"/>
        <v>334</v>
      </c>
      <c r="M497" s="89">
        <f t="shared" si="145"/>
        <v>1.066803003</v>
      </c>
      <c r="N497" s="89">
        <f t="shared" ca="1" si="146"/>
        <v>1.127052612</v>
      </c>
      <c r="O497" s="88">
        <f t="shared" si="155"/>
        <v>0</v>
      </c>
      <c r="P497" s="85">
        <f t="shared" ca="1" si="150"/>
        <v>124.39015454</v>
      </c>
      <c r="Q497" s="85">
        <f t="shared" si="156"/>
        <v>0</v>
      </c>
      <c r="R497" s="90" t="str">
        <f t="shared" si="157"/>
        <v>AMEX+J</v>
      </c>
      <c r="S497" s="86">
        <f t="shared" si="158"/>
        <v>44795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7"/>
        <v>44591</v>
      </c>
      <c r="B498" s="129">
        <f t="shared" ca="1" si="151"/>
        <v>1103.43460385</v>
      </c>
      <c r="C498" s="85">
        <f t="shared" si="142"/>
        <v>979.04444931</v>
      </c>
      <c r="D498" s="11">
        <f ca="1">IF(A498&lt;$B$1,VLOOKUP(A498,[1]DI!$A$4:$B$15000,2),0)</f>
        <v>0</v>
      </c>
      <c r="E498" s="85">
        <f t="shared" ca="1" si="152"/>
        <v>1</v>
      </c>
      <c r="F498" s="85">
        <f ca="1">(TRUNC(PRODUCT($E$12:$E497),16))</f>
        <v>1.05647679483416</v>
      </c>
      <c r="G498" s="85">
        <f t="shared" si="153"/>
        <v>1</v>
      </c>
      <c r="H498" s="85">
        <f t="shared" ca="1" si="154"/>
        <v>1.0564767900000001</v>
      </c>
      <c r="I498" s="84">
        <f t="shared" si="148"/>
        <v>0.05</v>
      </c>
      <c r="J498" s="86">
        <f t="shared" si="143"/>
        <v>44105</v>
      </c>
      <c r="K498" s="87">
        <f t="shared" si="149"/>
        <v>333</v>
      </c>
      <c r="L498" s="88">
        <f t="shared" si="144"/>
        <v>334</v>
      </c>
      <c r="M498" s="89">
        <f t="shared" si="145"/>
        <v>1.066803003</v>
      </c>
      <c r="N498" s="89">
        <f t="shared" ca="1" si="146"/>
        <v>1.127052612</v>
      </c>
      <c r="O498" s="88">
        <f t="shared" si="155"/>
        <v>0</v>
      </c>
      <c r="P498" s="85">
        <f t="shared" ca="1" si="150"/>
        <v>124.39015454</v>
      </c>
      <c r="Q498" s="85">
        <f t="shared" si="156"/>
        <v>0</v>
      </c>
      <c r="R498" s="90" t="str">
        <f t="shared" si="157"/>
        <v>AMEX+J</v>
      </c>
      <c r="S498" s="86">
        <f t="shared" si="158"/>
        <v>44795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7"/>
        <v>44592</v>
      </c>
      <c r="B499" s="129">
        <f t="shared" ca="1" si="151"/>
        <v>1103.43460385</v>
      </c>
      <c r="C499" s="85">
        <f t="shared" si="142"/>
        <v>979.04444931</v>
      </c>
      <c r="D499" s="11">
        <f ca="1">IF(A499&lt;$B$1,VLOOKUP(A499,[1]DI!$A$4:$B$15000,2),0)</f>
        <v>9.1499999999999998E-2</v>
      </c>
      <c r="E499" s="85">
        <f t="shared" ca="1" si="152"/>
        <v>1.00034749</v>
      </c>
      <c r="F499" s="85">
        <f ca="1">(TRUNC(PRODUCT($E$12:$E498),16))</f>
        <v>1.05647679483416</v>
      </c>
      <c r="G499" s="85">
        <f t="shared" si="153"/>
        <v>1</v>
      </c>
      <c r="H499" s="85">
        <f t="shared" ca="1" si="154"/>
        <v>1.0564767900000001</v>
      </c>
      <c r="I499" s="84">
        <f t="shared" si="148"/>
        <v>0.05</v>
      </c>
      <c r="J499" s="86">
        <f t="shared" si="143"/>
        <v>44105</v>
      </c>
      <c r="K499" s="87">
        <f t="shared" si="149"/>
        <v>334</v>
      </c>
      <c r="L499" s="88">
        <f t="shared" si="144"/>
        <v>334</v>
      </c>
      <c r="M499" s="89">
        <f t="shared" si="145"/>
        <v>1.066803003</v>
      </c>
      <c r="N499" s="89">
        <f t="shared" ca="1" si="146"/>
        <v>1.127052612</v>
      </c>
      <c r="O499" s="88">
        <f t="shared" si="155"/>
        <v>0</v>
      </c>
      <c r="P499" s="85">
        <f t="shared" ca="1" si="150"/>
        <v>124.39015454</v>
      </c>
      <c r="Q499" s="85">
        <f t="shared" si="156"/>
        <v>0</v>
      </c>
      <c r="R499" s="90" t="str">
        <f t="shared" si="157"/>
        <v>AMEX+J</v>
      </c>
      <c r="S499" s="86">
        <f t="shared" si="158"/>
        <v>44795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7"/>
        <v>44593</v>
      </c>
      <c r="B500" s="129">
        <f t="shared" ca="1" si="151"/>
        <v>1104.03177495</v>
      </c>
      <c r="C500" s="85">
        <f t="shared" si="142"/>
        <v>979.04444931</v>
      </c>
      <c r="D500" s="11">
        <f ca="1">IF(A500&lt;$B$1,VLOOKUP(A500,[1]DI!$A$4:$B$15000,2),0)</f>
        <v>9.1499999999999998E-2</v>
      </c>
      <c r="E500" s="85">
        <f t="shared" ca="1" si="152"/>
        <v>1.00034749</v>
      </c>
      <c r="F500" s="85">
        <f ca="1">(TRUNC(PRODUCT($E$12:$E499),16))</f>
        <v>1.0568439099556</v>
      </c>
      <c r="G500" s="85">
        <f t="shared" si="153"/>
        <v>1</v>
      </c>
      <c r="H500" s="85">
        <f t="shared" ca="1" si="154"/>
        <v>1.05684391</v>
      </c>
      <c r="I500" s="84">
        <f t="shared" si="148"/>
        <v>0.05</v>
      </c>
      <c r="J500" s="86">
        <f t="shared" si="143"/>
        <v>44105</v>
      </c>
      <c r="K500" s="87">
        <f t="shared" si="149"/>
        <v>335</v>
      </c>
      <c r="L500" s="88">
        <f t="shared" si="144"/>
        <v>335</v>
      </c>
      <c r="M500" s="89">
        <f t="shared" si="145"/>
        <v>1.0670095690000001</v>
      </c>
      <c r="N500" s="89">
        <f t="shared" ca="1" si="146"/>
        <v>1.1276625650000001</v>
      </c>
      <c r="O500" s="88">
        <f t="shared" si="155"/>
        <v>0</v>
      </c>
      <c r="P500" s="85">
        <f t="shared" ca="1" si="150"/>
        <v>124.98732563999999</v>
      </c>
      <c r="Q500" s="85">
        <f t="shared" si="156"/>
        <v>0</v>
      </c>
      <c r="R500" s="90" t="str">
        <f t="shared" si="157"/>
        <v>AMEX+J</v>
      </c>
      <c r="S500" s="86">
        <f t="shared" si="158"/>
        <v>44795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7"/>
        <v>44594</v>
      </c>
      <c r="B501" s="129">
        <f t="shared" ca="1" si="151"/>
        <v>1104.6292613000001</v>
      </c>
      <c r="C501" s="85">
        <f t="shared" si="142"/>
        <v>979.04444931</v>
      </c>
      <c r="D501" s="11">
        <f ca="1">IF(A501&lt;$B$1,VLOOKUP(A501,[1]DI!$A$4:$B$15000,2),0)</f>
        <v>9.1499999999999998E-2</v>
      </c>
      <c r="E501" s="85">
        <f t="shared" ca="1" si="152"/>
        <v>1.00034749</v>
      </c>
      <c r="F501" s="85">
        <f ca="1">(TRUNC(PRODUCT($E$12:$E500),16))</f>
        <v>1.0572111526458701</v>
      </c>
      <c r="G501" s="85">
        <f t="shared" si="153"/>
        <v>1</v>
      </c>
      <c r="H501" s="85">
        <f t="shared" ca="1" si="154"/>
        <v>1.0572111500000001</v>
      </c>
      <c r="I501" s="84">
        <f t="shared" si="148"/>
        <v>0.05</v>
      </c>
      <c r="J501" s="86">
        <f t="shared" si="143"/>
        <v>44105</v>
      </c>
      <c r="K501" s="87">
        <f t="shared" si="149"/>
        <v>336</v>
      </c>
      <c r="L501" s="88">
        <f t="shared" si="144"/>
        <v>336</v>
      </c>
      <c r="M501" s="89">
        <f t="shared" si="145"/>
        <v>1.067216175</v>
      </c>
      <c r="N501" s="89">
        <f t="shared" ca="1" si="146"/>
        <v>1.1282728399999999</v>
      </c>
      <c r="O501" s="88">
        <f t="shared" si="155"/>
        <v>0</v>
      </c>
      <c r="P501" s="85">
        <f t="shared" ca="1" si="150"/>
        <v>125.58481199000001</v>
      </c>
      <c r="Q501" s="85">
        <f t="shared" si="156"/>
        <v>0</v>
      </c>
      <c r="R501" s="90" t="str">
        <f t="shared" si="157"/>
        <v>AMEX+J</v>
      </c>
      <c r="S501" s="86">
        <f t="shared" si="158"/>
        <v>44795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7"/>
        <v>44595</v>
      </c>
      <c r="B502" s="129">
        <f t="shared" ca="1" si="151"/>
        <v>1105.2270717199999</v>
      </c>
      <c r="C502" s="85">
        <f t="shared" si="142"/>
        <v>979.04444931</v>
      </c>
      <c r="D502" s="11">
        <f ca="1">IF(A502&lt;$B$1,VLOOKUP(A502,[1]DI!$A$4:$B$15000,2),0)</f>
        <v>0.1065</v>
      </c>
      <c r="E502" s="85">
        <f t="shared" ca="1" si="152"/>
        <v>1.00040168</v>
      </c>
      <c r="F502" s="85">
        <f ca="1">(TRUNC(PRODUCT($E$12:$E501),16))</f>
        <v>1.0575785229493</v>
      </c>
      <c r="G502" s="85">
        <f t="shared" si="153"/>
        <v>1</v>
      </c>
      <c r="H502" s="85">
        <f t="shared" ca="1" si="154"/>
        <v>1.0575785200000001</v>
      </c>
      <c r="I502" s="84">
        <f t="shared" si="148"/>
        <v>0.05</v>
      </c>
      <c r="J502" s="86">
        <f t="shared" si="143"/>
        <v>44105</v>
      </c>
      <c r="K502" s="87">
        <f t="shared" si="149"/>
        <v>337</v>
      </c>
      <c r="L502" s="88">
        <f t="shared" si="144"/>
        <v>337</v>
      </c>
      <c r="M502" s="89">
        <f t="shared" si="145"/>
        <v>1.06742282</v>
      </c>
      <c r="N502" s="89">
        <f t="shared" ca="1" si="146"/>
        <v>1.1288834459999999</v>
      </c>
      <c r="O502" s="88">
        <f t="shared" si="155"/>
        <v>0</v>
      </c>
      <c r="P502" s="85">
        <f t="shared" ca="1" si="150"/>
        <v>126.18262240999999</v>
      </c>
      <c r="Q502" s="85">
        <f t="shared" si="156"/>
        <v>0</v>
      </c>
      <c r="R502" s="90" t="str">
        <f t="shared" si="157"/>
        <v>AMEX+J</v>
      </c>
      <c r="S502" s="86">
        <f t="shared" si="158"/>
        <v>44795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7"/>
        <v>44596</v>
      </c>
      <c r="B503" s="129">
        <f t="shared" ca="1" si="151"/>
        <v>1105.88511393</v>
      </c>
      <c r="C503" s="85">
        <f t="shared" si="142"/>
        <v>979.04444931</v>
      </c>
      <c r="D503" s="11">
        <f ca="1">IF(A503&lt;$B$1,VLOOKUP(A503,[1]DI!$A$4:$B$15000,2),0)</f>
        <v>0.1065</v>
      </c>
      <c r="E503" s="85">
        <f t="shared" ca="1" si="152"/>
        <v>1.00040168</v>
      </c>
      <c r="F503" s="85">
        <f ca="1">(TRUNC(PRODUCT($E$12:$E502),16))</f>
        <v>1.0580033310904</v>
      </c>
      <c r="G503" s="85">
        <f t="shared" si="153"/>
        <v>1</v>
      </c>
      <c r="H503" s="85">
        <f t="shared" ca="1" si="154"/>
        <v>1.05800333</v>
      </c>
      <c r="I503" s="84">
        <f t="shared" si="148"/>
        <v>0.05</v>
      </c>
      <c r="J503" s="86">
        <f t="shared" si="143"/>
        <v>44105</v>
      </c>
      <c r="K503" s="87">
        <f t="shared" si="149"/>
        <v>338</v>
      </c>
      <c r="L503" s="88">
        <f t="shared" si="144"/>
        <v>338</v>
      </c>
      <c r="M503" s="89">
        <f t="shared" si="145"/>
        <v>1.0676295060000001</v>
      </c>
      <c r="N503" s="89">
        <f t="shared" ca="1" si="146"/>
        <v>1.129555573</v>
      </c>
      <c r="O503" s="88">
        <f t="shared" si="155"/>
        <v>0</v>
      </c>
      <c r="P503" s="85">
        <f t="shared" ca="1" si="150"/>
        <v>126.84066462</v>
      </c>
      <c r="Q503" s="85">
        <f t="shared" si="156"/>
        <v>0</v>
      </c>
      <c r="R503" s="90" t="str">
        <f t="shared" si="157"/>
        <v>AMEX+J</v>
      </c>
      <c r="S503" s="86">
        <f t="shared" si="158"/>
        <v>44795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7"/>
        <v>44597</v>
      </c>
      <c r="B504" s="129">
        <f t="shared" ca="1" si="151"/>
        <v>1106.5435457999999</v>
      </c>
      <c r="C504" s="85">
        <f t="shared" si="142"/>
        <v>979.04444931</v>
      </c>
      <c r="D504" s="11">
        <f ca="1">IF(A504&lt;$B$1,VLOOKUP(A504,[1]DI!$A$4:$B$15000,2),0)</f>
        <v>0</v>
      </c>
      <c r="E504" s="85">
        <f t="shared" ca="1" si="152"/>
        <v>1</v>
      </c>
      <c r="F504" s="85">
        <f ca="1">(TRUNC(PRODUCT($E$12:$E503),16))</f>
        <v>1.05842830986843</v>
      </c>
      <c r="G504" s="85">
        <f t="shared" si="153"/>
        <v>1</v>
      </c>
      <c r="H504" s="85">
        <f t="shared" ca="1" si="154"/>
        <v>1.05842831</v>
      </c>
      <c r="I504" s="84">
        <f t="shared" si="148"/>
        <v>0.05</v>
      </c>
      <c r="J504" s="86">
        <f t="shared" si="143"/>
        <v>44105</v>
      </c>
      <c r="K504" s="87">
        <f t="shared" si="149"/>
        <v>338</v>
      </c>
      <c r="L504" s="88">
        <f t="shared" si="144"/>
        <v>339</v>
      </c>
      <c r="M504" s="89">
        <f t="shared" si="145"/>
        <v>1.0678362320000001</v>
      </c>
      <c r="N504" s="89">
        <f t="shared" ca="1" si="146"/>
        <v>1.1302280979999999</v>
      </c>
      <c r="O504" s="88">
        <f t="shared" si="155"/>
        <v>0</v>
      </c>
      <c r="P504" s="85">
        <f t="shared" ca="1" si="150"/>
        <v>127.49909649</v>
      </c>
      <c r="Q504" s="85">
        <f t="shared" si="156"/>
        <v>0</v>
      </c>
      <c r="R504" s="90" t="str">
        <f t="shared" si="157"/>
        <v>AMEX+J</v>
      </c>
      <c r="S504" s="86">
        <f t="shared" si="158"/>
        <v>44795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7"/>
        <v>44598</v>
      </c>
      <c r="B505" s="129">
        <f t="shared" ca="1" si="151"/>
        <v>1106.5435457999999</v>
      </c>
      <c r="C505" s="85">
        <f t="shared" si="142"/>
        <v>979.04444931</v>
      </c>
      <c r="D505" s="11">
        <f ca="1">IF(A505&lt;$B$1,VLOOKUP(A505,[1]DI!$A$4:$B$15000,2),0)</f>
        <v>0</v>
      </c>
      <c r="E505" s="85">
        <f t="shared" ca="1" si="152"/>
        <v>1</v>
      </c>
      <c r="F505" s="85">
        <f ca="1">(TRUNC(PRODUCT($E$12:$E504),16))</f>
        <v>1.05842830986843</v>
      </c>
      <c r="G505" s="85">
        <f t="shared" si="153"/>
        <v>1</v>
      </c>
      <c r="H505" s="85">
        <f t="shared" ca="1" si="154"/>
        <v>1.05842831</v>
      </c>
      <c r="I505" s="84">
        <f t="shared" si="148"/>
        <v>0.05</v>
      </c>
      <c r="J505" s="86">
        <f t="shared" si="143"/>
        <v>44105</v>
      </c>
      <c r="K505" s="87">
        <f t="shared" si="149"/>
        <v>338</v>
      </c>
      <c r="L505" s="88">
        <f t="shared" si="144"/>
        <v>339</v>
      </c>
      <c r="M505" s="89">
        <f t="shared" si="145"/>
        <v>1.0678362320000001</v>
      </c>
      <c r="N505" s="89">
        <f t="shared" ca="1" si="146"/>
        <v>1.1302280979999999</v>
      </c>
      <c r="O505" s="88">
        <f t="shared" si="155"/>
        <v>0</v>
      </c>
      <c r="P505" s="85">
        <f t="shared" ca="1" si="150"/>
        <v>127.49909649</v>
      </c>
      <c r="Q505" s="85">
        <f t="shared" si="156"/>
        <v>0</v>
      </c>
      <c r="R505" s="90" t="str">
        <f t="shared" si="157"/>
        <v>AMEX+J</v>
      </c>
      <c r="S505" s="86">
        <f t="shared" si="158"/>
        <v>44795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7"/>
        <v>44599</v>
      </c>
      <c r="B506" s="129">
        <f t="shared" ca="1" si="151"/>
        <v>1106.5435457999999</v>
      </c>
      <c r="C506" s="85">
        <f t="shared" ref="C506:C569" si="159">(C505-Q505)</f>
        <v>979.04444931</v>
      </c>
      <c r="D506" s="11">
        <f ca="1">IF(A506&lt;$B$1,VLOOKUP(A506,[1]DI!$A$4:$B$15000,2),0)</f>
        <v>0.1065</v>
      </c>
      <c r="E506" s="85">
        <f t="shared" ca="1" si="152"/>
        <v>1.00040168</v>
      </c>
      <c r="F506" s="85">
        <f ca="1">(TRUNC(PRODUCT($E$12:$E505),16))</f>
        <v>1.05842830986843</v>
      </c>
      <c r="G506" s="85">
        <f t="shared" si="153"/>
        <v>1</v>
      </c>
      <c r="H506" s="85">
        <f t="shared" ca="1" si="154"/>
        <v>1.05842831</v>
      </c>
      <c r="I506" s="84">
        <f t="shared" si="148"/>
        <v>0.05</v>
      </c>
      <c r="J506" s="86">
        <f t="shared" ref="J506:J569" si="160">IF(O505&gt;0,VLOOKUP(O505,V$12:AF$48,2),J505)</f>
        <v>44105</v>
      </c>
      <c r="K506" s="87">
        <f t="shared" si="149"/>
        <v>339</v>
      </c>
      <c r="L506" s="88">
        <f t="shared" ref="L506:L569" si="161">IF(AND(K506=1,K505=1),1,IF(K506&gt;0,IF(K506=K505,K506+1,K506),0))</f>
        <v>339</v>
      </c>
      <c r="M506" s="89">
        <f t="shared" ref="M506:M569" si="162">ROUND((I506+1)^(L506/252),9)</f>
        <v>1.0678362320000001</v>
      </c>
      <c r="N506" s="89">
        <f t="shared" ref="N506:N569" ca="1" si="163">ROUND(H506*M506,9)</f>
        <v>1.1302280979999999</v>
      </c>
      <c r="O506" s="88">
        <f t="shared" si="155"/>
        <v>0</v>
      </c>
      <c r="P506" s="85">
        <f t="shared" ca="1" si="150"/>
        <v>127.49909649</v>
      </c>
      <c r="Q506" s="85">
        <f t="shared" si="156"/>
        <v>0</v>
      </c>
      <c r="R506" s="90" t="str">
        <f t="shared" si="157"/>
        <v>AMEX+J</v>
      </c>
      <c r="S506" s="86">
        <f t="shared" si="158"/>
        <v>44795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7"/>
        <v>44600</v>
      </c>
      <c r="B507" s="129">
        <f t="shared" ca="1" si="151"/>
        <v>1107.2023692800001</v>
      </c>
      <c r="C507" s="85">
        <f t="shared" si="159"/>
        <v>979.04444931</v>
      </c>
      <c r="D507" s="11">
        <f ca="1">IF(A507&lt;$B$1,VLOOKUP(A507,[1]DI!$A$4:$B$15000,2),0)</f>
        <v>0.1065</v>
      </c>
      <c r="E507" s="85">
        <f t="shared" ca="1" si="152"/>
        <v>1.00040168</v>
      </c>
      <c r="F507" s="85">
        <f ca="1">(TRUNC(PRODUCT($E$12:$E506),16))</f>
        <v>1.0588534593519401</v>
      </c>
      <c r="G507" s="85">
        <f t="shared" si="153"/>
        <v>1</v>
      </c>
      <c r="H507" s="85">
        <f t="shared" ca="1" si="154"/>
        <v>1.0588534599999999</v>
      </c>
      <c r="I507" s="84">
        <f t="shared" si="148"/>
        <v>0.05</v>
      </c>
      <c r="J507" s="86">
        <f t="shared" si="160"/>
        <v>44105</v>
      </c>
      <c r="K507" s="87">
        <f t="shared" si="149"/>
        <v>340</v>
      </c>
      <c r="L507" s="88">
        <f t="shared" si="161"/>
        <v>340</v>
      </c>
      <c r="M507" s="89">
        <f t="shared" si="162"/>
        <v>1.068042997</v>
      </c>
      <c r="N507" s="89">
        <f t="shared" ca="1" si="163"/>
        <v>1.1309010230000001</v>
      </c>
      <c r="O507" s="88">
        <f t="shared" si="155"/>
        <v>0</v>
      </c>
      <c r="P507" s="85">
        <f t="shared" ca="1" si="150"/>
        <v>128.15791996999999</v>
      </c>
      <c r="Q507" s="85">
        <f t="shared" si="156"/>
        <v>0</v>
      </c>
      <c r="R507" s="90" t="str">
        <f t="shared" si="157"/>
        <v>AMEX+J</v>
      </c>
      <c r="S507" s="86">
        <f t="shared" si="158"/>
        <v>44795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7"/>
        <v>44601</v>
      </c>
      <c r="B508" s="129">
        <f t="shared" ca="1" si="151"/>
        <v>1107.86158439</v>
      </c>
      <c r="C508" s="85">
        <f t="shared" si="159"/>
        <v>979.04444931</v>
      </c>
      <c r="D508" s="11">
        <f ca="1">IF(A508&lt;$B$1,VLOOKUP(A508,[1]DI!$A$4:$B$15000,2),0)</f>
        <v>0.1065</v>
      </c>
      <c r="E508" s="85">
        <f t="shared" ca="1" si="152"/>
        <v>1.00040168</v>
      </c>
      <c r="F508" s="85">
        <f ca="1">(TRUNC(PRODUCT($E$12:$E507),16))</f>
        <v>1.05927877960949</v>
      </c>
      <c r="G508" s="85">
        <f t="shared" si="153"/>
        <v>1</v>
      </c>
      <c r="H508" s="85">
        <f t="shared" ca="1" si="154"/>
        <v>1.0592787800000001</v>
      </c>
      <c r="I508" s="84">
        <f t="shared" si="148"/>
        <v>0.05</v>
      </c>
      <c r="J508" s="86">
        <f t="shared" si="160"/>
        <v>44105</v>
      </c>
      <c r="K508" s="87">
        <f t="shared" si="149"/>
        <v>341</v>
      </c>
      <c r="L508" s="88">
        <f t="shared" si="161"/>
        <v>341</v>
      </c>
      <c r="M508" s="89">
        <f t="shared" si="162"/>
        <v>1.0682498030000001</v>
      </c>
      <c r="N508" s="89">
        <f t="shared" ca="1" si="163"/>
        <v>1.131574348</v>
      </c>
      <c r="O508" s="88">
        <f t="shared" si="155"/>
        <v>0</v>
      </c>
      <c r="P508" s="85">
        <f t="shared" ca="1" si="150"/>
        <v>128.81713508000001</v>
      </c>
      <c r="Q508" s="85">
        <f t="shared" si="156"/>
        <v>0</v>
      </c>
      <c r="R508" s="90" t="str">
        <f t="shared" si="157"/>
        <v>AMEX+J</v>
      </c>
      <c r="S508" s="86">
        <f t="shared" si="158"/>
        <v>44795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7"/>
        <v>44602</v>
      </c>
      <c r="B509" s="129">
        <f t="shared" ca="1" si="151"/>
        <v>1108.52119111</v>
      </c>
      <c r="C509" s="85">
        <f t="shared" si="159"/>
        <v>979.04444931</v>
      </c>
      <c r="D509" s="11">
        <f ca="1">IF(A509&lt;$B$1,VLOOKUP(A509,[1]DI!$A$4:$B$15000,2),0)</f>
        <v>0.1065</v>
      </c>
      <c r="E509" s="85">
        <f t="shared" ca="1" si="152"/>
        <v>1.00040168</v>
      </c>
      <c r="F509" s="85">
        <f ca="1">(TRUNC(PRODUCT($E$12:$E508),16))</f>
        <v>1.05970427070969</v>
      </c>
      <c r="G509" s="85">
        <f t="shared" si="153"/>
        <v>1</v>
      </c>
      <c r="H509" s="85">
        <f t="shared" ca="1" si="154"/>
        <v>1.0597042699999999</v>
      </c>
      <c r="I509" s="84">
        <f t="shared" si="148"/>
        <v>0.05</v>
      </c>
      <c r="J509" s="86">
        <f t="shared" si="160"/>
        <v>44105</v>
      </c>
      <c r="K509" s="87">
        <f t="shared" si="149"/>
        <v>342</v>
      </c>
      <c r="L509" s="88">
        <f t="shared" si="161"/>
        <v>342</v>
      </c>
      <c r="M509" s="89">
        <f t="shared" si="162"/>
        <v>1.068456649</v>
      </c>
      <c r="N509" s="89">
        <f t="shared" ca="1" si="163"/>
        <v>1.132248073</v>
      </c>
      <c r="O509" s="88">
        <f t="shared" si="155"/>
        <v>0</v>
      </c>
      <c r="P509" s="85">
        <f t="shared" ca="1" si="150"/>
        <v>129.47674180000001</v>
      </c>
      <c r="Q509" s="85">
        <f t="shared" si="156"/>
        <v>0</v>
      </c>
      <c r="R509" s="90" t="str">
        <f t="shared" si="157"/>
        <v>AMEX+J</v>
      </c>
      <c r="S509" s="86">
        <f t="shared" si="158"/>
        <v>44795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7"/>
        <v>44603</v>
      </c>
      <c r="B510" s="129">
        <f t="shared" ca="1" si="151"/>
        <v>1109.1811884700001</v>
      </c>
      <c r="C510" s="85">
        <f t="shared" si="159"/>
        <v>979.04444931</v>
      </c>
      <c r="D510" s="11">
        <f ca="1">IF(A510&lt;$B$1,VLOOKUP(A510,[1]DI!$A$4:$B$15000,2),0)</f>
        <v>0.1065</v>
      </c>
      <c r="E510" s="85">
        <f t="shared" ca="1" si="152"/>
        <v>1.00040168</v>
      </c>
      <c r="F510" s="85">
        <f ca="1">(TRUNC(PRODUCT($E$12:$E509),16))</f>
        <v>1.06012993272115</v>
      </c>
      <c r="G510" s="85">
        <f t="shared" si="153"/>
        <v>1</v>
      </c>
      <c r="H510" s="85">
        <f t="shared" ca="1" si="154"/>
        <v>1.06012993</v>
      </c>
      <c r="I510" s="84">
        <f t="shared" si="148"/>
        <v>0.05</v>
      </c>
      <c r="J510" s="86">
        <f t="shared" si="160"/>
        <v>44105</v>
      </c>
      <c r="K510" s="87">
        <f t="shared" si="149"/>
        <v>343</v>
      </c>
      <c r="L510" s="88">
        <f t="shared" si="161"/>
        <v>343</v>
      </c>
      <c r="M510" s="89">
        <f t="shared" si="162"/>
        <v>1.0686635339999999</v>
      </c>
      <c r="N510" s="89">
        <f t="shared" ca="1" si="163"/>
        <v>1.1329221970000001</v>
      </c>
      <c r="O510" s="88">
        <f t="shared" si="155"/>
        <v>0</v>
      </c>
      <c r="P510" s="85">
        <f t="shared" ca="1" si="150"/>
        <v>130.13673915999999</v>
      </c>
      <c r="Q510" s="85">
        <f t="shared" si="156"/>
        <v>0</v>
      </c>
      <c r="R510" s="90" t="str">
        <f t="shared" si="157"/>
        <v>AMEX+J</v>
      </c>
      <c r="S510" s="86">
        <f t="shared" si="158"/>
        <v>44795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7"/>
        <v>44604</v>
      </c>
      <c r="B511" s="129">
        <f t="shared" ca="1" si="151"/>
        <v>1109.84159017</v>
      </c>
      <c r="C511" s="85">
        <f t="shared" si="159"/>
        <v>979.04444931</v>
      </c>
      <c r="D511" s="11">
        <f ca="1">IF(A511&lt;$B$1,VLOOKUP(A511,[1]DI!$A$4:$B$15000,2),0)</f>
        <v>0</v>
      </c>
      <c r="E511" s="85">
        <f t="shared" ca="1" si="152"/>
        <v>1</v>
      </c>
      <c r="F511" s="85">
        <f ca="1">(TRUNC(PRODUCT($E$12:$E510),16))</f>
        <v>1.06055576571252</v>
      </c>
      <c r="G511" s="85">
        <f t="shared" si="153"/>
        <v>1</v>
      </c>
      <c r="H511" s="85">
        <f t="shared" ca="1" si="154"/>
        <v>1.0605557699999999</v>
      </c>
      <c r="I511" s="84">
        <f t="shared" si="148"/>
        <v>0.05</v>
      </c>
      <c r="J511" s="86">
        <f t="shared" si="160"/>
        <v>44105</v>
      </c>
      <c r="K511" s="87">
        <f t="shared" si="149"/>
        <v>343</v>
      </c>
      <c r="L511" s="88">
        <f t="shared" si="161"/>
        <v>344</v>
      </c>
      <c r="M511" s="89">
        <f t="shared" si="162"/>
        <v>1.0688704600000001</v>
      </c>
      <c r="N511" s="89">
        <f t="shared" ca="1" si="163"/>
        <v>1.1335967339999999</v>
      </c>
      <c r="O511" s="88">
        <f t="shared" si="155"/>
        <v>0</v>
      </c>
      <c r="P511" s="85">
        <f t="shared" ca="1" si="150"/>
        <v>130.79714086000001</v>
      </c>
      <c r="Q511" s="85">
        <f t="shared" si="156"/>
        <v>0</v>
      </c>
      <c r="R511" s="90" t="str">
        <f t="shared" si="157"/>
        <v>AMEX+J</v>
      </c>
      <c r="S511" s="86">
        <f t="shared" si="158"/>
        <v>44795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7"/>
        <v>44605</v>
      </c>
      <c r="B512" s="129">
        <f t="shared" ca="1" si="151"/>
        <v>1109.84159017</v>
      </c>
      <c r="C512" s="85">
        <f t="shared" si="159"/>
        <v>979.04444931</v>
      </c>
      <c r="D512" s="11">
        <f ca="1">IF(A512&lt;$B$1,VLOOKUP(A512,[1]DI!$A$4:$B$15000,2),0)</f>
        <v>0</v>
      </c>
      <c r="E512" s="85">
        <f t="shared" ca="1" si="152"/>
        <v>1</v>
      </c>
      <c r="F512" s="85">
        <f ca="1">(TRUNC(PRODUCT($E$12:$E511),16))</f>
        <v>1.06055576571252</v>
      </c>
      <c r="G512" s="85">
        <f t="shared" si="153"/>
        <v>1</v>
      </c>
      <c r="H512" s="85">
        <f t="shared" ca="1" si="154"/>
        <v>1.0605557699999999</v>
      </c>
      <c r="I512" s="84">
        <f t="shared" si="148"/>
        <v>0.05</v>
      </c>
      <c r="J512" s="86">
        <f t="shared" si="160"/>
        <v>44105</v>
      </c>
      <c r="K512" s="87">
        <f t="shared" si="149"/>
        <v>343</v>
      </c>
      <c r="L512" s="88">
        <f t="shared" si="161"/>
        <v>344</v>
      </c>
      <c r="M512" s="89">
        <f t="shared" si="162"/>
        <v>1.0688704600000001</v>
      </c>
      <c r="N512" s="89">
        <f t="shared" ca="1" si="163"/>
        <v>1.1335967339999999</v>
      </c>
      <c r="O512" s="88">
        <f t="shared" si="155"/>
        <v>0</v>
      </c>
      <c r="P512" s="85">
        <f t="shared" ca="1" si="150"/>
        <v>130.79714086000001</v>
      </c>
      <c r="Q512" s="85">
        <f t="shared" si="156"/>
        <v>0</v>
      </c>
      <c r="R512" s="90" t="str">
        <f t="shared" si="157"/>
        <v>AMEX+J</v>
      </c>
      <c r="S512" s="86">
        <f t="shared" si="158"/>
        <v>44795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7"/>
        <v>44606</v>
      </c>
      <c r="B513" s="129">
        <f t="shared" ca="1" si="151"/>
        <v>1109.84159017</v>
      </c>
      <c r="C513" s="85">
        <f t="shared" si="159"/>
        <v>979.04444931</v>
      </c>
      <c r="D513" s="11">
        <f ca="1">IF(A513&lt;$B$1,VLOOKUP(A513,[1]DI!$A$4:$B$15000,2),0)</f>
        <v>0.1065</v>
      </c>
      <c r="E513" s="85">
        <f t="shared" ca="1" si="152"/>
        <v>1.00040168</v>
      </c>
      <c r="F513" s="85">
        <f ca="1">(TRUNC(PRODUCT($E$12:$E512),16))</f>
        <v>1.06055576571252</v>
      </c>
      <c r="G513" s="85">
        <f t="shared" si="153"/>
        <v>1</v>
      </c>
      <c r="H513" s="85">
        <f t="shared" ca="1" si="154"/>
        <v>1.0605557699999999</v>
      </c>
      <c r="I513" s="84">
        <f t="shared" si="148"/>
        <v>0.05</v>
      </c>
      <c r="J513" s="86">
        <f t="shared" si="160"/>
        <v>44105</v>
      </c>
      <c r="K513" s="87">
        <f t="shared" si="149"/>
        <v>344</v>
      </c>
      <c r="L513" s="88">
        <f t="shared" si="161"/>
        <v>344</v>
      </c>
      <c r="M513" s="89">
        <f t="shared" si="162"/>
        <v>1.0688704600000001</v>
      </c>
      <c r="N513" s="89">
        <f t="shared" ca="1" si="163"/>
        <v>1.1335967339999999</v>
      </c>
      <c r="O513" s="88">
        <f t="shared" si="155"/>
        <v>0</v>
      </c>
      <c r="P513" s="85">
        <f t="shared" ca="1" si="150"/>
        <v>130.79714086000001</v>
      </c>
      <c r="Q513" s="85">
        <f t="shared" si="156"/>
        <v>0</v>
      </c>
      <c r="R513" s="90" t="str">
        <f t="shared" si="157"/>
        <v>AMEX+J</v>
      </c>
      <c r="S513" s="86">
        <f t="shared" si="158"/>
        <v>44795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7"/>
        <v>44607</v>
      </c>
      <c r="B514" s="129">
        <f t="shared" ca="1" si="151"/>
        <v>1110.5023727299999</v>
      </c>
      <c r="C514" s="85">
        <f t="shared" si="159"/>
        <v>979.04444931</v>
      </c>
      <c r="D514" s="11">
        <f ca="1">IF(A514&lt;$B$1,VLOOKUP(A514,[1]DI!$A$4:$B$15000,2),0)</f>
        <v>0.1065</v>
      </c>
      <c r="E514" s="85">
        <f t="shared" ca="1" si="152"/>
        <v>1.00040168</v>
      </c>
      <c r="F514" s="85">
        <f ca="1">(TRUNC(PRODUCT($E$12:$E513),16))</f>
        <v>1.0609817697524899</v>
      </c>
      <c r="G514" s="85">
        <f t="shared" si="153"/>
        <v>1</v>
      </c>
      <c r="H514" s="85">
        <f t="shared" ca="1" si="154"/>
        <v>1.0609817699999999</v>
      </c>
      <c r="I514" s="84">
        <f t="shared" si="148"/>
        <v>0.05</v>
      </c>
      <c r="J514" s="86">
        <f t="shared" si="160"/>
        <v>44105</v>
      </c>
      <c r="K514" s="87">
        <f t="shared" si="149"/>
        <v>345</v>
      </c>
      <c r="L514" s="88">
        <f t="shared" si="161"/>
        <v>345</v>
      </c>
      <c r="M514" s="89">
        <f t="shared" si="162"/>
        <v>1.069077426</v>
      </c>
      <c r="N514" s="89">
        <f t="shared" ca="1" si="163"/>
        <v>1.13427166</v>
      </c>
      <c r="O514" s="88">
        <f t="shared" si="155"/>
        <v>0</v>
      </c>
      <c r="P514" s="85">
        <f t="shared" ca="1" si="150"/>
        <v>131.45792341999999</v>
      </c>
      <c r="Q514" s="85">
        <f t="shared" si="156"/>
        <v>0</v>
      </c>
      <c r="R514" s="90" t="str">
        <f t="shared" si="157"/>
        <v>AMEX+J</v>
      </c>
      <c r="S514" s="86">
        <f t="shared" si="158"/>
        <v>44795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7"/>
        <v>44608</v>
      </c>
      <c r="B515" s="129">
        <f t="shared" ca="1" si="151"/>
        <v>1111.1635469</v>
      </c>
      <c r="C515" s="85">
        <f t="shared" si="159"/>
        <v>979.04444931</v>
      </c>
      <c r="D515" s="11">
        <f ca="1">IF(A515&lt;$B$1,VLOOKUP(A515,[1]DI!$A$4:$B$15000,2),0)</f>
        <v>0.1065</v>
      </c>
      <c r="E515" s="85">
        <f t="shared" ca="1" si="152"/>
        <v>1.00040168</v>
      </c>
      <c r="F515" s="85">
        <f ca="1">(TRUNC(PRODUCT($E$12:$E514),16))</f>
        <v>1.06140794490977</v>
      </c>
      <c r="G515" s="85">
        <f t="shared" si="153"/>
        <v>1</v>
      </c>
      <c r="H515" s="85">
        <f t="shared" ca="1" si="154"/>
        <v>1.06140794</v>
      </c>
      <c r="I515" s="84">
        <f t="shared" si="148"/>
        <v>0.05</v>
      </c>
      <c r="J515" s="86">
        <f t="shared" si="160"/>
        <v>44105</v>
      </c>
      <c r="K515" s="87">
        <f t="shared" si="149"/>
        <v>346</v>
      </c>
      <c r="L515" s="88">
        <f t="shared" si="161"/>
        <v>346</v>
      </c>
      <c r="M515" s="89">
        <f t="shared" si="162"/>
        <v>1.0692844319999999</v>
      </c>
      <c r="N515" s="89">
        <f t="shared" ca="1" si="163"/>
        <v>1.1349469860000001</v>
      </c>
      <c r="O515" s="88">
        <f t="shared" si="155"/>
        <v>0</v>
      </c>
      <c r="P515" s="85">
        <f t="shared" ca="1" si="150"/>
        <v>132.11909759</v>
      </c>
      <c r="Q515" s="85">
        <f t="shared" si="156"/>
        <v>0</v>
      </c>
      <c r="R515" s="90" t="str">
        <f t="shared" si="157"/>
        <v>AMEX+J</v>
      </c>
      <c r="S515" s="86">
        <f t="shared" si="158"/>
        <v>44795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7"/>
        <v>44609</v>
      </c>
      <c r="B516" s="129">
        <f t="shared" ca="1" si="151"/>
        <v>1111.8251244400001</v>
      </c>
      <c r="C516" s="85">
        <f t="shared" si="159"/>
        <v>979.04444931</v>
      </c>
      <c r="D516" s="11">
        <f ca="1">IF(A516&lt;$B$1,VLOOKUP(A516,[1]DI!$A$4:$B$15000,2),0)</f>
        <v>0.1065</v>
      </c>
      <c r="E516" s="85">
        <f t="shared" ca="1" si="152"/>
        <v>1.00040168</v>
      </c>
      <c r="F516" s="85">
        <f ca="1">(TRUNC(PRODUCT($E$12:$E515),16))</f>
        <v>1.06183429125308</v>
      </c>
      <c r="G516" s="85">
        <f t="shared" si="153"/>
        <v>1</v>
      </c>
      <c r="H516" s="85">
        <f t="shared" ca="1" si="154"/>
        <v>1.06183429</v>
      </c>
      <c r="I516" s="84">
        <f t="shared" si="148"/>
        <v>0.05</v>
      </c>
      <c r="J516" s="86">
        <f t="shared" si="160"/>
        <v>44105</v>
      </c>
      <c r="K516" s="87">
        <f t="shared" si="149"/>
        <v>347</v>
      </c>
      <c r="L516" s="88">
        <f t="shared" si="161"/>
        <v>347</v>
      </c>
      <c r="M516" s="89">
        <f t="shared" si="162"/>
        <v>1.069491478</v>
      </c>
      <c r="N516" s="89">
        <f t="shared" ca="1" si="163"/>
        <v>1.1356227240000001</v>
      </c>
      <c r="O516" s="88">
        <f t="shared" si="155"/>
        <v>0</v>
      </c>
      <c r="P516" s="85">
        <f t="shared" ca="1" si="150"/>
        <v>132.78067512999999</v>
      </c>
      <c r="Q516" s="85">
        <f t="shared" si="156"/>
        <v>0</v>
      </c>
      <c r="R516" s="90" t="str">
        <f t="shared" si="157"/>
        <v>AMEX+J</v>
      </c>
      <c r="S516" s="86">
        <f t="shared" si="158"/>
        <v>44795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7"/>
        <v>44610</v>
      </c>
      <c r="B517" s="129">
        <f t="shared" ca="1" si="151"/>
        <v>1112.48709555</v>
      </c>
      <c r="C517" s="85">
        <f t="shared" si="159"/>
        <v>979.04444931</v>
      </c>
      <c r="D517" s="11">
        <f ca="1">IF(A517&lt;$B$1,VLOOKUP(A517,[1]DI!$A$4:$B$15000,2),0)</f>
        <v>0.1065</v>
      </c>
      <c r="E517" s="85">
        <f t="shared" ca="1" si="152"/>
        <v>1.00040168</v>
      </c>
      <c r="F517" s="85">
        <f ca="1">(TRUNC(PRODUCT($E$12:$E516),16))</f>
        <v>1.06226080885119</v>
      </c>
      <c r="G517" s="85">
        <f t="shared" si="153"/>
        <v>1</v>
      </c>
      <c r="H517" s="85">
        <f t="shared" ca="1" si="154"/>
        <v>1.0622608099999999</v>
      </c>
      <c r="I517" s="84">
        <f t="shared" si="148"/>
        <v>0.05</v>
      </c>
      <c r="J517" s="86">
        <f t="shared" si="160"/>
        <v>44105</v>
      </c>
      <c r="K517" s="87">
        <f t="shared" si="149"/>
        <v>348</v>
      </c>
      <c r="L517" s="88">
        <f t="shared" si="161"/>
        <v>348</v>
      </c>
      <c r="M517" s="89">
        <f t="shared" si="162"/>
        <v>1.0696985649999999</v>
      </c>
      <c r="N517" s="89">
        <f t="shared" ca="1" si="163"/>
        <v>1.136298864</v>
      </c>
      <c r="O517" s="88">
        <f t="shared" si="155"/>
        <v>0</v>
      </c>
      <c r="P517" s="85">
        <f t="shared" ca="1" si="150"/>
        <v>133.44264623999999</v>
      </c>
      <c r="Q517" s="85">
        <f t="shared" si="156"/>
        <v>0</v>
      </c>
      <c r="R517" s="90" t="str">
        <f t="shared" si="157"/>
        <v>AMEX+J</v>
      </c>
      <c r="S517" s="86">
        <f t="shared" si="158"/>
        <v>44795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7"/>
        <v>44611</v>
      </c>
      <c r="B518" s="129">
        <f t="shared" ca="1" si="151"/>
        <v>1113.1494582800001</v>
      </c>
      <c r="C518" s="85">
        <f t="shared" si="159"/>
        <v>979.04444931</v>
      </c>
      <c r="D518" s="11">
        <f ca="1">IF(A518&lt;$B$1,VLOOKUP(A518,[1]DI!$A$4:$B$15000,2),0)</f>
        <v>0</v>
      </c>
      <c r="E518" s="85">
        <f t="shared" ca="1" si="152"/>
        <v>1</v>
      </c>
      <c r="F518" s="85">
        <f ca="1">(TRUNC(PRODUCT($E$12:$E517),16))</f>
        <v>1.06268749777289</v>
      </c>
      <c r="G518" s="85">
        <f t="shared" si="153"/>
        <v>1</v>
      </c>
      <c r="H518" s="85">
        <f t="shared" ca="1" si="154"/>
        <v>1.0626875</v>
      </c>
      <c r="I518" s="84">
        <f t="shared" si="148"/>
        <v>0.05</v>
      </c>
      <c r="J518" s="86">
        <f t="shared" si="160"/>
        <v>44105</v>
      </c>
      <c r="K518" s="87">
        <f t="shared" si="149"/>
        <v>348</v>
      </c>
      <c r="L518" s="88">
        <f t="shared" si="161"/>
        <v>349</v>
      </c>
      <c r="M518" s="89">
        <f t="shared" si="162"/>
        <v>1.069905691</v>
      </c>
      <c r="N518" s="89">
        <f t="shared" ca="1" si="163"/>
        <v>1.136975404</v>
      </c>
      <c r="O518" s="88">
        <f t="shared" si="155"/>
        <v>0</v>
      </c>
      <c r="P518" s="85">
        <f t="shared" ca="1" si="150"/>
        <v>134.10500897</v>
      </c>
      <c r="Q518" s="85">
        <f t="shared" si="156"/>
        <v>0</v>
      </c>
      <c r="R518" s="90" t="str">
        <f t="shared" si="157"/>
        <v>AMEX+J</v>
      </c>
      <c r="S518" s="86">
        <f t="shared" si="158"/>
        <v>44795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7"/>
        <v>44612</v>
      </c>
      <c r="B519" s="129">
        <f t="shared" ca="1" si="151"/>
        <v>1113.1494582800001</v>
      </c>
      <c r="C519" s="85">
        <f t="shared" si="159"/>
        <v>979.04444931</v>
      </c>
      <c r="D519" s="11">
        <f ca="1">IF(A519&lt;$B$1,VLOOKUP(A519,[1]DI!$A$4:$B$15000,2),0)</f>
        <v>0</v>
      </c>
      <c r="E519" s="85">
        <f t="shared" ca="1" si="152"/>
        <v>1</v>
      </c>
      <c r="F519" s="85">
        <f ca="1">(TRUNC(PRODUCT($E$12:$E518),16))</f>
        <v>1.06268749777289</v>
      </c>
      <c r="G519" s="85">
        <f t="shared" si="153"/>
        <v>1</v>
      </c>
      <c r="H519" s="85">
        <f t="shared" ca="1" si="154"/>
        <v>1.0626875</v>
      </c>
      <c r="I519" s="84">
        <f t="shared" si="148"/>
        <v>0.05</v>
      </c>
      <c r="J519" s="86">
        <f t="shared" si="160"/>
        <v>44105</v>
      </c>
      <c r="K519" s="87">
        <f t="shared" si="149"/>
        <v>348</v>
      </c>
      <c r="L519" s="88">
        <f t="shared" si="161"/>
        <v>349</v>
      </c>
      <c r="M519" s="89">
        <f t="shared" si="162"/>
        <v>1.069905691</v>
      </c>
      <c r="N519" s="89">
        <f t="shared" ca="1" si="163"/>
        <v>1.136975404</v>
      </c>
      <c r="O519" s="88">
        <f t="shared" si="155"/>
        <v>0</v>
      </c>
      <c r="P519" s="85">
        <f t="shared" ca="1" si="150"/>
        <v>134.10500897</v>
      </c>
      <c r="Q519" s="85">
        <f t="shared" si="156"/>
        <v>0</v>
      </c>
      <c r="R519" s="90" t="str">
        <f t="shared" si="157"/>
        <v>AMEX+J</v>
      </c>
      <c r="S519" s="86">
        <f t="shared" si="158"/>
        <v>44795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7"/>
        <v>44613</v>
      </c>
      <c r="B520" s="129">
        <f t="shared" ca="1" si="151"/>
        <v>1113.1494582800001</v>
      </c>
      <c r="C520" s="85">
        <f t="shared" si="159"/>
        <v>979.04444931</v>
      </c>
      <c r="D520" s="11">
        <f ca="1">IF(A520&lt;$B$1,VLOOKUP(A520,[1]DI!$A$4:$B$15000,2),0)</f>
        <v>0.1065</v>
      </c>
      <c r="E520" s="85">
        <f t="shared" ca="1" si="152"/>
        <v>1.00040168</v>
      </c>
      <c r="F520" s="85">
        <f ca="1">(TRUNC(PRODUCT($E$12:$E519),16))</f>
        <v>1.06268749777289</v>
      </c>
      <c r="G520" s="85">
        <f t="shared" si="153"/>
        <v>1</v>
      </c>
      <c r="H520" s="85">
        <f t="shared" ca="1" si="154"/>
        <v>1.0626875</v>
      </c>
      <c r="I520" s="84">
        <f t="shared" si="148"/>
        <v>0.05</v>
      </c>
      <c r="J520" s="86">
        <f t="shared" si="160"/>
        <v>44105</v>
      </c>
      <c r="K520" s="87">
        <f t="shared" si="149"/>
        <v>349</v>
      </c>
      <c r="L520" s="88">
        <f t="shared" si="161"/>
        <v>349</v>
      </c>
      <c r="M520" s="89">
        <f t="shared" si="162"/>
        <v>1.069905691</v>
      </c>
      <c r="N520" s="89">
        <f t="shared" ca="1" si="163"/>
        <v>1.136975404</v>
      </c>
      <c r="O520" s="88">
        <f t="shared" si="155"/>
        <v>0</v>
      </c>
      <c r="P520" s="85">
        <f t="shared" ca="1" si="150"/>
        <v>134.10500897</v>
      </c>
      <c r="Q520" s="85">
        <f t="shared" si="156"/>
        <v>0</v>
      </c>
      <c r="R520" s="90" t="str">
        <f t="shared" si="157"/>
        <v>AMEX+J</v>
      </c>
      <c r="S520" s="86">
        <f t="shared" si="158"/>
        <v>44795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7"/>
        <v>44614</v>
      </c>
      <c r="B521" s="129">
        <f t="shared" ca="1" si="151"/>
        <v>1113.8122136100001</v>
      </c>
      <c r="C521" s="85">
        <f t="shared" si="159"/>
        <v>979.04444931</v>
      </c>
      <c r="D521" s="11">
        <f ca="1">IF(A521&lt;$B$1,VLOOKUP(A521,[1]DI!$A$4:$B$15000,2),0)</f>
        <v>0.1065</v>
      </c>
      <c r="E521" s="85">
        <f t="shared" ca="1" si="152"/>
        <v>1.00040168</v>
      </c>
      <c r="F521" s="85">
        <f ca="1">(TRUNC(PRODUCT($E$12:$E520),16))</f>
        <v>1.06311435808699</v>
      </c>
      <c r="G521" s="85">
        <f t="shared" si="153"/>
        <v>1</v>
      </c>
      <c r="H521" s="85">
        <f t="shared" ca="1" si="154"/>
        <v>1.0631143599999999</v>
      </c>
      <c r="I521" s="84">
        <f t="shared" si="148"/>
        <v>0.05</v>
      </c>
      <c r="J521" s="86">
        <f t="shared" si="160"/>
        <v>44105</v>
      </c>
      <c r="K521" s="87">
        <f t="shared" si="149"/>
        <v>350</v>
      </c>
      <c r="L521" s="88">
        <f t="shared" si="161"/>
        <v>350</v>
      </c>
      <c r="M521" s="89">
        <f t="shared" si="162"/>
        <v>1.070112857</v>
      </c>
      <c r="N521" s="89">
        <f t="shared" ca="1" si="163"/>
        <v>1.137652345</v>
      </c>
      <c r="O521" s="88">
        <f t="shared" si="155"/>
        <v>0</v>
      </c>
      <c r="P521" s="85">
        <f t="shared" ca="1" si="150"/>
        <v>134.76776430000001</v>
      </c>
      <c r="Q521" s="85">
        <f t="shared" si="156"/>
        <v>0</v>
      </c>
      <c r="R521" s="90" t="str">
        <f t="shared" si="157"/>
        <v>AMEX+J</v>
      </c>
      <c r="S521" s="86">
        <f t="shared" si="158"/>
        <v>44795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7"/>
        <v>44615</v>
      </c>
      <c r="B522" s="129">
        <f t="shared" ca="1" si="151"/>
        <v>1114.4753635</v>
      </c>
      <c r="C522" s="85">
        <f t="shared" si="159"/>
        <v>979.04444931</v>
      </c>
      <c r="D522" s="11">
        <f ca="1">IF(A522&lt;$B$1,VLOOKUP(A522,[1]DI!$A$4:$B$15000,2),0)</f>
        <v>0.1065</v>
      </c>
      <c r="E522" s="85">
        <f t="shared" ca="1" si="152"/>
        <v>1.00040168</v>
      </c>
      <c r="F522" s="85">
        <f ca="1">(TRUNC(PRODUCT($E$12:$E521),16))</f>
        <v>1.06354138986235</v>
      </c>
      <c r="G522" s="85">
        <f t="shared" si="153"/>
        <v>1</v>
      </c>
      <c r="H522" s="85">
        <f t="shared" ca="1" si="154"/>
        <v>1.0635413899999999</v>
      </c>
      <c r="I522" s="84">
        <f t="shared" si="148"/>
        <v>0.05</v>
      </c>
      <c r="J522" s="86">
        <f t="shared" si="160"/>
        <v>44105</v>
      </c>
      <c r="K522" s="87">
        <f t="shared" si="149"/>
        <v>351</v>
      </c>
      <c r="L522" s="88">
        <f t="shared" si="161"/>
        <v>351</v>
      </c>
      <c r="M522" s="89">
        <f t="shared" si="162"/>
        <v>1.0703200639999999</v>
      </c>
      <c r="N522" s="89">
        <f t="shared" ca="1" si="163"/>
        <v>1.1383296890000001</v>
      </c>
      <c r="O522" s="88">
        <f t="shared" si="155"/>
        <v>0</v>
      </c>
      <c r="P522" s="85">
        <f t="shared" ca="1" si="150"/>
        <v>135.43091419000001</v>
      </c>
      <c r="Q522" s="85">
        <f t="shared" si="156"/>
        <v>0</v>
      </c>
      <c r="R522" s="90" t="str">
        <f t="shared" si="157"/>
        <v>AMEX+J</v>
      </c>
      <c r="S522" s="86">
        <f t="shared" si="158"/>
        <v>44795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7"/>
        <v>44616</v>
      </c>
      <c r="B523" s="129">
        <f t="shared" ca="1" si="151"/>
        <v>1115.138905</v>
      </c>
      <c r="C523" s="85">
        <f t="shared" si="159"/>
        <v>979.04444931</v>
      </c>
      <c r="D523" s="11">
        <f ca="1">IF(A523&lt;$B$1,VLOOKUP(A523,[1]DI!$A$4:$B$15000,2),0)</f>
        <v>0.1065</v>
      </c>
      <c r="E523" s="85">
        <f t="shared" ca="1" si="152"/>
        <v>1.00040168</v>
      </c>
      <c r="F523" s="85">
        <f ca="1">(TRUNC(PRODUCT($E$12:$E522),16))</f>
        <v>1.06396859316783</v>
      </c>
      <c r="G523" s="85">
        <f t="shared" si="153"/>
        <v>1</v>
      </c>
      <c r="H523" s="85">
        <f t="shared" ca="1" si="154"/>
        <v>1.06396859</v>
      </c>
      <c r="I523" s="84">
        <f t="shared" si="148"/>
        <v>0.05</v>
      </c>
      <c r="J523" s="86">
        <f t="shared" si="160"/>
        <v>44105</v>
      </c>
      <c r="K523" s="87">
        <f t="shared" si="149"/>
        <v>352</v>
      </c>
      <c r="L523" s="88">
        <f t="shared" si="161"/>
        <v>352</v>
      </c>
      <c r="M523" s="89">
        <f t="shared" si="162"/>
        <v>1.0705273099999999</v>
      </c>
      <c r="N523" s="89">
        <f t="shared" ca="1" si="163"/>
        <v>1.139007433</v>
      </c>
      <c r="O523" s="88">
        <f t="shared" si="155"/>
        <v>0</v>
      </c>
      <c r="P523" s="85">
        <f t="shared" ca="1" si="150"/>
        <v>136.09445568999999</v>
      </c>
      <c r="Q523" s="85">
        <f t="shared" si="156"/>
        <v>0</v>
      </c>
      <c r="R523" s="90" t="str">
        <f t="shared" si="157"/>
        <v>AMEX+J</v>
      </c>
      <c r="S523" s="86">
        <f t="shared" si="158"/>
        <v>44795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7"/>
        <v>44617</v>
      </c>
      <c r="B524" s="129">
        <f t="shared" ca="1" si="151"/>
        <v>1115.80285084</v>
      </c>
      <c r="C524" s="85">
        <f t="shared" si="159"/>
        <v>979.04444931</v>
      </c>
      <c r="D524" s="11">
        <f ca="1">IF(A524&lt;$B$1,VLOOKUP(A524,[1]DI!$A$4:$B$15000,2),0)</f>
        <v>0.1065</v>
      </c>
      <c r="E524" s="85">
        <f t="shared" ca="1" si="152"/>
        <v>1.00040168</v>
      </c>
      <c r="F524" s="85">
        <f ca="1">(TRUNC(PRODUCT($E$12:$E523),16))</f>
        <v>1.0643959680723301</v>
      </c>
      <c r="G524" s="85">
        <f t="shared" si="153"/>
        <v>1</v>
      </c>
      <c r="H524" s="85">
        <f t="shared" ca="1" si="154"/>
        <v>1.0643959700000001</v>
      </c>
      <c r="I524" s="84">
        <f t="shared" si="148"/>
        <v>0.05</v>
      </c>
      <c r="J524" s="86">
        <f t="shared" si="160"/>
        <v>44105</v>
      </c>
      <c r="K524" s="87">
        <f t="shared" si="149"/>
        <v>353</v>
      </c>
      <c r="L524" s="88">
        <f t="shared" si="161"/>
        <v>353</v>
      </c>
      <c r="M524" s="89">
        <f t="shared" si="162"/>
        <v>1.070734597</v>
      </c>
      <c r="N524" s="89">
        <f t="shared" ca="1" si="163"/>
        <v>1.13968559</v>
      </c>
      <c r="O524" s="88">
        <f t="shared" si="155"/>
        <v>0</v>
      </c>
      <c r="P524" s="85">
        <f t="shared" ca="1" si="150"/>
        <v>136.75840152999999</v>
      </c>
      <c r="Q524" s="85">
        <f t="shared" si="156"/>
        <v>0</v>
      </c>
      <c r="R524" s="90" t="str">
        <f t="shared" si="157"/>
        <v>AMEX+J</v>
      </c>
      <c r="S524" s="86">
        <f t="shared" si="158"/>
        <v>44795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64">(A524+1)</f>
        <v>44618</v>
      </c>
      <c r="B525" s="129">
        <f t="shared" ca="1" si="151"/>
        <v>1116.46718048</v>
      </c>
      <c r="C525" s="85">
        <f t="shared" si="159"/>
        <v>979.04444931</v>
      </c>
      <c r="D525" s="11">
        <f ca="1">IF(A525&lt;$B$1,VLOOKUP(A525,[1]DI!$A$4:$B$15000,2),0)</f>
        <v>0</v>
      </c>
      <c r="E525" s="85">
        <f t="shared" ca="1" si="152"/>
        <v>1</v>
      </c>
      <c r="F525" s="85">
        <f ca="1">(TRUNC(PRODUCT($E$12:$E524),16))</f>
        <v>1.06482351464479</v>
      </c>
      <c r="G525" s="85">
        <f t="shared" si="153"/>
        <v>1</v>
      </c>
      <c r="H525" s="85">
        <f t="shared" ca="1" si="154"/>
        <v>1.0648235100000001</v>
      </c>
      <c r="I525" s="84">
        <f t="shared" ref="I525:I588" si="165">I524</f>
        <v>0.05</v>
      </c>
      <c r="J525" s="86">
        <f t="shared" si="160"/>
        <v>44105</v>
      </c>
      <c r="K525" s="87">
        <f t="shared" ref="K525:K588" si="166">IF(A525&gt;J525,IF(NETWORKDAYS(J525,A525,$V$72:$V$436)-1=0,1,NETWORKDAYS(J525,A525,$V$72:$V$436)-1),0)</f>
        <v>353</v>
      </c>
      <c r="L525" s="88">
        <f t="shared" si="161"/>
        <v>354</v>
      </c>
      <c r="M525" s="89">
        <f t="shared" si="162"/>
        <v>1.070941924</v>
      </c>
      <c r="N525" s="89">
        <f t="shared" ca="1" si="163"/>
        <v>1.1403641390000001</v>
      </c>
      <c r="O525" s="88">
        <f t="shared" si="155"/>
        <v>0</v>
      </c>
      <c r="P525" s="85">
        <f t="shared" ref="P525:P588" ca="1" si="167">TRUNC(((N525-1)*C525),8)</f>
        <v>137.42273116999999</v>
      </c>
      <c r="Q525" s="85">
        <f t="shared" si="156"/>
        <v>0</v>
      </c>
      <c r="R525" s="90" t="str">
        <f t="shared" si="157"/>
        <v>AMEX+J</v>
      </c>
      <c r="S525" s="86">
        <f t="shared" si="158"/>
        <v>44795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64"/>
        <v>44619</v>
      </c>
      <c r="B526" s="129">
        <f t="shared" ref="B526:B589" ca="1" si="168">IF(A526&lt;=TODAY(),C526+P526,IF(AND(A526&gt;TODAY(),A526&lt;=$B$1),IF(VLOOKUP(TODAY(),$A$10:$D$10000,4,FALSE)=0,"n.d",C526+P526),"n.d"))</f>
        <v>1116.46718048</v>
      </c>
      <c r="C526" s="85">
        <f t="shared" si="159"/>
        <v>979.04444931</v>
      </c>
      <c r="D526" s="11">
        <f ca="1">IF(A526&lt;$B$1,VLOOKUP(A526,[1]DI!$A$4:$B$15000,2),0)</f>
        <v>0</v>
      </c>
      <c r="E526" s="85">
        <f t="shared" ref="E526:E589" ca="1" si="169">IF(A526&lt;A$10,1,ROUND(((1+D526)^(1/252)),8))</f>
        <v>1</v>
      </c>
      <c r="F526" s="85">
        <f ca="1">(TRUNC(PRODUCT($E$12:$E525),16))</f>
        <v>1.06482351464479</v>
      </c>
      <c r="G526" s="85">
        <f t="shared" ref="G526:G589" si="170">IF(O525&gt;0,F525,G525)</f>
        <v>1</v>
      </c>
      <c r="H526" s="85">
        <f t="shared" ref="H526:H589" ca="1" si="171">ROUND(F526/G526,8)</f>
        <v>1.0648235100000001</v>
      </c>
      <c r="I526" s="84">
        <f t="shared" si="165"/>
        <v>0.05</v>
      </c>
      <c r="J526" s="86">
        <f t="shared" si="160"/>
        <v>44105</v>
      </c>
      <c r="K526" s="87">
        <f t="shared" si="166"/>
        <v>353</v>
      </c>
      <c r="L526" s="88">
        <f t="shared" si="161"/>
        <v>354</v>
      </c>
      <c r="M526" s="89">
        <f t="shared" si="162"/>
        <v>1.070941924</v>
      </c>
      <c r="N526" s="89">
        <f t="shared" ca="1" si="163"/>
        <v>1.1403641390000001</v>
      </c>
      <c r="O526" s="88">
        <f t="shared" ref="O526:O589" si="172">IF(VLOOKUP(A526,W$12:AD$60,8)=VLOOKUP(A525,W$12:AD$60,8),0,VLOOKUP(A526,W$12:AD$60,8))</f>
        <v>0</v>
      </c>
      <c r="P526" s="85">
        <f t="shared" ca="1" si="167"/>
        <v>137.42273116999999</v>
      </c>
      <c r="Q526" s="85">
        <f t="shared" ref="Q526:Q589" si="173">IF(O526&gt;0,VLOOKUP(O526,$V$12:$AA$60,6),0)</f>
        <v>0</v>
      </c>
      <c r="R526" s="90" t="str">
        <f t="shared" ref="R526:R589" si="174">IF(O525&gt;0,VLOOKUP(O525,V$12:AF$60,10),R525)</f>
        <v>AMEX+J</v>
      </c>
      <c r="S526" s="86">
        <f t="shared" ref="S526:S589" si="175">IF(O525&gt;0,VLOOKUP(O525,V$12:AF$60,11),S525)</f>
        <v>44795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64"/>
        <v>44620</v>
      </c>
      <c r="B527" s="129">
        <f t="shared" ca="1" si="168"/>
        <v>1116.46718048</v>
      </c>
      <c r="C527" s="85">
        <f t="shared" si="159"/>
        <v>979.04444931</v>
      </c>
      <c r="D527" s="11">
        <f ca="1">IF(A527&lt;$B$1,VLOOKUP(A527,[1]DI!$A$4:$B$15000,2),0)</f>
        <v>0</v>
      </c>
      <c r="E527" s="85">
        <f t="shared" ca="1" si="169"/>
        <v>1</v>
      </c>
      <c r="F527" s="85">
        <f ca="1">(TRUNC(PRODUCT($E$12:$E526),16))</f>
        <v>1.06482351464479</v>
      </c>
      <c r="G527" s="85">
        <f t="shared" si="170"/>
        <v>1</v>
      </c>
      <c r="H527" s="85">
        <f t="shared" ca="1" si="171"/>
        <v>1.0648235100000001</v>
      </c>
      <c r="I527" s="84">
        <f t="shared" si="165"/>
        <v>0.05</v>
      </c>
      <c r="J527" s="86">
        <f t="shared" si="160"/>
        <v>44105</v>
      </c>
      <c r="K527" s="87">
        <f t="shared" si="166"/>
        <v>353</v>
      </c>
      <c r="L527" s="88">
        <f t="shared" si="161"/>
        <v>354</v>
      </c>
      <c r="M527" s="89">
        <f t="shared" si="162"/>
        <v>1.070941924</v>
      </c>
      <c r="N527" s="89">
        <f t="shared" ca="1" si="163"/>
        <v>1.1403641390000001</v>
      </c>
      <c r="O527" s="88">
        <f t="shared" si="172"/>
        <v>0</v>
      </c>
      <c r="P527" s="85">
        <f t="shared" ca="1" si="167"/>
        <v>137.42273116999999</v>
      </c>
      <c r="Q527" s="85">
        <f t="shared" si="173"/>
        <v>0</v>
      </c>
      <c r="R527" s="90" t="str">
        <f t="shared" si="174"/>
        <v>AMEX+J</v>
      </c>
      <c r="S527" s="86">
        <f t="shared" si="175"/>
        <v>44795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64"/>
        <v>44621</v>
      </c>
      <c r="B528" s="129">
        <f t="shared" ca="1" si="168"/>
        <v>1116.46718048</v>
      </c>
      <c r="C528" s="85">
        <f t="shared" si="159"/>
        <v>979.04444931</v>
      </c>
      <c r="D528" s="11">
        <f ca="1">IF(A528&lt;$B$1,VLOOKUP(A528,[1]DI!$A$4:$B$15000,2),0)</f>
        <v>0</v>
      </c>
      <c r="E528" s="85">
        <f t="shared" ca="1" si="169"/>
        <v>1</v>
      </c>
      <c r="F528" s="85">
        <f ca="1">(TRUNC(PRODUCT($E$12:$E527),16))</f>
        <v>1.06482351464479</v>
      </c>
      <c r="G528" s="85">
        <f t="shared" si="170"/>
        <v>1</v>
      </c>
      <c r="H528" s="85">
        <f t="shared" ca="1" si="171"/>
        <v>1.0648235100000001</v>
      </c>
      <c r="I528" s="84">
        <f t="shared" si="165"/>
        <v>0.05</v>
      </c>
      <c r="J528" s="86">
        <f t="shared" si="160"/>
        <v>44105</v>
      </c>
      <c r="K528" s="87">
        <f t="shared" si="166"/>
        <v>353</v>
      </c>
      <c r="L528" s="88">
        <f t="shared" si="161"/>
        <v>354</v>
      </c>
      <c r="M528" s="89">
        <f t="shared" si="162"/>
        <v>1.070941924</v>
      </c>
      <c r="N528" s="89">
        <f t="shared" ca="1" si="163"/>
        <v>1.1403641390000001</v>
      </c>
      <c r="O528" s="88">
        <f t="shared" si="172"/>
        <v>0</v>
      </c>
      <c r="P528" s="85">
        <f t="shared" ca="1" si="167"/>
        <v>137.42273116999999</v>
      </c>
      <c r="Q528" s="85">
        <f t="shared" si="173"/>
        <v>0</v>
      </c>
      <c r="R528" s="90" t="str">
        <f t="shared" si="174"/>
        <v>AMEX+J</v>
      </c>
      <c r="S528" s="86">
        <f t="shared" si="175"/>
        <v>44795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64"/>
        <v>44622</v>
      </c>
      <c r="B529" s="129">
        <f t="shared" ca="1" si="168"/>
        <v>1116.46718048</v>
      </c>
      <c r="C529" s="85">
        <f t="shared" si="159"/>
        <v>979.04444931</v>
      </c>
      <c r="D529" s="11">
        <f ca="1">IF(A529&lt;$B$1,VLOOKUP(A529,[1]DI!$A$4:$B$15000,2),0)</f>
        <v>0.1065</v>
      </c>
      <c r="E529" s="85">
        <f t="shared" ca="1" si="169"/>
        <v>1.00040168</v>
      </c>
      <c r="F529" s="85">
        <f ca="1">(TRUNC(PRODUCT($E$12:$E528),16))</f>
        <v>1.06482351464479</v>
      </c>
      <c r="G529" s="85">
        <f t="shared" si="170"/>
        <v>1</v>
      </c>
      <c r="H529" s="85">
        <f t="shared" ca="1" si="171"/>
        <v>1.0648235100000001</v>
      </c>
      <c r="I529" s="84">
        <f t="shared" si="165"/>
        <v>0.05</v>
      </c>
      <c r="J529" s="86">
        <f t="shared" si="160"/>
        <v>44105</v>
      </c>
      <c r="K529" s="87">
        <f t="shared" si="166"/>
        <v>354</v>
      </c>
      <c r="L529" s="88">
        <f t="shared" si="161"/>
        <v>354</v>
      </c>
      <c r="M529" s="89">
        <f t="shared" si="162"/>
        <v>1.070941924</v>
      </c>
      <c r="N529" s="89">
        <f t="shared" ca="1" si="163"/>
        <v>1.1403641390000001</v>
      </c>
      <c r="O529" s="88">
        <f t="shared" si="172"/>
        <v>0</v>
      </c>
      <c r="P529" s="85">
        <f t="shared" ca="1" si="167"/>
        <v>137.42273116999999</v>
      </c>
      <c r="Q529" s="85">
        <f t="shared" si="173"/>
        <v>0</v>
      </c>
      <c r="R529" s="90" t="str">
        <f t="shared" si="174"/>
        <v>AMEX+J</v>
      </c>
      <c r="S529" s="86">
        <f t="shared" si="175"/>
        <v>44795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64"/>
        <v>44623</v>
      </c>
      <c r="B530" s="129">
        <f t="shared" ca="1" si="168"/>
        <v>1117.13191347</v>
      </c>
      <c r="C530" s="85">
        <f t="shared" si="159"/>
        <v>979.04444931</v>
      </c>
      <c r="D530" s="11">
        <f ca="1">IF(A530&lt;$B$1,VLOOKUP(A530,[1]DI!$A$4:$B$15000,2),0)</f>
        <v>0.1065</v>
      </c>
      <c r="E530" s="85">
        <f t="shared" ca="1" si="169"/>
        <v>1.00040168</v>
      </c>
      <c r="F530" s="85">
        <f ca="1">(TRUNC(PRODUCT($E$12:$E529),16))</f>
        <v>1.0652512329541499</v>
      </c>
      <c r="G530" s="85">
        <f t="shared" si="170"/>
        <v>1</v>
      </c>
      <c r="H530" s="85">
        <f t="shared" ca="1" si="171"/>
        <v>1.0652512300000001</v>
      </c>
      <c r="I530" s="84">
        <f t="shared" si="165"/>
        <v>0.05</v>
      </c>
      <c r="J530" s="86">
        <f t="shared" si="160"/>
        <v>44105</v>
      </c>
      <c r="K530" s="87">
        <f t="shared" si="166"/>
        <v>355</v>
      </c>
      <c r="L530" s="88">
        <f t="shared" si="161"/>
        <v>355</v>
      </c>
      <c r="M530" s="89">
        <f t="shared" si="162"/>
        <v>1.071149291</v>
      </c>
      <c r="N530" s="89">
        <f t="shared" ca="1" si="163"/>
        <v>1.1410431000000001</v>
      </c>
      <c r="O530" s="88">
        <f t="shared" si="172"/>
        <v>0</v>
      </c>
      <c r="P530" s="85">
        <f t="shared" ca="1" si="167"/>
        <v>138.08746416</v>
      </c>
      <c r="Q530" s="85">
        <f t="shared" si="173"/>
        <v>0</v>
      </c>
      <c r="R530" s="90" t="str">
        <f t="shared" si="174"/>
        <v>AMEX+J</v>
      </c>
      <c r="S530" s="86">
        <f t="shared" si="175"/>
        <v>44795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64"/>
        <v>44624</v>
      </c>
      <c r="B531" s="129">
        <f t="shared" ca="1" si="168"/>
        <v>1117.7970400500001</v>
      </c>
      <c r="C531" s="85">
        <f t="shared" si="159"/>
        <v>979.04444931</v>
      </c>
      <c r="D531" s="11">
        <f ca="1">IF(A531&lt;$B$1,VLOOKUP(A531,[1]DI!$A$4:$B$15000,2),0)</f>
        <v>0.1065</v>
      </c>
      <c r="E531" s="85">
        <f t="shared" ca="1" si="169"/>
        <v>1.00040168</v>
      </c>
      <c r="F531" s="85">
        <f ca="1">(TRUNC(PRODUCT($E$12:$E530),16))</f>
        <v>1.0656791230694</v>
      </c>
      <c r="G531" s="85">
        <f t="shared" si="170"/>
        <v>1</v>
      </c>
      <c r="H531" s="85">
        <f t="shared" ca="1" si="171"/>
        <v>1.06567912</v>
      </c>
      <c r="I531" s="84">
        <f t="shared" si="165"/>
        <v>0.05</v>
      </c>
      <c r="J531" s="86">
        <f t="shared" si="160"/>
        <v>44105</v>
      </c>
      <c r="K531" s="87">
        <f t="shared" si="166"/>
        <v>356</v>
      </c>
      <c r="L531" s="88">
        <f t="shared" si="161"/>
        <v>356</v>
      </c>
      <c r="M531" s="89">
        <f t="shared" si="162"/>
        <v>1.071356698</v>
      </c>
      <c r="N531" s="89">
        <f t="shared" ca="1" si="163"/>
        <v>1.141722463</v>
      </c>
      <c r="O531" s="88">
        <f t="shared" si="172"/>
        <v>0</v>
      </c>
      <c r="P531" s="85">
        <f t="shared" ca="1" si="167"/>
        <v>138.75259073999999</v>
      </c>
      <c r="Q531" s="85">
        <f t="shared" si="173"/>
        <v>0</v>
      </c>
      <c r="R531" s="90" t="str">
        <f t="shared" si="174"/>
        <v>AMEX+J</v>
      </c>
      <c r="S531" s="86">
        <f t="shared" si="175"/>
        <v>44795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64"/>
        <v>44625</v>
      </c>
      <c r="B532" s="129">
        <f t="shared" ca="1" si="168"/>
        <v>1118.46257195</v>
      </c>
      <c r="C532" s="85">
        <f t="shared" si="159"/>
        <v>979.04444931</v>
      </c>
      <c r="D532" s="11">
        <f ca="1">IF(A532&lt;$B$1,VLOOKUP(A532,[1]DI!$A$4:$B$15000,2),0)</f>
        <v>0</v>
      </c>
      <c r="E532" s="85">
        <f t="shared" ca="1" si="169"/>
        <v>1</v>
      </c>
      <c r="F532" s="85">
        <f ca="1">(TRUNC(PRODUCT($E$12:$E531),16))</f>
        <v>1.06610718505956</v>
      </c>
      <c r="G532" s="85">
        <f t="shared" si="170"/>
        <v>1</v>
      </c>
      <c r="H532" s="85">
        <f t="shared" ca="1" si="171"/>
        <v>1.0661071900000001</v>
      </c>
      <c r="I532" s="84">
        <f t="shared" si="165"/>
        <v>0.05</v>
      </c>
      <c r="J532" s="86">
        <f t="shared" si="160"/>
        <v>44105</v>
      </c>
      <c r="K532" s="87">
        <f t="shared" si="166"/>
        <v>356</v>
      </c>
      <c r="L532" s="88">
        <f t="shared" si="161"/>
        <v>357</v>
      </c>
      <c r="M532" s="89">
        <f t="shared" si="162"/>
        <v>1.071564145</v>
      </c>
      <c r="N532" s="89">
        <f t="shared" ca="1" si="163"/>
        <v>1.14240224</v>
      </c>
      <c r="O532" s="88">
        <f t="shared" si="172"/>
        <v>0</v>
      </c>
      <c r="P532" s="85">
        <f t="shared" ca="1" si="167"/>
        <v>139.41812264000001</v>
      </c>
      <c r="Q532" s="85">
        <f t="shared" si="173"/>
        <v>0</v>
      </c>
      <c r="R532" s="90" t="str">
        <f t="shared" si="174"/>
        <v>AMEX+J</v>
      </c>
      <c r="S532" s="86">
        <f t="shared" si="175"/>
        <v>44795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64"/>
        <v>44626</v>
      </c>
      <c r="B533" s="129">
        <f t="shared" ca="1" si="168"/>
        <v>1118.46257195</v>
      </c>
      <c r="C533" s="85">
        <f t="shared" si="159"/>
        <v>979.04444931</v>
      </c>
      <c r="D533" s="11">
        <f ca="1">IF(A533&lt;$B$1,VLOOKUP(A533,[1]DI!$A$4:$B$15000,2),0)</f>
        <v>0</v>
      </c>
      <c r="E533" s="85">
        <f t="shared" ca="1" si="169"/>
        <v>1</v>
      </c>
      <c r="F533" s="85">
        <f ca="1">(TRUNC(PRODUCT($E$12:$E532),16))</f>
        <v>1.06610718505956</v>
      </c>
      <c r="G533" s="85">
        <f t="shared" si="170"/>
        <v>1</v>
      </c>
      <c r="H533" s="85">
        <f t="shared" ca="1" si="171"/>
        <v>1.0661071900000001</v>
      </c>
      <c r="I533" s="84">
        <f t="shared" si="165"/>
        <v>0.05</v>
      </c>
      <c r="J533" s="86">
        <f t="shared" si="160"/>
        <v>44105</v>
      </c>
      <c r="K533" s="87">
        <f t="shared" si="166"/>
        <v>356</v>
      </c>
      <c r="L533" s="88">
        <f t="shared" si="161"/>
        <v>357</v>
      </c>
      <c r="M533" s="89">
        <f t="shared" si="162"/>
        <v>1.071564145</v>
      </c>
      <c r="N533" s="89">
        <f t="shared" ca="1" si="163"/>
        <v>1.14240224</v>
      </c>
      <c r="O533" s="88">
        <f t="shared" si="172"/>
        <v>0</v>
      </c>
      <c r="P533" s="85">
        <f t="shared" ca="1" si="167"/>
        <v>139.41812264000001</v>
      </c>
      <c r="Q533" s="85">
        <f t="shared" si="173"/>
        <v>0</v>
      </c>
      <c r="R533" s="90" t="str">
        <f t="shared" si="174"/>
        <v>AMEX+J</v>
      </c>
      <c r="S533" s="86">
        <f t="shared" si="175"/>
        <v>44795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64"/>
        <v>44627</v>
      </c>
      <c r="B534" s="129">
        <f t="shared" ca="1" si="168"/>
        <v>1118.46257195</v>
      </c>
      <c r="C534" s="85">
        <f t="shared" si="159"/>
        <v>979.04444931</v>
      </c>
      <c r="D534" s="11">
        <f ca="1">IF(A534&lt;$B$1,VLOOKUP(A534,[1]DI!$A$4:$B$15000,2),0)</f>
        <v>0.1065</v>
      </c>
      <c r="E534" s="85">
        <f t="shared" ca="1" si="169"/>
        <v>1.00040168</v>
      </c>
      <c r="F534" s="85">
        <f ca="1">(TRUNC(PRODUCT($E$12:$E533),16))</f>
        <v>1.06610718505956</v>
      </c>
      <c r="G534" s="85">
        <f t="shared" si="170"/>
        <v>1</v>
      </c>
      <c r="H534" s="85">
        <f t="shared" ca="1" si="171"/>
        <v>1.0661071900000001</v>
      </c>
      <c r="I534" s="84">
        <f t="shared" si="165"/>
        <v>0.05</v>
      </c>
      <c r="J534" s="86">
        <f t="shared" si="160"/>
        <v>44105</v>
      </c>
      <c r="K534" s="87">
        <f t="shared" si="166"/>
        <v>357</v>
      </c>
      <c r="L534" s="88">
        <f t="shared" si="161"/>
        <v>357</v>
      </c>
      <c r="M534" s="89">
        <f t="shared" si="162"/>
        <v>1.071564145</v>
      </c>
      <c r="N534" s="89">
        <f t="shared" ca="1" si="163"/>
        <v>1.14240224</v>
      </c>
      <c r="O534" s="88">
        <f t="shared" si="172"/>
        <v>0</v>
      </c>
      <c r="P534" s="85">
        <f t="shared" ca="1" si="167"/>
        <v>139.41812264000001</v>
      </c>
      <c r="Q534" s="85">
        <f t="shared" si="173"/>
        <v>0</v>
      </c>
      <c r="R534" s="90" t="str">
        <f t="shared" si="174"/>
        <v>AMEX+J</v>
      </c>
      <c r="S534" s="86">
        <f t="shared" si="175"/>
        <v>44795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64"/>
        <v>44628</v>
      </c>
      <c r="B535" s="129">
        <f t="shared" ca="1" si="168"/>
        <v>1119.1284876300001</v>
      </c>
      <c r="C535" s="85">
        <f t="shared" si="159"/>
        <v>979.04444931</v>
      </c>
      <c r="D535" s="11">
        <f ca="1">IF(A535&lt;$B$1,VLOOKUP(A535,[1]DI!$A$4:$B$15000,2),0)</f>
        <v>0.1065</v>
      </c>
      <c r="E535" s="85">
        <f t="shared" ca="1" si="169"/>
        <v>1.00040168</v>
      </c>
      <c r="F535" s="85">
        <f ca="1">(TRUNC(PRODUCT($E$12:$E534),16))</f>
        <v>1.06653541899365</v>
      </c>
      <c r="G535" s="85">
        <f t="shared" si="170"/>
        <v>1</v>
      </c>
      <c r="H535" s="85">
        <f t="shared" ca="1" si="171"/>
        <v>1.0665354199999999</v>
      </c>
      <c r="I535" s="84">
        <f t="shared" si="165"/>
        <v>0.05</v>
      </c>
      <c r="J535" s="86">
        <f t="shared" si="160"/>
        <v>44105</v>
      </c>
      <c r="K535" s="87">
        <f t="shared" si="166"/>
        <v>358</v>
      </c>
      <c r="L535" s="88">
        <f t="shared" si="161"/>
        <v>358</v>
      </c>
      <c r="M535" s="89">
        <f t="shared" si="162"/>
        <v>1.071771633</v>
      </c>
      <c r="N535" s="89">
        <f t="shared" ca="1" si="163"/>
        <v>1.143082409</v>
      </c>
      <c r="O535" s="88">
        <f t="shared" si="172"/>
        <v>0</v>
      </c>
      <c r="P535" s="85">
        <f t="shared" ca="1" si="167"/>
        <v>140.08403831999999</v>
      </c>
      <c r="Q535" s="85">
        <f t="shared" si="173"/>
        <v>0</v>
      </c>
      <c r="R535" s="90" t="str">
        <f t="shared" si="174"/>
        <v>AMEX+J</v>
      </c>
      <c r="S535" s="86">
        <f t="shared" si="175"/>
        <v>44795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64"/>
        <v>44629</v>
      </c>
      <c r="B536" s="129">
        <f t="shared" ca="1" si="168"/>
        <v>1119.7947978699999</v>
      </c>
      <c r="C536" s="85">
        <f t="shared" si="159"/>
        <v>979.04444931</v>
      </c>
      <c r="D536" s="11">
        <f ca="1">IF(A536&lt;$B$1,VLOOKUP(A536,[1]DI!$A$4:$B$15000,2),0)</f>
        <v>0.1065</v>
      </c>
      <c r="E536" s="85">
        <f t="shared" ca="1" si="169"/>
        <v>1.00040168</v>
      </c>
      <c r="F536" s="85">
        <f ca="1">(TRUNC(PRODUCT($E$12:$E535),16))</f>
        <v>1.06696382494075</v>
      </c>
      <c r="G536" s="85">
        <f t="shared" si="170"/>
        <v>1</v>
      </c>
      <c r="H536" s="85">
        <f t="shared" ca="1" si="171"/>
        <v>1.06696382</v>
      </c>
      <c r="I536" s="84">
        <f t="shared" si="165"/>
        <v>0.05</v>
      </c>
      <c r="J536" s="86">
        <f t="shared" si="160"/>
        <v>44105</v>
      </c>
      <c r="K536" s="87">
        <f t="shared" si="166"/>
        <v>359</v>
      </c>
      <c r="L536" s="88">
        <f t="shared" si="161"/>
        <v>359</v>
      </c>
      <c r="M536" s="89">
        <f t="shared" si="162"/>
        <v>1.071979161</v>
      </c>
      <c r="N536" s="89">
        <f t="shared" ca="1" si="163"/>
        <v>1.1437629810000001</v>
      </c>
      <c r="O536" s="88">
        <f t="shared" si="172"/>
        <v>0</v>
      </c>
      <c r="P536" s="85">
        <f t="shared" ca="1" si="167"/>
        <v>140.75034855999999</v>
      </c>
      <c r="Q536" s="85">
        <f t="shared" si="173"/>
        <v>0</v>
      </c>
      <c r="R536" s="90" t="str">
        <f t="shared" si="174"/>
        <v>AMEX+J</v>
      </c>
      <c r="S536" s="86">
        <f t="shared" si="175"/>
        <v>44795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64"/>
        <v>44630</v>
      </c>
      <c r="B537" s="129">
        <f t="shared" ca="1" si="168"/>
        <v>1120.4615124500001</v>
      </c>
      <c r="C537" s="85">
        <f t="shared" si="159"/>
        <v>979.04444931</v>
      </c>
      <c r="D537" s="11">
        <f ca="1">IF(A537&lt;$B$1,VLOOKUP(A537,[1]DI!$A$4:$B$15000,2),0)</f>
        <v>0.1065</v>
      </c>
      <c r="E537" s="85">
        <f t="shared" ca="1" si="169"/>
        <v>1.00040168</v>
      </c>
      <c r="F537" s="85">
        <f ca="1">(TRUNC(PRODUCT($E$12:$E536),16))</f>
        <v>1.06739240296996</v>
      </c>
      <c r="G537" s="85">
        <f t="shared" si="170"/>
        <v>1</v>
      </c>
      <c r="H537" s="85">
        <f t="shared" ca="1" si="171"/>
        <v>1.0673923999999999</v>
      </c>
      <c r="I537" s="84">
        <f t="shared" si="165"/>
        <v>0.05</v>
      </c>
      <c r="J537" s="86">
        <f t="shared" si="160"/>
        <v>44105</v>
      </c>
      <c r="K537" s="87">
        <f t="shared" si="166"/>
        <v>360</v>
      </c>
      <c r="L537" s="88">
        <f t="shared" si="161"/>
        <v>360</v>
      </c>
      <c r="M537" s="89">
        <f t="shared" si="162"/>
        <v>1.072186729</v>
      </c>
      <c r="N537" s="89">
        <f t="shared" ca="1" si="163"/>
        <v>1.1444439660000001</v>
      </c>
      <c r="O537" s="88">
        <f t="shared" si="172"/>
        <v>0</v>
      </c>
      <c r="P537" s="85">
        <f t="shared" ca="1" si="167"/>
        <v>141.41706314000001</v>
      </c>
      <c r="Q537" s="85">
        <f t="shared" si="173"/>
        <v>0</v>
      </c>
      <c r="R537" s="90" t="str">
        <f t="shared" si="174"/>
        <v>AMEX+J</v>
      </c>
      <c r="S537" s="86">
        <f t="shared" si="175"/>
        <v>44795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64"/>
        <v>44631</v>
      </c>
      <c r="B538" s="129">
        <f t="shared" ca="1" si="168"/>
        <v>1121.12862159</v>
      </c>
      <c r="C538" s="85">
        <f t="shared" si="159"/>
        <v>979.04444931</v>
      </c>
      <c r="D538" s="11">
        <f ca="1">IF(A538&lt;$B$1,VLOOKUP(A538,[1]DI!$A$4:$B$15000,2),0)</f>
        <v>0.1065</v>
      </c>
      <c r="E538" s="85">
        <f t="shared" ca="1" si="169"/>
        <v>1.00040168</v>
      </c>
      <c r="F538" s="85">
        <f ca="1">(TRUNC(PRODUCT($E$12:$E537),16))</f>
        <v>1.0678211531503801</v>
      </c>
      <c r="G538" s="85">
        <f t="shared" si="170"/>
        <v>1</v>
      </c>
      <c r="H538" s="85">
        <f t="shared" ca="1" si="171"/>
        <v>1.0678211500000001</v>
      </c>
      <c r="I538" s="84">
        <f t="shared" si="165"/>
        <v>0.05</v>
      </c>
      <c r="J538" s="86">
        <f t="shared" si="160"/>
        <v>44105</v>
      </c>
      <c r="K538" s="87">
        <f t="shared" si="166"/>
        <v>361</v>
      </c>
      <c r="L538" s="88">
        <f t="shared" si="161"/>
        <v>361</v>
      </c>
      <c r="M538" s="89">
        <f t="shared" si="162"/>
        <v>1.072394337</v>
      </c>
      <c r="N538" s="89">
        <f t="shared" ca="1" si="163"/>
        <v>1.1451253539999999</v>
      </c>
      <c r="O538" s="88">
        <f t="shared" si="172"/>
        <v>0</v>
      </c>
      <c r="P538" s="85">
        <f t="shared" ca="1" si="167"/>
        <v>142.08417227999999</v>
      </c>
      <c r="Q538" s="85">
        <f t="shared" si="173"/>
        <v>0</v>
      </c>
      <c r="R538" s="90" t="str">
        <f t="shared" si="174"/>
        <v>AMEX+J</v>
      </c>
      <c r="S538" s="86">
        <f t="shared" si="175"/>
        <v>44795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64"/>
        <v>44632</v>
      </c>
      <c r="B539" s="129">
        <f t="shared" ca="1" si="168"/>
        <v>1121.79613606</v>
      </c>
      <c r="C539" s="85">
        <f t="shared" si="159"/>
        <v>979.04444931</v>
      </c>
      <c r="D539" s="11">
        <f ca="1">IF(A539&lt;$B$1,VLOOKUP(A539,[1]DI!$A$4:$B$15000,2),0)</f>
        <v>0</v>
      </c>
      <c r="E539" s="85">
        <f t="shared" ca="1" si="169"/>
        <v>1</v>
      </c>
      <c r="F539" s="85">
        <f ca="1">(TRUNC(PRODUCT($E$12:$E538),16))</f>
        <v>1.0682500755511799</v>
      </c>
      <c r="G539" s="85">
        <f t="shared" si="170"/>
        <v>1</v>
      </c>
      <c r="H539" s="85">
        <f t="shared" ca="1" si="171"/>
        <v>1.0682500800000001</v>
      </c>
      <c r="I539" s="84">
        <f t="shared" si="165"/>
        <v>0.05</v>
      </c>
      <c r="J539" s="86">
        <f t="shared" si="160"/>
        <v>44105</v>
      </c>
      <c r="K539" s="87">
        <f t="shared" si="166"/>
        <v>361</v>
      </c>
      <c r="L539" s="88">
        <f t="shared" si="161"/>
        <v>362</v>
      </c>
      <c r="M539" s="89">
        <f t="shared" si="162"/>
        <v>1.0726019849999999</v>
      </c>
      <c r="N539" s="89">
        <f t="shared" ca="1" si="163"/>
        <v>1.145807156</v>
      </c>
      <c r="O539" s="88">
        <f t="shared" si="172"/>
        <v>0</v>
      </c>
      <c r="P539" s="85">
        <f t="shared" ca="1" si="167"/>
        <v>142.75168675</v>
      </c>
      <c r="Q539" s="85">
        <f t="shared" si="173"/>
        <v>0</v>
      </c>
      <c r="R539" s="90" t="str">
        <f t="shared" si="174"/>
        <v>AMEX+J</v>
      </c>
      <c r="S539" s="86">
        <f t="shared" si="175"/>
        <v>44795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64"/>
        <v>44633</v>
      </c>
      <c r="B540" s="129">
        <f t="shared" ca="1" si="168"/>
        <v>1121.79613606</v>
      </c>
      <c r="C540" s="85">
        <f t="shared" si="159"/>
        <v>979.04444931</v>
      </c>
      <c r="D540" s="11">
        <f ca="1">IF(A540&lt;$B$1,VLOOKUP(A540,[1]DI!$A$4:$B$15000,2),0)</f>
        <v>0</v>
      </c>
      <c r="E540" s="85">
        <f t="shared" ca="1" si="169"/>
        <v>1</v>
      </c>
      <c r="F540" s="85">
        <f ca="1">(TRUNC(PRODUCT($E$12:$E539),16))</f>
        <v>1.0682500755511799</v>
      </c>
      <c r="G540" s="85">
        <f t="shared" si="170"/>
        <v>1</v>
      </c>
      <c r="H540" s="85">
        <f t="shared" ca="1" si="171"/>
        <v>1.0682500800000001</v>
      </c>
      <c r="I540" s="84">
        <f t="shared" si="165"/>
        <v>0.05</v>
      </c>
      <c r="J540" s="86">
        <f t="shared" si="160"/>
        <v>44105</v>
      </c>
      <c r="K540" s="87">
        <f t="shared" si="166"/>
        <v>361</v>
      </c>
      <c r="L540" s="88">
        <f t="shared" si="161"/>
        <v>362</v>
      </c>
      <c r="M540" s="89">
        <f t="shared" si="162"/>
        <v>1.0726019849999999</v>
      </c>
      <c r="N540" s="89">
        <f t="shared" ca="1" si="163"/>
        <v>1.145807156</v>
      </c>
      <c r="O540" s="88">
        <f t="shared" si="172"/>
        <v>0</v>
      </c>
      <c r="P540" s="85">
        <f t="shared" ca="1" si="167"/>
        <v>142.75168675</v>
      </c>
      <c r="Q540" s="85">
        <f t="shared" si="173"/>
        <v>0</v>
      </c>
      <c r="R540" s="90" t="str">
        <f t="shared" si="174"/>
        <v>AMEX+J</v>
      </c>
      <c r="S540" s="86">
        <f t="shared" si="175"/>
        <v>44795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64"/>
        <v>44634</v>
      </c>
      <c r="B541" s="129">
        <f t="shared" ca="1" si="168"/>
        <v>1121.79613606</v>
      </c>
      <c r="C541" s="85">
        <f t="shared" si="159"/>
        <v>979.04444931</v>
      </c>
      <c r="D541" s="11">
        <f ca="1">IF(A541&lt;$B$1,VLOOKUP(A541,[1]DI!$A$4:$B$15000,2),0)</f>
        <v>0.1065</v>
      </c>
      <c r="E541" s="85">
        <f t="shared" ca="1" si="169"/>
        <v>1.00040168</v>
      </c>
      <c r="F541" s="85">
        <f ca="1">(TRUNC(PRODUCT($E$12:$E540),16))</f>
        <v>1.0682500755511799</v>
      </c>
      <c r="G541" s="85">
        <f t="shared" si="170"/>
        <v>1</v>
      </c>
      <c r="H541" s="85">
        <f t="shared" ca="1" si="171"/>
        <v>1.0682500800000001</v>
      </c>
      <c r="I541" s="84">
        <f t="shared" si="165"/>
        <v>0.05</v>
      </c>
      <c r="J541" s="86">
        <f t="shared" si="160"/>
        <v>44105</v>
      </c>
      <c r="K541" s="87">
        <f t="shared" si="166"/>
        <v>362</v>
      </c>
      <c r="L541" s="88">
        <f t="shared" si="161"/>
        <v>362</v>
      </c>
      <c r="M541" s="89">
        <f t="shared" si="162"/>
        <v>1.0726019849999999</v>
      </c>
      <c r="N541" s="89">
        <f t="shared" ca="1" si="163"/>
        <v>1.145807156</v>
      </c>
      <c r="O541" s="88">
        <f t="shared" si="172"/>
        <v>0</v>
      </c>
      <c r="P541" s="85">
        <f t="shared" ca="1" si="167"/>
        <v>142.75168675</v>
      </c>
      <c r="Q541" s="85">
        <f t="shared" si="173"/>
        <v>0</v>
      </c>
      <c r="R541" s="90" t="str">
        <f t="shared" si="174"/>
        <v>AMEX+J</v>
      </c>
      <c r="S541" s="86">
        <f t="shared" si="175"/>
        <v>44795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64"/>
        <v>44635</v>
      </c>
      <c r="B542" s="129">
        <f t="shared" ca="1" si="168"/>
        <v>1122.46403528</v>
      </c>
      <c r="C542" s="85">
        <f t="shared" si="159"/>
        <v>979.04444931</v>
      </c>
      <c r="D542" s="11">
        <f ca="1">IF(A542&lt;$B$1,VLOOKUP(A542,[1]DI!$A$4:$B$15000,2),0)</f>
        <v>0.1065</v>
      </c>
      <c r="E542" s="85">
        <f t="shared" ca="1" si="169"/>
        <v>1.00040168</v>
      </c>
      <c r="F542" s="85">
        <f ca="1">(TRUNC(PRODUCT($E$12:$E541),16))</f>
        <v>1.0686791702415299</v>
      </c>
      <c r="G542" s="85">
        <f t="shared" si="170"/>
        <v>1</v>
      </c>
      <c r="H542" s="85">
        <f t="shared" ca="1" si="171"/>
        <v>1.06867917</v>
      </c>
      <c r="I542" s="84">
        <f t="shared" si="165"/>
        <v>0.05</v>
      </c>
      <c r="J542" s="86">
        <f t="shared" si="160"/>
        <v>44105</v>
      </c>
      <c r="K542" s="87">
        <f t="shared" si="166"/>
        <v>363</v>
      </c>
      <c r="L542" s="88">
        <f t="shared" si="161"/>
        <v>363</v>
      </c>
      <c r="M542" s="89">
        <f t="shared" si="162"/>
        <v>1.0728096730000001</v>
      </c>
      <c r="N542" s="89">
        <f t="shared" ca="1" si="163"/>
        <v>1.146489351</v>
      </c>
      <c r="O542" s="88">
        <f t="shared" si="172"/>
        <v>0</v>
      </c>
      <c r="P542" s="85">
        <f t="shared" ca="1" si="167"/>
        <v>143.41958597000001</v>
      </c>
      <c r="Q542" s="85">
        <f t="shared" si="173"/>
        <v>0</v>
      </c>
      <c r="R542" s="90" t="str">
        <f t="shared" si="174"/>
        <v>AMEX+J</v>
      </c>
      <c r="S542" s="86">
        <f t="shared" si="175"/>
        <v>44795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64"/>
        <v>44636</v>
      </c>
      <c r="B543" s="129">
        <f t="shared" ca="1" si="168"/>
        <v>1123.1323408200001</v>
      </c>
      <c r="C543" s="85">
        <f t="shared" si="159"/>
        <v>979.04444931</v>
      </c>
      <c r="D543" s="11">
        <f ca="1">IF(A543&lt;$B$1,VLOOKUP(A543,[1]DI!$A$4:$B$15000,2),0)</f>
        <v>0.1065</v>
      </c>
      <c r="E543" s="85">
        <f t="shared" ca="1" si="169"/>
        <v>1.00040168</v>
      </c>
      <c r="F543" s="85">
        <f ca="1">(TRUNC(PRODUCT($E$12:$E542),16))</f>
        <v>1.0691084372906301</v>
      </c>
      <c r="G543" s="85">
        <f t="shared" si="170"/>
        <v>1</v>
      </c>
      <c r="H543" s="85">
        <f t="shared" ca="1" si="171"/>
        <v>1.0691084399999999</v>
      </c>
      <c r="I543" s="84">
        <f t="shared" si="165"/>
        <v>0.05</v>
      </c>
      <c r="J543" s="86">
        <f t="shared" si="160"/>
        <v>44105</v>
      </c>
      <c r="K543" s="87">
        <f t="shared" si="166"/>
        <v>364</v>
      </c>
      <c r="L543" s="88">
        <f t="shared" si="161"/>
        <v>364</v>
      </c>
      <c r="M543" s="89">
        <f t="shared" si="162"/>
        <v>1.0730174020000001</v>
      </c>
      <c r="N543" s="89">
        <f t="shared" ca="1" si="163"/>
        <v>1.147171961</v>
      </c>
      <c r="O543" s="88">
        <f t="shared" si="172"/>
        <v>0</v>
      </c>
      <c r="P543" s="85">
        <f t="shared" ca="1" si="167"/>
        <v>144.08789150999999</v>
      </c>
      <c r="Q543" s="85">
        <f t="shared" si="173"/>
        <v>0</v>
      </c>
      <c r="R543" s="90" t="str">
        <f t="shared" si="174"/>
        <v>AMEX+J</v>
      </c>
      <c r="S543" s="86">
        <f t="shared" si="175"/>
        <v>44795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64"/>
        <v>44637</v>
      </c>
      <c r="B544" s="129">
        <f t="shared" ca="1" si="168"/>
        <v>1123.8010409000001</v>
      </c>
      <c r="C544" s="85">
        <f t="shared" si="159"/>
        <v>979.04444931</v>
      </c>
      <c r="D544" s="11">
        <f ca="1">IF(A544&lt;$B$1,VLOOKUP(A544,[1]DI!$A$4:$B$15000,2),0)</f>
        <v>0.11649999999999999</v>
      </c>
      <c r="E544" s="85">
        <f t="shared" ca="1" si="169"/>
        <v>1.0004373900000001</v>
      </c>
      <c r="F544" s="85">
        <f ca="1">(TRUNC(PRODUCT($E$12:$E543),16))</f>
        <v>1.0695378767677199</v>
      </c>
      <c r="G544" s="85">
        <f t="shared" si="170"/>
        <v>1</v>
      </c>
      <c r="H544" s="85">
        <f t="shared" ca="1" si="171"/>
        <v>1.0695378799999999</v>
      </c>
      <c r="I544" s="84">
        <f t="shared" si="165"/>
        <v>0.05</v>
      </c>
      <c r="J544" s="86">
        <f t="shared" si="160"/>
        <v>44105</v>
      </c>
      <c r="K544" s="87">
        <f t="shared" si="166"/>
        <v>365</v>
      </c>
      <c r="L544" s="88">
        <f t="shared" si="161"/>
        <v>365</v>
      </c>
      <c r="M544" s="89">
        <f t="shared" si="162"/>
        <v>1.073225171</v>
      </c>
      <c r="N544" s="89">
        <f t="shared" ca="1" si="163"/>
        <v>1.1478549739999999</v>
      </c>
      <c r="O544" s="88">
        <f t="shared" si="172"/>
        <v>0</v>
      </c>
      <c r="P544" s="85">
        <f t="shared" ca="1" si="167"/>
        <v>144.75659159</v>
      </c>
      <c r="Q544" s="85">
        <f t="shared" si="173"/>
        <v>0</v>
      </c>
      <c r="R544" s="90" t="str">
        <f t="shared" si="174"/>
        <v>AMEX+J</v>
      </c>
      <c r="S544" s="86">
        <f t="shared" si="175"/>
        <v>44795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64"/>
        <v>44638</v>
      </c>
      <c r="B545" s="129">
        <f t="shared" ca="1" si="168"/>
        <v>1124.51027245</v>
      </c>
      <c r="C545" s="85">
        <f t="shared" si="159"/>
        <v>979.04444931</v>
      </c>
      <c r="D545" s="11">
        <f ca="1">IF(A545&lt;$B$1,VLOOKUP(A545,[1]DI!$A$4:$B$15000,2),0)</f>
        <v>0.11649999999999999</v>
      </c>
      <c r="E545" s="85">
        <f t="shared" ca="1" si="169"/>
        <v>1.0004373900000001</v>
      </c>
      <c r="F545" s="85">
        <f ca="1">(TRUNC(PRODUCT($E$12:$E544),16))</f>
        <v>1.07000568193964</v>
      </c>
      <c r="G545" s="85">
        <f t="shared" si="170"/>
        <v>1</v>
      </c>
      <c r="H545" s="85">
        <f t="shared" ca="1" si="171"/>
        <v>1.07000568</v>
      </c>
      <c r="I545" s="84">
        <f t="shared" si="165"/>
        <v>0.05</v>
      </c>
      <c r="J545" s="86">
        <f t="shared" si="160"/>
        <v>44105</v>
      </c>
      <c r="K545" s="87">
        <f t="shared" si="166"/>
        <v>366</v>
      </c>
      <c r="L545" s="88">
        <f t="shared" si="161"/>
        <v>366</v>
      </c>
      <c r="M545" s="89">
        <f t="shared" si="162"/>
        <v>1.07343298</v>
      </c>
      <c r="N545" s="89">
        <f t="shared" ca="1" si="163"/>
        <v>1.148579386</v>
      </c>
      <c r="O545" s="88">
        <f t="shared" si="172"/>
        <v>0</v>
      </c>
      <c r="P545" s="85">
        <f t="shared" ca="1" si="167"/>
        <v>145.46582314</v>
      </c>
      <c r="Q545" s="85">
        <f t="shared" si="173"/>
        <v>0</v>
      </c>
      <c r="R545" s="90" t="str">
        <f t="shared" si="174"/>
        <v>AMEX+J</v>
      </c>
      <c r="S545" s="86">
        <f t="shared" si="175"/>
        <v>44795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64"/>
        <v>44639</v>
      </c>
      <c r="B546" s="129">
        <f t="shared" ca="1" si="168"/>
        <v>1125.2199563199999</v>
      </c>
      <c r="C546" s="85">
        <f t="shared" si="159"/>
        <v>979.04444931</v>
      </c>
      <c r="D546" s="11">
        <f ca="1">IF(A546&lt;$B$1,VLOOKUP(A546,[1]DI!$A$4:$B$15000,2),0)</f>
        <v>0</v>
      </c>
      <c r="E546" s="85">
        <f t="shared" ca="1" si="169"/>
        <v>1</v>
      </c>
      <c r="F546" s="85">
        <f ca="1">(TRUNC(PRODUCT($E$12:$E545),16))</f>
        <v>1.0704736917248601</v>
      </c>
      <c r="G546" s="85">
        <f t="shared" si="170"/>
        <v>1</v>
      </c>
      <c r="H546" s="85">
        <f t="shared" ca="1" si="171"/>
        <v>1.07047369</v>
      </c>
      <c r="I546" s="84">
        <f t="shared" si="165"/>
        <v>0.05</v>
      </c>
      <c r="J546" s="86">
        <f t="shared" si="160"/>
        <v>44105</v>
      </c>
      <c r="K546" s="87">
        <f t="shared" si="166"/>
        <v>366</v>
      </c>
      <c r="L546" s="88">
        <f t="shared" si="161"/>
        <v>367</v>
      </c>
      <c r="M546" s="89">
        <f t="shared" si="162"/>
        <v>1.0736408289999999</v>
      </c>
      <c r="N546" s="89">
        <f t="shared" ca="1" si="163"/>
        <v>1.1493042600000001</v>
      </c>
      <c r="O546" s="88">
        <f t="shared" si="172"/>
        <v>0</v>
      </c>
      <c r="P546" s="85">
        <f t="shared" ca="1" si="167"/>
        <v>146.17550700999999</v>
      </c>
      <c r="Q546" s="85">
        <f t="shared" si="173"/>
        <v>0</v>
      </c>
      <c r="R546" s="90" t="str">
        <f t="shared" si="174"/>
        <v>AMEX+J</v>
      </c>
      <c r="S546" s="86">
        <f t="shared" si="175"/>
        <v>44795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64"/>
        <v>44640</v>
      </c>
      <c r="B547" s="129">
        <f t="shared" ca="1" si="168"/>
        <v>1125.2199563199999</v>
      </c>
      <c r="C547" s="85">
        <f t="shared" si="159"/>
        <v>979.04444931</v>
      </c>
      <c r="D547" s="11">
        <f ca="1">IF(A547&lt;$B$1,VLOOKUP(A547,[1]DI!$A$4:$B$15000,2),0)</f>
        <v>0</v>
      </c>
      <c r="E547" s="85">
        <f t="shared" ca="1" si="169"/>
        <v>1</v>
      </c>
      <c r="F547" s="85">
        <f ca="1">(TRUNC(PRODUCT($E$12:$E546),16))</f>
        <v>1.0704736917248601</v>
      </c>
      <c r="G547" s="85">
        <f t="shared" si="170"/>
        <v>1</v>
      </c>
      <c r="H547" s="85">
        <f t="shared" ca="1" si="171"/>
        <v>1.07047369</v>
      </c>
      <c r="I547" s="84">
        <f t="shared" si="165"/>
        <v>0.05</v>
      </c>
      <c r="J547" s="86">
        <f t="shared" si="160"/>
        <v>44105</v>
      </c>
      <c r="K547" s="87">
        <f t="shared" si="166"/>
        <v>366</v>
      </c>
      <c r="L547" s="88">
        <f t="shared" si="161"/>
        <v>367</v>
      </c>
      <c r="M547" s="89">
        <f t="shared" si="162"/>
        <v>1.0736408289999999</v>
      </c>
      <c r="N547" s="89">
        <f t="shared" ca="1" si="163"/>
        <v>1.1493042600000001</v>
      </c>
      <c r="O547" s="88">
        <f t="shared" si="172"/>
        <v>0</v>
      </c>
      <c r="P547" s="85">
        <f t="shared" ca="1" si="167"/>
        <v>146.17550700999999</v>
      </c>
      <c r="Q547" s="85">
        <f t="shared" si="173"/>
        <v>0</v>
      </c>
      <c r="R547" s="90" t="str">
        <f t="shared" si="174"/>
        <v>AMEX+J</v>
      </c>
      <c r="S547" s="86">
        <f t="shared" si="175"/>
        <v>44795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64"/>
        <v>44641</v>
      </c>
      <c r="B548" s="129">
        <f t="shared" ca="1" si="168"/>
        <v>1125.2199563199999</v>
      </c>
      <c r="C548" s="85">
        <f t="shared" si="159"/>
        <v>979.04444931</v>
      </c>
      <c r="D548" s="11">
        <f ca="1">IF(A548&lt;$B$1,VLOOKUP(A548,[1]DI!$A$4:$B$15000,2),0)</f>
        <v>0.11649999999999999</v>
      </c>
      <c r="E548" s="85">
        <f t="shared" ca="1" si="169"/>
        <v>1.0004373900000001</v>
      </c>
      <c r="F548" s="85">
        <f ca="1">(TRUNC(PRODUCT($E$12:$E547),16))</f>
        <v>1.0704736917248601</v>
      </c>
      <c r="G548" s="85">
        <f t="shared" si="170"/>
        <v>1</v>
      </c>
      <c r="H548" s="85">
        <f t="shared" ca="1" si="171"/>
        <v>1.07047369</v>
      </c>
      <c r="I548" s="84">
        <f t="shared" si="165"/>
        <v>0.05</v>
      </c>
      <c r="J548" s="86">
        <f t="shared" si="160"/>
        <v>44105</v>
      </c>
      <c r="K548" s="87">
        <f t="shared" si="166"/>
        <v>367</v>
      </c>
      <c r="L548" s="88">
        <f t="shared" si="161"/>
        <v>367</v>
      </c>
      <c r="M548" s="89">
        <f t="shared" si="162"/>
        <v>1.0736408289999999</v>
      </c>
      <c r="N548" s="89">
        <f t="shared" ca="1" si="163"/>
        <v>1.1493042600000001</v>
      </c>
      <c r="O548" s="88">
        <f t="shared" si="172"/>
        <v>0</v>
      </c>
      <c r="P548" s="85">
        <f t="shared" ca="1" si="167"/>
        <v>146.17550700999999</v>
      </c>
      <c r="Q548" s="85">
        <f t="shared" si="173"/>
        <v>0</v>
      </c>
      <c r="R548" s="90" t="str">
        <f t="shared" si="174"/>
        <v>AMEX+J</v>
      </c>
      <c r="S548" s="86">
        <f t="shared" si="175"/>
        <v>44795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64"/>
        <v>44642</v>
      </c>
      <c r="B549" s="129">
        <f t="shared" ca="1" si="168"/>
        <v>1125.93009446</v>
      </c>
      <c r="C549" s="85">
        <f t="shared" si="159"/>
        <v>979.04444931</v>
      </c>
      <c r="D549" s="11">
        <f ca="1">IF(A549&lt;$B$1,VLOOKUP(A549,[1]DI!$A$4:$B$15000,2),0)</f>
        <v>0.11649999999999999</v>
      </c>
      <c r="E549" s="85">
        <f t="shared" ca="1" si="169"/>
        <v>1.0004373900000001</v>
      </c>
      <c r="F549" s="85">
        <f ca="1">(TRUNC(PRODUCT($E$12:$E548),16))</f>
        <v>1.07094190621289</v>
      </c>
      <c r="G549" s="85">
        <f t="shared" si="170"/>
        <v>1</v>
      </c>
      <c r="H549" s="85">
        <f t="shared" ca="1" si="171"/>
        <v>1.0709419099999999</v>
      </c>
      <c r="I549" s="84">
        <f t="shared" si="165"/>
        <v>0.05</v>
      </c>
      <c r="J549" s="86">
        <f t="shared" si="160"/>
        <v>44105</v>
      </c>
      <c r="K549" s="87">
        <f t="shared" si="166"/>
        <v>368</v>
      </c>
      <c r="L549" s="88">
        <f t="shared" si="161"/>
        <v>368</v>
      </c>
      <c r="M549" s="89">
        <f t="shared" si="162"/>
        <v>1.0738487189999999</v>
      </c>
      <c r="N549" s="89">
        <f t="shared" ca="1" si="163"/>
        <v>1.1500295979999999</v>
      </c>
      <c r="O549" s="88">
        <f t="shared" si="172"/>
        <v>0</v>
      </c>
      <c r="P549" s="85">
        <f t="shared" ca="1" si="167"/>
        <v>146.88564514999999</v>
      </c>
      <c r="Q549" s="85">
        <f t="shared" si="173"/>
        <v>0</v>
      </c>
      <c r="R549" s="90" t="str">
        <f t="shared" si="174"/>
        <v>AMEX+J</v>
      </c>
      <c r="S549" s="86">
        <f t="shared" si="175"/>
        <v>44795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64"/>
        <v>44643</v>
      </c>
      <c r="B550" s="129">
        <f t="shared" ca="1" si="168"/>
        <v>1126.64067611</v>
      </c>
      <c r="C550" s="85">
        <f t="shared" si="159"/>
        <v>979.04444931</v>
      </c>
      <c r="D550" s="11">
        <f ca="1">IF(A550&lt;$B$1,VLOOKUP(A550,[1]DI!$A$4:$B$15000,2),0)</f>
        <v>0.11649999999999999</v>
      </c>
      <c r="E550" s="85">
        <f t="shared" ca="1" si="169"/>
        <v>1.0004373900000001</v>
      </c>
      <c r="F550" s="85">
        <f ca="1">(TRUNC(PRODUCT($E$12:$E549),16))</f>
        <v>1.0714103254932501</v>
      </c>
      <c r="G550" s="85">
        <f t="shared" si="170"/>
        <v>1</v>
      </c>
      <c r="H550" s="85">
        <f t="shared" ca="1" si="171"/>
        <v>1.07141033</v>
      </c>
      <c r="I550" s="84">
        <f t="shared" si="165"/>
        <v>0.05</v>
      </c>
      <c r="J550" s="86">
        <f t="shared" si="160"/>
        <v>44105</v>
      </c>
      <c r="K550" s="87">
        <f t="shared" si="166"/>
        <v>369</v>
      </c>
      <c r="L550" s="88">
        <f t="shared" si="161"/>
        <v>369</v>
      </c>
      <c r="M550" s="89">
        <f t="shared" si="162"/>
        <v>1.0740566490000001</v>
      </c>
      <c r="N550" s="89">
        <f t="shared" ca="1" si="163"/>
        <v>1.150755389</v>
      </c>
      <c r="O550" s="88">
        <f t="shared" si="172"/>
        <v>0</v>
      </c>
      <c r="P550" s="85">
        <f t="shared" ca="1" si="167"/>
        <v>147.59622680000001</v>
      </c>
      <c r="Q550" s="85">
        <f t="shared" si="173"/>
        <v>0</v>
      </c>
      <c r="R550" s="90" t="str">
        <f t="shared" si="174"/>
        <v>AMEX+J</v>
      </c>
      <c r="S550" s="86">
        <f t="shared" si="175"/>
        <v>44795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64"/>
        <v>44644</v>
      </c>
      <c r="B551" s="129">
        <f t="shared" ca="1" si="168"/>
        <v>1127.3517002900001</v>
      </c>
      <c r="C551" s="85">
        <f t="shared" si="159"/>
        <v>979.04444931</v>
      </c>
      <c r="D551" s="11">
        <f ca="1">IF(A551&lt;$B$1,VLOOKUP(A551,[1]DI!$A$4:$B$15000,2),0)</f>
        <v>0.11649999999999999</v>
      </c>
      <c r="E551" s="85">
        <f t="shared" ca="1" si="169"/>
        <v>1.0004373900000001</v>
      </c>
      <c r="F551" s="85">
        <f ca="1">(TRUNC(PRODUCT($E$12:$E550),16))</f>
        <v>1.0718789496555099</v>
      </c>
      <c r="G551" s="85">
        <f t="shared" si="170"/>
        <v>1</v>
      </c>
      <c r="H551" s="85">
        <f t="shared" ca="1" si="171"/>
        <v>1.0718789500000001</v>
      </c>
      <c r="I551" s="84">
        <f t="shared" si="165"/>
        <v>0.05</v>
      </c>
      <c r="J551" s="86">
        <f t="shared" si="160"/>
        <v>44105</v>
      </c>
      <c r="K551" s="87">
        <f t="shared" si="166"/>
        <v>370</v>
      </c>
      <c r="L551" s="88">
        <f t="shared" si="161"/>
        <v>370</v>
      </c>
      <c r="M551" s="89">
        <f t="shared" si="162"/>
        <v>1.074264619</v>
      </c>
      <c r="N551" s="89">
        <f t="shared" ca="1" si="163"/>
        <v>1.1514816320000001</v>
      </c>
      <c r="O551" s="88">
        <f t="shared" si="172"/>
        <v>0</v>
      </c>
      <c r="P551" s="85">
        <f t="shared" ca="1" si="167"/>
        <v>148.30725097999999</v>
      </c>
      <c r="Q551" s="85">
        <f t="shared" si="173"/>
        <v>0</v>
      </c>
      <c r="R551" s="90" t="str">
        <f t="shared" si="174"/>
        <v>AMEX+J</v>
      </c>
      <c r="S551" s="86">
        <f t="shared" si="175"/>
        <v>44795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64"/>
        <v>44645</v>
      </c>
      <c r="B552" s="129">
        <f t="shared" ca="1" si="168"/>
        <v>1128.0631777599999</v>
      </c>
      <c r="C552" s="85">
        <f t="shared" si="159"/>
        <v>979.04444931</v>
      </c>
      <c r="D552" s="11">
        <f ca="1">IF(A552&lt;$B$1,VLOOKUP(A552,[1]DI!$A$4:$B$15000,2),0)</f>
        <v>0.11649999999999999</v>
      </c>
      <c r="E552" s="85">
        <f t="shared" ca="1" si="169"/>
        <v>1.0004373900000001</v>
      </c>
      <c r="F552" s="85">
        <f ca="1">(TRUNC(PRODUCT($E$12:$E551),16))</f>
        <v>1.0723477787893001</v>
      </c>
      <c r="G552" s="85">
        <f t="shared" si="170"/>
        <v>1</v>
      </c>
      <c r="H552" s="85">
        <f t="shared" ca="1" si="171"/>
        <v>1.0723477800000001</v>
      </c>
      <c r="I552" s="84">
        <f t="shared" si="165"/>
        <v>0.05</v>
      </c>
      <c r="J552" s="86">
        <f t="shared" si="160"/>
        <v>44105</v>
      </c>
      <c r="K552" s="87">
        <f t="shared" si="166"/>
        <v>371</v>
      </c>
      <c r="L552" s="88">
        <f t="shared" si="161"/>
        <v>371</v>
      </c>
      <c r="M552" s="89">
        <f t="shared" si="162"/>
        <v>1.074472629</v>
      </c>
      <c r="N552" s="89">
        <f t="shared" ca="1" si="163"/>
        <v>1.1522083380000001</v>
      </c>
      <c r="O552" s="88">
        <f t="shared" si="172"/>
        <v>0</v>
      </c>
      <c r="P552" s="85">
        <f t="shared" ca="1" si="167"/>
        <v>149.01872845</v>
      </c>
      <c r="Q552" s="85">
        <f t="shared" si="173"/>
        <v>0</v>
      </c>
      <c r="R552" s="90" t="str">
        <f t="shared" si="174"/>
        <v>AMEX+J</v>
      </c>
      <c r="S552" s="86">
        <f t="shared" si="175"/>
        <v>44795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64"/>
        <v>44646</v>
      </c>
      <c r="B553" s="129">
        <f t="shared" ca="1" si="168"/>
        <v>1128.7751006999999</v>
      </c>
      <c r="C553" s="85">
        <f t="shared" si="159"/>
        <v>979.04444931</v>
      </c>
      <c r="D553" s="11">
        <f ca="1">IF(A553&lt;$B$1,VLOOKUP(A553,[1]DI!$A$4:$B$15000,2),0)</f>
        <v>0</v>
      </c>
      <c r="E553" s="85">
        <f t="shared" ca="1" si="169"/>
        <v>1</v>
      </c>
      <c r="F553" s="85">
        <f ca="1">(TRUNC(PRODUCT($E$12:$E552),16))</f>
        <v>1.0728168129842699</v>
      </c>
      <c r="G553" s="85">
        <f t="shared" si="170"/>
        <v>1</v>
      </c>
      <c r="H553" s="85">
        <f t="shared" ca="1" si="171"/>
        <v>1.07281681</v>
      </c>
      <c r="I553" s="84">
        <f t="shared" si="165"/>
        <v>0.05</v>
      </c>
      <c r="J553" s="86">
        <f t="shared" si="160"/>
        <v>44105</v>
      </c>
      <c r="K553" s="87">
        <f t="shared" si="166"/>
        <v>371</v>
      </c>
      <c r="L553" s="88">
        <f t="shared" si="161"/>
        <v>372</v>
      </c>
      <c r="M553" s="89">
        <f t="shared" si="162"/>
        <v>1.0746806799999999</v>
      </c>
      <c r="N553" s="89">
        <f t="shared" ca="1" si="163"/>
        <v>1.152935499</v>
      </c>
      <c r="O553" s="88">
        <f t="shared" si="172"/>
        <v>0</v>
      </c>
      <c r="P553" s="85">
        <f t="shared" ca="1" si="167"/>
        <v>149.73065138999999</v>
      </c>
      <c r="Q553" s="85">
        <f t="shared" si="173"/>
        <v>0</v>
      </c>
      <c r="R553" s="90" t="str">
        <f t="shared" si="174"/>
        <v>AMEX+J</v>
      </c>
      <c r="S553" s="86">
        <f t="shared" si="175"/>
        <v>44795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64"/>
        <v>44647</v>
      </c>
      <c r="B554" s="129">
        <f t="shared" ca="1" si="168"/>
        <v>1128.7751006999999</v>
      </c>
      <c r="C554" s="85">
        <f t="shared" si="159"/>
        <v>979.04444931</v>
      </c>
      <c r="D554" s="11">
        <f ca="1">IF(A554&lt;$B$1,VLOOKUP(A554,[1]DI!$A$4:$B$15000,2),0)</f>
        <v>0</v>
      </c>
      <c r="E554" s="85">
        <f t="shared" ca="1" si="169"/>
        <v>1</v>
      </c>
      <c r="F554" s="85">
        <f ca="1">(TRUNC(PRODUCT($E$12:$E553),16))</f>
        <v>1.0728168129842699</v>
      </c>
      <c r="G554" s="85">
        <f t="shared" si="170"/>
        <v>1</v>
      </c>
      <c r="H554" s="85">
        <f t="shared" ca="1" si="171"/>
        <v>1.07281681</v>
      </c>
      <c r="I554" s="84">
        <f t="shared" si="165"/>
        <v>0.05</v>
      </c>
      <c r="J554" s="86">
        <f t="shared" si="160"/>
        <v>44105</v>
      </c>
      <c r="K554" s="87">
        <f t="shared" si="166"/>
        <v>371</v>
      </c>
      <c r="L554" s="88">
        <f t="shared" si="161"/>
        <v>372</v>
      </c>
      <c r="M554" s="89">
        <f t="shared" si="162"/>
        <v>1.0746806799999999</v>
      </c>
      <c r="N554" s="89">
        <f t="shared" ca="1" si="163"/>
        <v>1.152935499</v>
      </c>
      <c r="O554" s="88">
        <f t="shared" si="172"/>
        <v>0</v>
      </c>
      <c r="P554" s="85">
        <f t="shared" ca="1" si="167"/>
        <v>149.73065138999999</v>
      </c>
      <c r="Q554" s="85">
        <f t="shared" si="173"/>
        <v>0</v>
      </c>
      <c r="R554" s="90" t="str">
        <f t="shared" si="174"/>
        <v>AMEX+J</v>
      </c>
      <c r="S554" s="86">
        <f t="shared" si="175"/>
        <v>44795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64"/>
        <v>44648</v>
      </c>
      <c r="B555" s="129">
        <f t="shared" ca="1" si="168"/>
        <v>1128.7751006999999</v>
      </c>
      <c r="C555" s="85">
        <f t="shared" si="159"/>
        <v>979.04444931</v>
      </c>
      <c r="D555" s="11">
        <f ca="1">IF(A555&lt;$B$1,VLOOKUP(A555,[1]DI!$A$4:$B$15000,2),0)</f>
        <v>0.11649999999999999</v>
      </c>
      <c r="E555" s="85">
        <f t="shared" ca="1" si="169"/>
        <v>1.0004373900000001</v>
      </c>
      <c r="F555" s="85">
        <f ca="1">(TRUNC(PRODUCT($E$12:$E554),16))</f>
        <v>1.0728168129842699</v>
      </c>
      <c r="G555" s="85">
        <f t="shared" si="170"/>
        <v>1</v>
      </c>
      <c r="H555" s="85">
        <f t="shared" ca="1" si="171"/>
        <v>1.07281681</v>
      </c>
      <c r="I555" s="84">
        <f t="shared" si="165"/>
        <v>0.05</v>
      </c>
      <c r="J555" s="86">
        <f t="shared" si="160"/>
        <v>44105</v>
      </c>
      <c r="K555" s="87">
        <f t="shared" si="166"/>
        <v>372</v>
      </c>
      <c r="L555" s="88">
        <f t="shared" si="161"/>
        <v>372</v>
      </c>
      <c r="M555" s="89">
        <f t="shared" si="162"/>
        <v>1.0746806799999999</v>
      </c>
      <c r="N555" s="89">
        <f t="shared" ca="1" si="163"/>
        <v>1.152935499</v>
      </c>
      <c r="O555" s="88">
        <f t="shared" si="172"/>
        <v>0</v>
      </c>
      <c r="P555" s="85">
        <f t="shared" ca="1" si="167"/>
        <v>149.73065138999999</v>
      </c>
      <c r="Q555" s="85">
        <f t="shared" si="173"/>
        <v>0</v>
      </c>
      <c r="R555" s="90" t="str">
        <f t="shared" si="174"/>
        <v>AMEX+J</v>
      </c>
      <c r="S555" s="86">
        <f t="shared" si="175"/>
        <v>44795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64"/>
        <v>44649</v>
      </c>
      <c r="B556" s="129">
        <f t="shared" ca="1" si="168"/>
        <v>1129.4874769400001</v>
      </c>
      <c r="C556" s="85">
        <f t="shared" si="159"/>
        <v>979.04444931</v>
      </c>
      <c r="D556" s="11">
        <f ca="1">IF(A556&lt;$B$1,VLOOKUP(A556,[1]DI!$A$4:$B$15000,2),0)</f>
        <v>0.11649999999999999</v>
      </c>
      <c r="E556" s="85">
        <f t="shared" ca="1" si="169"/>
        <v>1.0004373900000001</v>
      </c>
      <c r="F556" s="85">
        <f ca="1">(TRUNC(PRODUCT($E$12:$E555),16))</f>
        <v>1.0732860523301</v>
      </c>
      <c r="G556" s="85">
        <f t="shared" si="170"/>
        <v>1</v>
      </c>
      <c r="H556" s="85">
        <f t="shared" ca="1" si="171"/>
        <v>1.0732860500000001</v>
      </c>
      <c r="I556" s="84">
        <f t="shared" si="165"/>
        <v>0.05</v>
      </c>
      <c r="J556" s="86">
        <f t="shared" si="160"/>
        <v>44105</v>
      </c>
      <c r="K556" s="87">
        <f t="shared" si="166"/>
        <v>373</v>
      </c>
      <c r="L556" s="88">
        <f t="shared" si="161"/>
        <v>373</v>
      </c>
      <c r="M556" s="89">
        <f t="shared" si="162"/>
        <v>1.0748887709999999</v>
      </c>
      <c r="N556" s="89">
        <f t="shared" ca="1" si="163"/>
        <v>1.1536631230000001</v>
      </c>
      <c r="O556" s="88">
        <f t="shared" si="172"/>
        <v>0</v>
      </c>
      <c r="P556" s="85">
        <f t="shared" ca="1" si="167"/>
        <v>150.44302762999999</v>
      </c>
      <c r="Q556" s="85">
        <f t="shared" si="173"/>
        <v>0</v>
      </c>
      <c r="R556" s="90" t="str">
        <f t="shared" si="174"/>
        <v>AMEX+J</v>
      </c>
      <c r="S556" s="86">
        <f t="shared" si="175"/>
        <v>44795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64"/>
        <v>44650</v>
      </c>
      <c r="B557" s="129">
        <f t="shared" ca="1" si="168"/>
        <v>1130.2003084400001</v>
      </c>
      <c r="C557" s="85">
        <f t="shared" si="159"/>
        <v>979.04444931</v>
      </c>
      <c r="D557" s="11">
        <f ca="1">IF(A557&lt;$B$1,VLOOKUP(A557,[1]DI!$A$4:$B$15000,2),0)</f>
        <v>0.11649999999999999</v>
      </c>
      <c r="E557" s="85">
        <f t="shared" ca="1" si="169"/>
        <v>1.0004373900000001</v>
      </c>
      <c r="F557" s="85">
        <f ca="1">(TRUNC(PRODUCT($E$12:$E556),16))</f>
        <v>1.0737554969165299</v>
      </c>
      <c r="G557" s="85">
        <f t="shared" si="170"/>
        <v>1</v>
      </c>
      <c r="H557" s="85">
        <f t="shared" ca="1" si="171"/>
        <v>1.0737555000000001</v>
      </c>
      <c r="I557" s="84">
        <f t="shared" si="165"/>
        <v>0.05</v>
      </c>
      <c r="J557" s="86">
        <f t="shared" si="160"/>
        <v>44105</v>
      </c>
      <c r="K557" s="87">
        <f t="shared" si="166"/>
        <v>374</v>
      </c>
      <c r="L557" s="88">
        <f t="shared" si="161"/>
        <v>374</v>
      </c>
      <c r="M557" s="89">
        <f t="shared" si="162"/>
        <v>1.0750969020000001</v>
      </c>
      <c r="N557" s="89">
        <f t="shared" ca="1" si="163"/>
        <v>1.1543912119999999</v>
      </c>
      <c r="O557" s="88">
        <f t="shared" si="172"/>
        <v>0</v>
      </c>
      <c r="P557" s="85">
        <f t="shared" ca="1" si="167"/>
        <v>151.15585913000001</v>
      </c>
      <c r="Q557" s="85">
        <f t="shared" si="173"/>
        <v>0</v>
      </c>
      <c r="R557" s="90" t="str">
        <f t="shared" si="174"/>
        <v>AMEX+J</v>
      </c>
      <c r="S557" s="86">
        <f t="shared" si="175"/>
        <v>44795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64"/>
        <v>44651</v>
      </c>
      <c r="B558" s="129">
        <f t="shared" ca="1" si="168"/>
        <v>1130.9135834399999</v>
      </c>
      <c r="C558" s="85">
        <f t="shared" si="159"/>
        <v>979.04444931</v>
      </c>
      <c r="D558" s="11">
        <f ca="1">IF(A558&lt;$B$1,VLOOKUP(A558,[1]DI!$A$4:$B$15000,2),0)</f>
        <v>0.11649999999999999</v>
      </c>
      <c r="E558" s="85">
        <f t="shared" ca="1" si="169"/>
        <v>1.0004373900000001</v>
      </c>
      <c r="F558" s="85">
        <f ca="1">(TRUNC(PRODUCT($E$12:$E557),16))</f>
        <v>1.0742251468333199</v>
      </c>
      <c r="G558" s="85">
        <f t="shared" si="170"/>
        <v>1</v>
      </c>
      <c r="H558" s="85">
        <f t="shared" ca="1" si="171"/>
        <v>1.07422515</v>
      </c>
      <c r="I558" s="84">
        <f t="shared" si="165"/>
        <v>0.05</v>
      </c>
      <c r="J558" s="86">
        <f t="shared" si="160"/>
        <v>44105</v>
      </c>
      <c r="K558" s="87">
        <f t="shared" si="166"/>
        <v>375</v>
      </c>
      <c r="L558" s="88">
        <f t="shared" si="161"/>
        <v>375</v>
      </c>
      <c r="M558" s="89">
        <f t="shared" si="162"/>
        <v>1.0753050740000001</v>
      </c>
      <c r="N558" s="89">
        <f t="shared" ca="1" si="163"/>
        <v>1.155119754</v>
      </c>
      <c r="O558" s="88">
        <f t="shared" si="172"/>
        <v>0</v>
      </c>
      <c r="P558" s="85">
        <f t="shared" ca="1" si="167"/>
        <v>151.86913412999999</v>
      </c>
      <c r="Q558" s="85">
        <f t="shared" si="173"/>
        <v>0</v>
      </c>
      <c r="R558" s="90" t="str">
        <f t="shared" si="174"/>
        <v>AMEX+J</v>
      </c>
      <c r="S558" s="86">
        <f t="shared" si="175"/>
        <v>44795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64"/>
        <v>44652</v>
      </c>
      <c r="B559" s="129">
        <f t="shared" ca="1" si="168"/>
        <v>1131.6273039</v>
      </c>
      <c r="C559" s="85">
        <f t="shared" si="159"/>
        <v>979.04444931</v>
      </c>
      <c r="D559" s="11">
        <f ca="1">IF(A559&lt;$B$1,VLOOKUP(A559,[1]DI!$A$4:$B$15000,2),0)</f>
        <v>0.11649999999999999</v>
      </c>
      <c r="E559" s="85">
        <f t="shared" ca="1" si="169"/>
        <v>1.0004373900000001</v>
      </c>
      <c r="F559" s="85">
        <f ca="1">(TRUNC(PRODUCT($E$12:$E558),16))</f>
        <v>1.0746950021702999</v>
      </c>
      <c r="G559" s="85">
        <f t="shared" si="170"/>
        <v>1</v>
      </c>
      <c r="H559" s="85">
        <f t="shared" ca="1" si="171"/>
        <v>1.074695</v>
      </c>
      <c r="I559" s="84">
        <f t="shared" si="165"/>
        <v>0.05</v>
      </c>
      <c r="J559" s="86">
        <f t="shared" si="160"/>
        <v>44105</v>
      </c>
      <c r="K559" s="87">
        <f t="shared" si="166"/>
        <v>376</v>
      </c>
      <c r="L559" s="88">
        <f t="shared" si="161"/>
        <v>376</v>
      </c>
      <c r="M559" s="89">
        <f t="shared" si="162"/>
        <v>1.0755132860000001</v>
      </c>
      <c r="N559" s="89">
        <f t="shared" ca="1" si="163"/>
        <v>1.155848751</v>
      </c>
      <c r="O559" s="88">
        <f t="shared" si="172"/>
        <v>0</v>
      </c>
      <c r="P559" s="85">
        <f t="shared" ca="1" si="167"/>
        <v>152.58285459000001</v>
      </c>
      <c r="Q559" s="85">
        <f t="shared" si="173"/>
        <v>0</v>
      </c>
      <c r="R559" s="90" t="str">
        <f t="shared" si="174"/>
        <v>AMEX+J</v>
      </c>
      <c r="S559" s="86">
        <f t="shared" si="175"/>
        <v>44795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64"/>
        <v>44653</v>
      </c>
      <c r="B560" s="129">
        <f t="shared" ca="1" si="168"/>
        <v>1132.34147865</v>
      </c>
      <c r="C560" s="85">
        <f t="shared" si="159"/>
        <v>979.04444931</v>
      </c>
      <c r="D560" s="11">
        <f ca="1">IF(A560&lt;$B$1,VLOOKUP(A560,[1]DI!$A$4:$B$15000,2),0)</f>
        <v>0</v>
      </c>
      <c r="E560" s="85">
        <f t="shared" ca="1" si="169"/>
        <v>1</v>
      </c>
      <c r="F560" s="85">
        <f ca="1">(TRUNC(PRODUCT($E$12:$E559),16))</f>
        <v>1.0751650630173</v>
      </c>
      <c r="G560" s="85">
        <f t="shared" si="170"/>
        <v>1</v>
      </c>
      <c r="H560" s="85">
        <f t="shared" ca="1" si="171"/>
        <v>1.07516506</v>
      </c>
      <c r="I560" s="84">
        <f t="shared" si="165"/>
        <v>0.05</v>
      </c>
      <c r="J560" s="86">
        <f t="shared" si="160"/>
        <v>44105</v>
      </c>
      <c r="K560" s="87">
        <f t="shared" si="166"/>
        <v>376</v>
      </c>
      <c r="L560" s="88">
        <f t="shared" si="161"/>
        <v>377</v>
      </c>
      <c r="M560" s="89">
        <f t="shared" si="162"/>
        <v>1.075721538</v>
      </c>
      <c r="N560" s="89">
        <f t="shared" ca="1" si="163"/>
        <v>1.1565782120000001</v>
      </c>
      <c r="O560" s="88">
        <f t="shared" si="172"/>
        <v>0</v>
      </c>
      <c r="P560" s="85">
        <f t="shared" ca="1" si="167"/>
        <v>153.29702933999999</v>
      </c>
      <c r="Q560" s="85">
        <f t="shared" si="173"/>
        <v>0</v>
      </c>
      <c r="R560" s="90" t="str">
        <f t="shared" si="174"/>
        <v>AMEX+J</v>
      </c>
      <c r="S560" s="86">
        <f t="shared" si="175"/>
        <v>44795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64"/>
        <v>44654</v>
      </c>
      <c r="B561" s="129">
        <f t="shared" ca="1" si="168"/>
        <v>1132.34147865</v>
      </c>
      <c r="C561" s="85">
        <f t="shared" si="159"/>
        <v>979.04444931</v>
      </c>
      <c r="D561" s="11">
        <f ca="1">IF(A561&lt;$B$1,VLOOKUP(A561,[1]DI!$A$4:$B$15000,2),0)</f>
        <v>0</v>
      </c>
      <c r="E561" s="85">
        <f t="shared" ca="1" si="169"/>
        <v>1</v>
      </c>
      <c r="F561" s="85">
        <f ca="1">(TRUNC(PRODUCT($E$12:$E560),16))</f>
        <v>1.0751650630173</v>
      </c>
      <c r="G561" s="85">
        <f t="shared" si="170"/>
        <v>1</v>
      </c>
      <c r="H561" s="85">
        <f t="shared" ca="1" si="171"/>
        <v>1.07516506</v>
      </c>
      <c r="I561" s="84">
        <f t="shared" si="165"/>
        <v>0.05</v>
      </c>
      <c r="J561" s="86">
        <f t="shared" si="160"/>
        <v>44105</v>
      </c>
      <c r="K561" s="87">
        <f t="shared" si="166"/>
        <v>376</v>
      </c>
      <c r="L561" s="88">
        <f t="shared" si="161"/>
        <v>377</v>
      </c>
      <c r="M561" s="89">
        <f t="shared" si="162"/>
        <v>1.075721538</v>
      </c>
      <c r="N561" s="89">
        <f t="shared" ca="1" si="163"/>
        <v>1.1565782120000001</v>
      </c>
      <c r="O561" s="88">
        <f t="shared" si="172"/>
        <v>0</v>
      </c>
      <c r="P561" s="85">
        <f t="shared" ca="1" si="167"/>
        <v>153.29702933999999</v>
      </c>
      <c r="Q561" s="85">
        <f t="shared" si="173"/>
        <v>0</v>
      </c>
      <c r="R561" s="90" t="str">
        <f t="shared" si="174"/>
        <v>AMEX+J</v>
      </c>
      <c r="S561" s="86">
        <f t="shared" si="175"/>
        <v>44795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64"/>
        <v>44655</v>
      </c>
      <c r="B562" s="129">
        <f t="shared" ca="1" si="168"/>
        <v>1132.34147865</v>
      </c>
      <c r="C562" s="85">
        <f t="shared" si="159"/>
        <v>979.04444931</v>
      </c>
      <c r="D562" s="11">
        <f ca="1">IF(A562&lt;$B$1,VLOOKUP(A562,[1]DI!$A$4:$B$15000,2),0)</f>
        <v>0.11649999999999999</v>
      </c>
      <c r="E562" s="85">
        <f t="shared" ca="1" si="169"/>
        <v>1.0004373900000001</v>
      </c>
      <c r="F562" s="85">
        <f ca="1">(TRUNC(PRODUCT($E$12:$E561),16))</f>
        <v>1.0751650630173</v>
      </c>
      <c r="G562" s="85">
        <f t="shared" si="170"/>
        <v>1</v>
      </c>
      <c r="H562" s="85">
        <f t="shared" ca="1" si="171"/>
        <v>1.07516506</v>
      </c>
      <c r="I562" s="84">
        <f t="shared" si="165"/>
        <v>0.05</v>
      </c>
      <c r="J562" s="86">
        <f t="shared" si="160"/>
        <v>44105</v>
      </c>
      <c r="K562" s="87">
        <f t="shared" si="166"/>
        <v>377</v>
      </c>
      <c r="L562" s="88">
        <f t="shared" si="161"/>
        <v>377</v>
      </c>
      <c r="M562" s="89">
        <f t="shared" si="162"/>
        <v>1.075721538</v>
      </c>
      <c r="N562" s="89">
        <f t="shared" ca="1" si="163"/>
        <v>1.1565782120000001</v>
      </c>
      <c r="O562" s="88">
        <f t="shared" si="172"/>
        <v>0</v>
      </c>
      <c r="P562" s="85">
        <f t="shared" ca="1" si="167"/>
        <v>153.29702933999999</v>
      </c>
      <c r="Q562" s="85">
        <f t="shared" si="173"/>
        <v>0</v>
      </c>
      <c r="R562" s="90" t="str">
        <f t="shared" si="174"/>
        <v>AMEX+J</v>
      </c>
      <c r="S562" s="86">
        <f t="shared" si="175"/>
        <v>44795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64"/>
        <v>44656</v>
      </c>
      <c r="B563" s="129">
        <f t="shared" ca="1" si="168"/>
        <v>1133.0561086499999</v>
      </c>
      <c r="C563" s="85">
        <f t="shared" si="159"/>
        <v>979.04444931</v>
      </c>
      <c r="D563" s="11">
        <f ca="1">IF(A563&lt;$B$1,VLOOKUP(A563,[1]DI!$A$4:$B$15000,2),0)</f>
        <v>0.11649999999999999</v>
      </c>
      <c r="E563" s="85">
        <f t="shared" ca="1" si="169"/>
        <v>1.0004373900000001</v>
      </c>
      <c r="F563" s="85">
        <f ca="1">(TRUNC(PRODUCT($E$12:$E562),16))</f>
        <v>1.07563532946421</v>
      </c>
      <c r="G563" s="85">
        <f t="shared" si="170"/>
        <v>1</v>
      </c>
      <c r="H563" s="85">
        <f t="shared" ca="1" si="171"/>
        <v>1.0756353299999999</v>
      </c>
      <c r="I563" s="84">
        <f t="shared" si="165"/>
        <v>0.05</v>
      </c>
      <c r="J563" s="86">
        <f t="shared" si="160"/>
        <v>44105</v>
      </c>
      <c r="K563" s="87">
        <f t="shared" si="166"/>
        <v>378</v>
      </c>
      <c r="L563" s="88">
        <f t="shared" si="161"/>
        <v>378</v>
      </c>
      <c r="M563" s="89">
        <f t="shared" si="162"/>
        <v>1.07592983</v>
      </c>
      <c r="N563" s="89">
        <f t="shared" ca="1" si="163"/>
        <v>1.1573081380000001</v>
      </c>
      <c r="O563" s="88">
        <f t="shared" si="172"/>
        <v>0</v>
      </c>
      <c r="P563" s="85">
        <f t="shared" ca="1" si="167"/>
        <v>154.01165933999999</v>
      </c>
      <c r="Q563" s="85">
        <f t="shared" si="173"/>
        <v>0</v>
      </c>
      <c r="R563" s="90" t="str">
        <f t="shared" si="174"/>
        <v>AMEX+J</v>
      </c>
      <c r="S563" s="86">
        <f t="shared" si="175"/>
        <v>44795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64"/>
        <v>44657</v>
      </c>
      <c r="B564" s="129">
        <f t="shared" ca="1" si="168"/>
        <v>1133.7711841099999</v>
      </c>
      <c r="C564" s="85">
        <f t="shared" si="159"/>
        <v>979.04444931</v>
      </c>
      <c r="D564" s="11">
        <f ca="1">IF(A564&lt;$B$1,VLOOKUP(A564,[1]DI!$A$4:$B$15000,2),0)</f>
        <v>0.11649999999999999</v>
      </c>
      <c r="E564" s="85">
        <f t="shared" ca="1" si="169"/>
        <v>1.0004373900000001</v>
      </c>
      <c r="F564" s="85">
        <f ca="1">(TRUNC(PRODUCT($E$12:$E563),16))</f>
        <v>1.0761058016009699</v>
      </c>
      <c r="G564" s="85">
        <f t="shared" si="170"/>
        <v>1</v>
      </c>
      <c r="H564" s="85">
        <f t="shared" ca="1" si="171"/>
        <v>1.0761057999999999</v>
      </c>
      <c r="I564" s="84">
        <f t="shared" si="165"/>
        <v>0.05</v>
      </c>
      <c r="J564" s="86">
        <f t="shared" si="160"/>
        <v>44105</v>
      </c>
      <c r="K564" s="87">
        <f t="shared" si="166"/>
        <v>379</v>
      </c>
      <c r="L564" s="88">
        <f t="shared" si="161"/>
        <v>379</v>
      </c>
      <c r="M564" s="89">
        <f t="shared" si="162"/>
        <v>1.076138163</v>
      </c>
      <c r="N564" s="89">
        <f t="shared" ca="1" si="163"/>
        <v>1.158038519</v>
      </c>
      <c r="O564" s="88">
        <f t="shared" si="172"/>
        <v>0</v>
      </c>
      <c r="P564" s="85">
        <f t="shared" ca="1" si="167"/>
        <v>154.7267348</v>
      </c>
      <c r="Q564" s="85">
        <f t="shared" si="173"/>
        <v>0</v>
      </c>
      <c r="R564" s="90" t="str">
        <f t="shared" si="174"/>
        <v>AMEX+J</v>
      </c>
      <c r="S564" s="86">
        <f t="shared" si="175"/>
        <v>44795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64"/>
        <v>44658</v>
      </c>
      <c r="B565" s="129">
        <f t="shared" ca="1" si="168"/>
        <v>1134.48671483</v>
      </c>
      <c r="C565" s="85">
        <f t="shared" si="159"/>
        <v>979.04444931</v>
      </c>
      <c r="D565" s="11">
        <f ca="1">IF(A565&lt;$B$1,VLOOKUP(A565,[1]DI!$A$4:$B$15000,2),0)</f>
        <v>0.11649999999999999</v>
      </c>
      <c r="E565" s="85">
        <f t="shared" ca="1" si="169"/>
        <v>1.0004373900000001</v>
      </c>
      <c r="F565" s="85">
        <f ca="1">(TRUNC(PRODUCT($E$12:$E564),16))</f>
        <v>1.0765764795175301</v>
      </c>
      <c r="G565" s="85">
        <f t="shared" si="170"/>
        <v>1</v>
      </c>
      <c r="H565" s="85">
        <f t="shared" ca="1" si="171"/>
        <v>1.0765764799999999</v>
      </c>
      <c r="I565" s="84">
        <f t="shared" si="165"/>
        <v>0.05</v>
      </c>
      <c r="J565" s="86">
        <f t="shared" si="160"/>
        <v>44105</v>
      </c>
      <c r="K565" s="87">
        <f t="shared" si="166"/>
        <v>380</v>
      </c>
      <c r="L565" s="88">
        <f t="shared" si="161"/>
        <v>380</v>
      </c>
      <c r="M565" s="89">
        <f t="shared" si="162"/>
        <v>1.076346536</v>
      </c>
      <c r="N565" s="89">
        <f t="shared" ca="1" si="163"/>
        <v>1.1587693649999999</v>
      </c>
      <c r="O565" s="88">
        <f t="shared" si="172"/>
        <v>0</v>
      </c>
      <c r="P565" s="85">
        <f t="shared" ca="1" si="167"/>
        <v>155.44226552000001</v>
      </c>
      <c r="Q565" s="85">
        <f t="shared" si="173"/>
        <v>0</v>
      </c>
      <c r="R565" s="90" t="str">
        <f t="shared" si="174"/>
        <v>AMEX+J</v>
      </c>
      <c r="S565" s="86">
        <f t="shared" si="175"/>
        <v>44795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64"/>
        <v>44659</v>
      </c>
      <c r="B566" s="129">
        <f t="shared" ca="1" si="168"/>
        <v>1135.2026919899999</v>
      </c>
      <c r="C566" s="85">
        <f t="shared" si="159"/>
        <v>979.04444931</v>
      </c>
      <c r="D566" s="11">
        <f ca="1">IF(A566&lt;$B$1,VLOOKUP(A566,[1]DI!$A$4:$B$15000,2),0)</f>
        <v>0.11649999999999999</v>
      </c>
      <c r="E566" s="85">
        <f t="shared" ca="1" si="169"/>
        <v>1.0004373900000001</v>
      </c>
      <c r="F566" s="85">
        <f ca="1">(TRUNC(PRODUCT($E$12:$E565),16))</f>
        <v>1.0770473633038999</v>
      </c>
      <c r="G566" s="85">
        <f t="shared" si="170"/>
        <v>1</v>
      </c>
      <c r="H566" s="85">
        <f t="shared" ca="1" si="171"/>
        <v>1.0770473599999999</v>
      </c>
      <c r="I566" s="84">
        <f t="shared" si="165"/>
        <v>0.05</v>
      </c>
      <c r="J566" s="86">
        <f t="shared" si="160"/>
        <v>44105</v>
      </c>
      <c r="K566" s="87">
        <f t="shared" si="166"/>
        <v>381</v>
      </c>
      <c r="L566" s="88">
        <f t="shared" si="161"/>
        <v>381</v>
      </c>
      <c r="M566" s="89">
        <f t="shared" si="162"/>
        <v>1.07655495</v>
      </c>
      <c r="N566" s="89">
        <f t="shared" ca="1" si="163"/>
        <v>1.1595006670000001</v>
      </c>
      <c r="O566" s="88">
        <f t="shared" si="172"/>
        <v>0</v>
      </c>
      <c r="P566" s="85">
        <f t="shared" ca="1" si="167"/>
        <v>156.15824268</v>
      </c>
      <c r="Q566" s="85">
        <f t="shared" si="173"/>
        <v>0</v>
      </c>
      <c r="R566" s="90" t="str">
        <f t="shared" si="174"/>
        <v>AMEX+J</v>
      </c>
      <c r="S566" s="86">
        <f t="shared" si="175"/>
        <v>44795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64"/>
        <v>44660</v>
      </c>
      <c r="B567" s="129">
        <f t="shared" ca="1" si="168"/>
        <v>1135.91912441</v>
      </c>
      <c r="C567" s="85">
        <f t="shared" si="159"/>
        <v>979.04444931</v>
      </c>
      <c r="D567" s="11">
        <f ca="1">IF(A567&lt;$B$1,VLOOKUP(A567,[1]DI!$A$4:$B$15000,2),0)</f>
        <v>0</v>
      </c>
      <c r="E567" s="85">
        <f t="shared" ca="1" si="169"/>
        <v>1</v>
      </c>
      <c r="F567" s="85">
        <f ca="1">(TRUNC(PRODUCT($E$12:$E566),16))</f>
        <v>1.07751845305014</v>
      </c>
      <c r="G567" s="85">
        <f t="shared" si="170"/>
        <v>1</v>
      </c>
      <c r="H567" s="85">
        <f t="shared" ca="1" si="171"/>
        <v>1.0775184499999999</v>
      </c>
      <c r="I567" s="84">
        <f t="shared" si="165"/>
        <v>0.05</v>
      </c>
      <c r="J567" s="86">
        <f t="shared" si="160"/>
        <v>44105</v>
      </c>
      <c r="K567" s="87">
        <f t="shared" si="166"/>
        <v>381</v>
      </c>
      <c r="L567" s="88">
        <f t="shared" si="161"/>
        <v>382</v>
      </c>
      <c r="M567" s="89">
        <f t="shared" si="162"/>
        <v>1.076763404</v>
      </c>
      <c r="N567" s="89">
        <f t="shared" ca="1" si="163"/>
        <v>1.1602324340000001</v>
      </c>
      <c r="O567" s="88">
        <f t="shared" si="172"/>
        <v>0</v>
      </c>
      <c r="P567" s="85">
        <f t="shared" ca="1" si="167"/>
        <v>156.87467509999999</v>
      </c>
      <c r="Q567" s="85">
        <f t="shared" si="173"/>
        <v>0</v>
      </c>
      <c r="R567" s="90" t="str">
        <f t="shared" si="174"/>
        <v>AMEX+J</v>
      </c>
      <c r="S567" s="86">
        <f t="shared" si="175"/>
        <v>44795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64"/>
        <v>44661</v>
      </c>
      <c r="B568" s="129">
        <f t="shared" ca="1" si="168"/>
        <v>1135.91912441</v>
      </c>
      <c r="C568" s="85">
        <f t="shared" si="159"/>
        <v>979.04444931</v>
      </c>
      <c r="D568" s="11">
        <f ca="1">IF(A568&lt;$B$1,VLOOKUP(A568,[1]DI!$A$4:$B$15000,2),0)</f>
        <v>0</v>
      </c>
      <c r="E568" s="85">
        <f t="shared" ca="1" si="169"/>
        <v>1</v>
      </c>
      <c r="F568" s="85">
        <f ca="1">(TRUNC(PRODUCT($E$12:$E567),16))</f>
        <v>1.07751845305014</v>
      </c>
      <c r="G568" s="85">
        <f t="shared" si="170"/>
        <v>1</v>
      </c>
      <c r="H568" s="85">
        <f t="shared" ca="1" si="171"/>
        <v>1.0775184499999999</v>
      </c>
      <c r="I568" s="84">
        <f t="shared" si="165"/>
        <v>0.05</v>
      </c>
      <c r="J568" s="86">
        <f t="shared" si="160"/>
        <v>44105</v>
      </c>
      <c r="K568" s="87">
        <f t="shared" si="166"/>
        <v>381</v>
      </c>
      <c r="L568" s="88">
        <f t="shared" si="161"/>
        <v>382</v>
      </c>
      <c r="M568" s="89">
        <f t="shared" si="162"/>
        <v>1.076763404</v>
      </c>
      <c r="N568" s="89">
        <f t="shared" ca="1" si="163"/>
        <v>1.1602324340000001</v>
      </c>
      <c r="O568" s="88">
        <f t="shared" si="172"/>
        <v>0</v>
      </c>
      <c r="P568" s="85">
        <f t="shared" ca="1" si="167"/>
        <v>156.87467509999999</v>
      </c>
      <c r="Q568" s="85">
        <f t="shared" si="173"/>
        <v>0</v>
      </c>
      <c r="R568" s="90" t="str">
        <f t="shared" si="174"/>
        <v>AMEX+J</v>
      </c>
      <c r="S568" s="86">
        <f t="shared" si="175"/>
        <v>44795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64"/>
        <v>44662</v>
      </c>
      <c r="B569" s="129">
        <f t="shared" ca="1" si="168"/>
        <v>1135.91912441</v>
      </c>
      <c r="C569" s="85">
        <f t="shared" si="159"/>
        <v>979.04444931</v>
      </c>
      <c r="D569" s="11">
        <f ca="1">IF(A569&lt;$B$1,VLOOKUP(A569,[1]DI!$A$4:$B$15000,2),0)</f>
        <v>0.11649999999999999</v>
      </c>
      <c r="E569" s="85">
        <f t="shared" ca="1" si="169"/>
        <v>1.0004373900000001</v>
      </c>
      <c r="F569" s="85">
        <f ca="1">(TRUNC(PRODUCT($E$12:$E568),16))</f>
        <v>1.07751845305014</v>
      </c>
      <c r="G569" s="85">
        <f t="shared" si="170"/>
        <v>1</v>
      </c>
      <c r="H569" s="85">
        <f t="shared" ca="1" si="171"/>
        <v>1.0775184499999999</v>
      </c>
      <c r="I569" s="84">
        <f t="shared" si="165"/>
        <v>0.05</v>
      </c>
      <c r="J569" s="86">
        <f t="shared" si="160"/>
        <v>44105</v>
      </c>
      <c r="K569" s="87">
        <f t="shared" si="166"/>
        <v>382</v>
      </c>
      <c r="L569" s="88">
        <f t="shared" si="161"/>
        <v>382</v>
      </c>
      <c r="M569" s="89">
        <f t="shared" si="162"/>
        <v>1.076763404</v>
      </c>
      <c r="N569" s="89">
        <f t="shared" ca="1" si="163"/>
        <v>1.1602324340000001</v>
      </c>
      <c r="O569" s="88">
        <f t="shared" si="172"/>
        <v>0</v>
      </c>
      <c r="P569" s="85">
        <f t="shared" ca="1" si="167"/>
        <v>156.87467509999999</v>
      </c>
      <c r="Q569" s="85">
        <f t="shared" si="173"/>
        <v>0</v>
      </c>
      <c r="R569" s="90" t="str">
        <f t="shared" si="174"/>
        <v>AMEX+J</v>
      </c>
      <c r="S569" s="86">
        <f t="shared" si="175"/>
        <v>44795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64"/>
        <v>44663</v>
      </c>
      <c r="B570" s="129">
        <f t="shared" ca="1" si="168"/>
        <v>1136.63601307</v>
      </c>
      <c r="C570" s="85">
        <f t="shared" ref="C570:C633" si="176">(C569-Q569)</f>
        <v>979.04444931</v>
      </c>
      <c r="D570" s="11">
        <f ca="1">IF(A570&lt;$B$1,VLOOKUP(A570,[1]DI!$A$4:$B$15000,2),0)</f>
        <v>0.11649999999999999</v>
      </c>
      <c r="E570" s="85">
        <f t="shared" ca="1" si="169"/>
        <v>1.0004373900000001</v>
      </c>
      <c r="F570" s="85">
        <f ca="1">(TRUNC(PRODUCT($E$12:$E569),16))</f>
        <v>1.0779897488463199</v>
      </c>
      <c r="G570" s="85">
        <f t="shared" si="170"/>
        <v>1</v>
      </c>
      <c r="H570" s="85">
        <f t="shared" ca="1" si="171"/>
        <v>1.07798975</v>
      </c>
      <c r="I570" s="84">
        <f t="shared" si="165"/>
        <v>0.05</v>
      </c>
      <c r="J570" s="86">
        <f t="shared" ref="J570:J633" si="177">IF(O569&gt;0,VLOOKUP(O569,V$12:AF$48,2),J569)</f>
        <v>44105</v>
      </c>
      <c r="K570" s="87">
        <f t="shared" si="166"/>
        <v>383</v>
      </c>
      <c r="L570" s="88">
        <f t="shared" ref="L570:L633" si="178">IF(AND(K570=1,K569=1),1,IF(K570&gt;0,IF(K570=K569,K570+1,K570),0))</f>
        <v>383</v>
      </c>
      <c r="M570" s="89">
        <f t="shared" ref="M570:M633" si="179">ROUND((I570+1)^(L570/252),9)</f>
        <v>1.076971898</v>
      </c>
      <c r="N570" s="89">
        <f t="shared" ref="N570:N633" ca="1" si="180">ROUND(H570*M570,9)</f>
        <v>1.160964667</v>
      </c>
      <c r="O570" s="88">
        <f t="shared" si="172"/>
        <v>0</v>
      </c>
      <c r="P570" s="85">
        <f t="shared" ca="1" si="167"/>
        <v>157.59156376000001</v>
      </c>
      <c r="Q570" s="85">
        <f t="shared" si="173"/>
        <v>0</v>
      </c>
      <c r="R570" s="90" t="str">
        <f t="shared" si="174"/>
        <v>AMEX+J</v>
      </c>
      <c r="S570" s="86">
        <f t="shared" si="175"/>
        <v>44795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64"/>
        <v>44664</v>
      </c>
      <c r="B571" s="129">
        <f t="shared" ca="1" si="168"/>
        <v>1137.35334816</v>
      </c>
      <c r="C571" s="85">
        <f t="shared" si="176"/>
        <v>979.04444931</v>
      </c>
      <c r="D571" s="11">
        <f ca="1">IF(A571&lt;$B$1,VLOOKUP(A571,[1]DI!$A$4:$B$15000,2),0)</f>
        <v>0.11649999999999999</v>
      </c>
      <c r="E571" s="85">
        <f t="shared" ca="1" si="169"/>
        <v>1.0004373900000001</v>
      </c>
      <c r="F571" s="85">
        <f ca="1">(TRUNC(PRODUCT($E$12:$E570),16))</f>
        <v>1.0784612507825699</v>
      </c>
      <c r="G571" s="85">
        <f t="shared" si="170"/>
        <v>1</v>
      </c>
      <c r="H571" s="85">
        <f t="shared" ca="1" si="171"/>
        <v>1.0784612499999999</v>
      </c>
      <c r="I571" s="84">
        <f t="shared" si="165"/>
        <v>0.05</v>
      </c>
      <c r="J571" s="86">
        <f t="shared" si="177"/>
        <v>44105</v>
      </c>
      <c r="K571" s="87">
        <f t="shared" si="166"/>
        <v>384</v>
      </c>
      <c r="L571" s="88">
        <f t="shared" si="178"/>
        <v>384</v>
      </c>
      <c r="M571" s="89">
        <f t="shared" si="179"/>
        <v>1.0771804330000001</v>
      </c>
      <c r="N571" s="89">
        <f t="shared" ca="1" si="180"/>
        <v>1.1616973559999999</v>
      </c>
      <c r="O571" s="88">
        <f t="shared" si="172"/>
        <v>0</v>
      </c>
      <c r="P571" s="85">
        <f t="shared" ca="1" si="167"/>
        <v>158.30889884999999</v>
      </c>
      <c r="Q571" s="85">
        <f t="shared" si="173"/>
        <v>0</v>
      </c>
      <c r="R571" s="90" t="str">
        <f t="shared" si="174"/>
        <v>AMEX+J</v>
      </c>
      <c r="S571" s="86">
        <f t="shared" si="175"/>
        <v>44795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64"/>
        <v>44665</v>
      </c>
      <c r="B572" s="129">
        <f t="shared" ca="1" si="168"/>
        <v>1138.0711395000001</v>
      </c>
      <c r="C572" s="85">
        <f t="shared" si="176"/>
        <v>979.04444931</v>
      </c>
      <c r="D572" s="11">
        <f ca="1">IF(A572&lt;$B$1,VLOOKUP(A572,[1]DI!$A$4:$B$15000,2),0)</f>
        <v>0.11649999999999999</v>
      </c>
      <c r="E572" s="85">
        <f t="shared" ca="1" si="169"/>
        <v>1.0004373900000001</v>
      </c>
      <c r="F572" s="85">
        <f ca="1">(TRUNC(PRODUCT($E$12:$E571),16))</f>
        <v>1.0789329589490499</v>
      </c>
      <c r="G572" s="85">
        <f t="shared" si="170"/>
        <v>1</v>
      </c>
      <c r="H572" s="85">
        <f t="shared" ca="1" si="171"/>
        <v>1.0789329599999999</v>
      </c>
      <c r="I572" s="84">
        <f t="shared" si="165"/>
        <v>0.05</v>
      </c>
      <c r="J572" s="86">
        <f t="shared" si="177"/>
        <v>44105</v>
      </c>
      <c r="K572" s="87">
        <f t="shared" si="166"/>
        <v>385</v>
      </c>
      <c r="L572" s="88">
        <f t="shared" si="178"/>
        <v>385</v>
      </c>
      <c r="M572" s="89">
        <f t="shared" si="179"/>
        <v>1.0773890079999999</v>
      </c>
      <c r="N572" s="89">
        <f t="shared" ca="1" si="180"/>
        <v>1.1624305109999999</v>
      </c>
      <c r="O572" s="88">
        <f t="shared" si="172"/>
        <v>0</v>
      </c>
      <c r="P572" s="85">
        <f t="shared" ca="1" si="167"/>
        <v>159.02669019000001</v>
      </c>
      <c r="Q572" s="85">
        <f t="shared" si="173"/>
        <v>0</v>
      </c>
      <c r="R572" s="90" t="str">
        <f t="shared" si="174"/>
        <v>AMEX+J</v>
      </c>
      <c r="S572" s="86">
        <f t="shared" si="175"/>
        <v>44795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64"/>
        <v>44666</v>
      </c>
      <c r="B573" s="129">
        <f t="shared" ca="1" si="168"/>
        <v>1138.7893772800001</v>
      </c>
      <c r="C573" s="85">
        <f t="shared" si="176"/>
        <v>979.04444931</v>
      </c>
      <c r="D573" s="11">
        <f ca="1">IF(A573&lt;$B$1,VLOOKUP(A573,[1]DI!$A$4:$B$15000,2),0)</f>
        <v>0</v>
      </c>
      <c r="E573" s="85">
        <f t="shared" ca="1" si="169"/>
        <v>1</v>
      </c>
      <c r="F573" s="85">
        <f ca="1">(TRUNC(PRODUCT($E$12:$E572),16))</f>
        <v>1.07940487343596</v>
      </c>
      <c r="G573" s="85">
        <f t="shared" si="170"/>
        <v>1</v>
      </c>
      <c r="H573" s="85">
        <f t="shared" ca="1" si="171"/>
        <v>1.0794048700000001</v>
      </c>
      <c r="I573" s="84">
        <f t="shared" si="165"/>
        <v>0.05</v>
      </c>
      <c r="J573" s="86">
        <f t="shared" si="177"/>
        <v>44105</v>
      </c>
      <c r="K573" s="87">
        <f t="shared" si="166"/>
        <v>385</v>
      </c>
      <c r="L573" s="88">
        <f t="shared" si="178"/>
        <v>386</v>
      </c>
      <c r="M573" s="89">
        <f t="shared" si="179"/>
        <v>1.0775976229999999</v>
      </c>
      <c r="N573" s="89">
        <f t="shared" ca="1" si="180"/>
        <v>1.163164122</v>
      </c>
      <c r="O573" s="88">
        <f t="shared" si="172"/>
        <v>0</v>
      </c>
      <c r="P573" s="85">
        <f t="shared" ca="1" si="167"/>
        <v>159.74492796999999</v>
      </c>
      <c r="Q573" s="85">
        <f t="shared" si="173"/>
        <v>0</v>
      </c>
      <c r="R573" s="90" t="str">
        <f t="shared" si="174"/>
        <v>AMEX+J</v>
      </c>
      <c r="S573" s="86">
        <f t="shared" si="175"/>
        <v>44795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64"/>
        <v>44667</v>
      </c>
      <c r="B574" s="129">
        <f t="shared" ca="1" si="168"/>
        <v>1138.7893772800001</v>
      </c>
      <c r="C574" s="85">
        <f t="shared" si="176"/>
        <v>979.04444931</v>
      </c>
      <c r="D574" s="11">
        <f ca="1">IF(A574&lt;$B$1,VLOOKUP(A574,[1]DI!$A$4:$B$15000,2),0)</f>
        <v>0</v>
      </c>
      <c r="E574" s="85">
        <f t="shared" ca="1" si="169"/>
        <v>1</v>
      </c>
      <c r="F574" s="85">
        <f ca="1">(TRUNC(PRODUCT($E$12:$E573),16))</f>
        <v>1.07940487343596</v>
      </c>
      <c r="G574" s="85">
        <f t="shared" si="170"/>
        <v>1</v>
      </c>
      <c r="H574" s="85">
        <f t="shared" ca="1" si="171"/>
        <v>1.0794048700000001</v>
      </c>
      <c r="I574" s="84">
        <f t="shared" si="165"/>
        <v>0.05</v>
      </c>
      <c r="J574" s="86">
        <f t="shared" si="177"/>
        <v>44105</v>
      </c>
      <c r="K574" s="87">
        <f t="shared" si="166"/>
        <v>385</v>
      </c>
      <c r="L574" s="88">
        <f t="shared" si="178"/>
        <v>386</v>
      </c>
      <c r="M574" s="89">
        <f t="shared" si="179"/>
        <v>1.0775976229999999</v>
      </c>
      <c r="N574" s="89">
        <f t="shared" ca="1" si="180"/>
        <v>1.163164122</v>
      </c>
      <c r="O574" s="88">
        <f t="shared" si="172"/>
        <v>0</v>
      </c>
      <c r="P574" s="85">
        <f t="shared" ca="1" si="167"/>
        <v>159.74492796999999</v>
      </c>
      <c r="Q574" s="85">
        <f t="shared" si="173"/>
        <v>0</v>
      </c>
      <c r="R574" s="90" t="str">
        <f t="shared" si="174"/>
        <v>AMEX+J</v>
      </c>
      <c r="S574" s="86">
        <f t="shared" si="175"/>
        <v>44795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64"/>
        <v>44668</v>
      </c>
      <c r="B575" s="129">
        <f t="shared" ca="1" si="168"/>
        <v>1138.7893772800001</v>
      </c>
      <c r="C575" s="85">
        <f t="shared" si="176"/>
        <v>979.04444931</v>
      </c>
      <c r="D575" s="11">
        <f ca="1">IF(A575&lt;$B$1,VLOOKUP(A575,[1]DI!$A$4:$B$15000,2),0)</f>
        <v>0</v>
      </c>
      <c r="E575" s="85">
        <f t="shared" ca="1" si="169"/>
        <v>1</v>
      </c>
      <c r="F575" s="85">
        <f ca="1">(TRUNC(PRODUCT($E$12:$E574),16))</f>
        <v>1.07940487343596</v>
      </c>
      <c r="G575" s="85">
        <f t="shared" si="170"/>
        <v>1</v>
      </c>
      <c r="H575" s="85">
        <f t="shared" ca="1" si="171"/>
        <v>1.0794048700000001</v>
      </c>
      <c r="I575" s="84">
        <f t="shared" si="165"/>
        <v>0.05</v>
      </c>
      <c r="J575" s="86">
        <f t="shared" si="177"/>
        <v>44105</v>
      </c>
      <c r="K575" s="87">
        <f t="shared" si="166"/>
        <v>385</v>
      </c>
      <c r="L575" s="88">
        <f t="shared" si="178"/>
        <v>386</v>
      </c>
      <c r="M575" s="89">
        <f t="shared" si="179"/>
        <v>1.0775976229999999</v>
      </c>
      <c r="N575" s="89">
        <f t="shared" ca="1" si="180"/>
        <v>1.163164122</v>
      </c>
      <c r="O575" s="88">
        <f t="shared" si="172"/>
        <v>0</v>
      </c>
      <c r="P575" s="85">
        <f t="shared" ca="1" si="167"/>
        <v>159.74492796999999</v>
      </c>
      <c r="Q575" s="85">
        <f t="shared" si="173"/>
        <v>0</v>
      </c>
      <c r="R575" s="90" t="str">
        <f t="shared" si="174"/>
        <v>AMEX+J</v>
      </c>
      <c r="S575" s="86">
        <f t="shared" si="175"/>
        <v>44795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64"/>
        <v>44669</v>
      </c>
      <c r="B576" s="129">
        <f t="shared" ca="1" si="168"/>
        <v>1138.7893772800001</v>
      </c>
      <c r="C576" s="85">
        <f t="shared" si="176"/>
        <v>979.04444931</v>
      </c>
      <c r="D576" s="11">
        <f ca="1">IF(A576&lt;$B$1,VLOOKUP(A576,[1]DI!$A$4:$B$15000,2),0)</f>
        <v>0.11649999999999999</v>
      </c>
      <c r="E576" s="85">
        <f t="shared" ca="1" si="169"/>
        <v>1.0004373900000001</v>
      </c>
      <c r="F576" s="85">
        <f ca="1">(TRUNC(PRODUCT($E$12:$E575),16))</f>
        <v>1.07940487343596</v>
      </c>
      <c r="G576" s="85">
        <f t="shared" si="170"/>
        <v>1</v>
      </c>
      <c r="H576" s="85">
        <f t="shared" ca="1" si="171"/>
        <v>1.0794048700000001</v>
      </c>
      <c r="I576" s="84">
        <f t="shared" si="165"/>
        <v>0.05</v>
      </c>
      <c r="J576" s="86">
        <f t="shared" si="177"/>
        <v>44105</v>
      </c>
      <c r="K576" s="87">
        <f t="shared" si="166"/>
        <v>386</v>
      </c>
      <c r="L576" s="88">
        <f t="shared" si="178"/>
        <v>386</v>
      </c>
      <c r="M576" s="89">
        <f t="shared" si="179"/>
        <v>1.0775976229999999</v>
      </c>
      <c r="N576" s="89">
        <f t="shared" ca="1" si="180"/>
        <v>1.163164122</v>
      </c>
      <c r="O576" s="88">
        <f t="shared" si="172"/>
        <v>0</v>
      </c>
      <c r="P576" s="85">
        <f t="shared" ca="1" si="167"/>
        <v>159.74492796999999</v>
      </c>
      <c r="Q576" s="85">
        <f t="shared" si="173"/>
        <v>0</v>
      </c>
      <c r="R576" s="90" t="str">
        <f t="shared" si="174"/>
        <v>AMEX+J</v>
      </c>
      <c r="S576" s="86">
        <f t="shared" si="175"/>
        <v>44795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64"/>
        <v>44670</v>
      </c>
      <c r="B577" s="129">
        <f t="shared" ca="1" si="168"/>
        <v>1139.50807227</v>
      </c>
      <c r="C577" s="85">
        <f t="shared" si="176"/>
        <v>979.04444931</v>
      </c>
      <c r="D577" s="11">
        <f ca="1">IF(A577&lt;$B$1,VLOOKUP(A577,[1]DI!$A$4:$B$15000,2),0)</f>
        <v>0.11649999999999999</v>
      </c>
      <c r="E577" s="85">
        <f t="shared" ca="1" si="169"/>
        <v>1.0004373900000001</v>
      </c>
      <c r="F577" s="85">
        <f ca="1">(TRUNC(PRODUCT($E$12:$E576),16))</f>
        <v>1.07987699433355</v>
      </c>
      <c r="G577" s="85">
        <f t="shared" si="170"/>
        <v>1</v>
      </c>
      <c r="H577" s="85">
        <f t="shared" ca="1" si="171"/>
        <v>1.07987699</v>
      </c>
      <c r="I577" s="84">
        <f t="shared" si="165"/>
        <v>0.05</v>
      </c>
      <c r="J577" s="86">
        <f t="shared" si="177"/>
        <v>44105</v>
      </c>
      <c r="K577" s="87">
        <f t="shared" si="166"/>
        <v>387</v>
      </c>
      <c r="L577" s="88">
        <f t="shared" si="178"/>
        <v>387</v>
      </c>
      <c r="M577" s="89">
        <f t="shared" si="179"/>
        <v>1.077806279</v>
      </c>
      <c r="N577" s="89">
        <f t="shared" ca="1" si="180"/>
        <v>1.1638982</v>
      </c>
      <c r="O577" s="88">
        <f t="shared" si="172"/>
        <v>0</v>
      </c>
      <c r="P577" s="85">
        <f t="shared" ca="1" si="167"/>
        <v>160.46362296000001</v>
      </c>
      <c r="Q577" s="85">
        <f t="shared" si="173"/>
        <v>0</v>
      </c>
      <c r="R577" s="90" t="str">
        <f t="shared" si="174"/>
        <v>AMEX+J</v>
      </c>
      <c r="S577" s="86">
        <f t="shared" si="175"/>
        <v>44795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64"/>
        <v>44671</v>
      </c>
      <c r="B578" s="129">
        <f t="shared" ca="1" si="168"/>
        <v>1140.22722447</v>
      </c>
      <c r="C578" s="85">
        <f t="shared" si="176"/>
        <v>979.04444931</v>
      </c>
      <c r="D578" s="11">
        <f ca="1">IF(A578&lt;$B$1,VLOOKUP(A578,[1]DI!$A$4:$B$15000,2),0)</f>
        <v>0.11649999999999999</v>
      </c>
      <c r="E578" s="85">
        <f t="shared" ca="1" si="169"/>
        <v>1.0004373900000001</v>
      </c>
      <c r="F578" s="85">
        <f ca="1">(TRUNC(PRODUCT($E$12:$E577),16))</f>
        <v>1.0803493217321101</v>
      </c>
      <c r="G578" s="85">
        <f t="shared" si="170"/>
        <v>1</v>
      </c>
      <c r="H578" s="85">
        <f t="shared" ca="1" si="171"/>
        <v>1.0803493200000001</v>
      </c>
      <c r="I578" s="84">
        <f t="shared" si="165"/>
        <v>0.05</v>
      </c>
      <c r="J578" s="86">
        <f t="shared" si="177"/>
        <v>44105</v>
      </c>
      <c r="K578" s="87">
        <f t="shared" si="166"/>
        <v>388</v>
      </c>
      <c r="L578" s="88">
        <f t="shared" si="178"/>
        <v>388</v>
      </c>
      <c r="M578" s="89">
        <f t="shared" si="179"/>
        <v>1.0780149750000001</v>
      </c>
      <c r="N578" s="89">
        <f t="shared" ca="1" si="180"/>
        <v>1.164632745</v>
      </c>
      <c r="O578" s="88">
        <f t="shared" si="172"/>
        <v>0</v>
      </c>
      <c r="P578" s="85">
        <f t="shared" ca="1" si="167"/>
        <v>161.18277516000001</v>
      </c>
      <c r="Q578" s="85">
        <f t="shared" si="173"/>
        <v>0</v>
      </c>
      <c r="R578" s="90" t="str">
        <f t="shared" si="174"/>
        <v>AMEX+J</v>
      </c>
      <c r="S578" s="86">
        <f t="shared" si="175"/>
        <v>44795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64"/>
        <v>44672</v>
      </c>
      <c r="B579" s="129">
        <f t="shared" ca="1" si="168"/>
        <v>1140.94683487</v>
      </c>
      <c r="C579" s="85">
        <f t="shared" si="176"/>
        <v>979.04444931</v>
      </c>
      <c r="D579" s="11">
        <f ca="1">IF(A579&lt;$B$1,VLOOKUP(A579,[1]DI!$A$4:$B$15000,2),0)</f>
        <v>0</v>
      </c>
      <c r="E579" s="85">
        <f t="shared" ca="1" si="169"/>
        <v>1</v>
      </c>
      <c r="F579" s="85">
        <f ca="1">(TRUNC(PRODUCT($E$12:$E578),16))</f>
        <v>1.08082185572194</v>
      </c>
      <c r="G579" s="85">
        <f t="shared" si="170"/>
        <v>1</v>
      </c>
      <c r="H579" s="85">
        <f t="shared" ca="1" si="171"/>
        <v>1.0808218599999999</v>
      </c>
      <c r="I579" s="84">
        <f t="shared" si="165"/>
        <v>0.05</v>
      </c>
      <c r="J579" s="86">
        <f t="shared" si="177"/>
        <v>44105</v>
      </c>
      <c r="K579" s="87">
        <f t="shared" si="166"/>
        <v>388</v>
      </c>
      <c r="L579" s="88">
        <f t="shared" si="178"/>
        <v>389</v>
      </c>
      <c r="M579" s="89">
        <f t="shared" si="179"/>
        <v>1.078223712</v>
      </c>
      <c r="N579" s="89">
        <f t="shared" ca="1" si="180"/>
        <v>1.1653677579999999</v>
      </c>
      <c r="O579" s="88">
        <f t="shared" si="172"/>
        <v>0</v>
      </c>
      <c r="P579" s="85">
        <f t="shared" ca="1" si="167"/>
        <v>161.90238556</v>
      </c>
      <c r="Q579" s="85">
        <f t="shared" si="173"/>
        <v>0</v>
      </c>
      <c r="R579" s="90" t="str">
        <f t="shared" si="174"/>
        <v>AMEX+J</v>
      </c>
      <c r="S579" s="86">
        <f t="shared" si="175"/>
        <v>44795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64"/>
        <v>44673</v>
      </c>
      <c r="B580" s="129">
        <f t="shared" ca="1" si="168"/>
        <v>1140.94683487</v>
      </c>
      <c r="C580" s="85">
        <f t="shared" si="176"/>
        <v>979.04444931</v>
      </c>
      <c r="D580" s="11">
        <f ca="1">IF(A580&lt;$B$1,VLOOKUP(A580,[1]DI!$A$4:$B$15000,2),0)</f>
        <v>0.11649999999999999</v>
      </c>
      <c r="E580" s="85">
        <f t="shared" ca="1" si="169"/>
        <v>1.0004373900000001</v>
      </c>
      <c r="F580" s="85">
        <f ca="1">(TRUNC(PRODUCT($E$12:$E579),16))</f>
        <v>1.08082185572194</v>
      </c>
      <c r="G580" s="85">
        <f t="shared" si="170"/>
        <v>1</v>
      </c>
      <c r="H580" s="85">
        <f t="shared" ca="1" si="171"/>
        <v>1.0808218599999999</v>
      </c>
      <c r="I580" s="84">
        <f t="shared" si="165"/>
        <v>0.05</v>
      </c>
      <c r="J580" s="86">
        <f t="shared" si="177"/>
        <v>44105</v>
      </c>
      <c r="K580" s="87">
        <f t="shared" si="166"/>
        <v>389</v>
      </c>
      <c r="L580" s="88">
        <f t="shared" si="178"/>
        <v>389</v>
      </c>
      <c r="M580" s="89">
        <f t="shared" si="179"/>
        <v>1.078223712</v>
      </c>
      <c r="N580" s="89">
        <f t="shared" ca="1" si="180"/>
        <v>1.1653677579999999</v>
      </c>
      <c r="O580" s="88">
        <f t="shared" si="172"/>
        <v>0</v>
      </c>
      <c r="P580" s="85">
        <f t="shared" ca="1" si="167"/>
        <v>161.90238556</v>
      </c>
      <c r="Q580" s="85">
        <f t="shared" si="173"/>
        <v>0</v>
      </c>
      <c r="R580" s="90" t="str">
        <f t="shared" si="174"/>
        <v>AMEX+J</v>
      </c>
      <c r="S580" s="86">
        <f t="shared" si="175"/>
        <v>44795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64"/>
        <v>44674</v>
      </c>
      <c r="B581" s="129">
        <f t="shared" ca="1" si="168"/>
        <v>1141.6668917100001</v>
      </c>
      <c r="C581" s="85">
        <f t="shared" si="176"/>
        <v>979.04444931</v>
      </c>
      <c r="D581" s="11">
        <f ca="1">IF(A581&lt;$B$1,VLOOKUP(A581,[1]DI!$A$4:$B$15000,2),0)</f>
        <v>0</v>
      </c>
      <c r="E581" s="85">
        <f t="shared" ca="1" si="169"/>
        <v>1</v>
      </c>
      <c r="F581" s="85">
        <f ca="1">(TRUNC(PRODUCT($E$12:$E580),16))</f>
        <v>1.08129459639341</v>
      </c>
      <c r="G581" s="85">
        <f t="shared" si="170"/>
        <v>1</v>
      </c>
      <c r="H581" s="85">
        <f t="shared" ca="1" si="171"/>
        <v>1.0812946000000001</v>
      </c>
      <c r="I581" s="84">
        <f t="shared" si="165"/>
        <v>0.05</v>
      </c>
      <c r="J581" s="86">
        <f t="shared" si="177"/>
        <v>44105</v>
      </c>
      <c r="K581" s="87">
        <f t="shared" si="166"/>
        <v>389</v>
      </c>
      <c r="L581" s="88">
        <f t="shared" si="178"/>
        <v>390</v>
      </c>
      <c r="M581" s="89">
        <f t="shared" si="179"/>
        <v>1.0784324890000001</v>
      </c>
      <c r="N581" s="89">
        <f t="shared" ca="1" si="180"/>
        <v>1.166103227</v>
      </c>
      <c r="O581" s="88">
        <f t="shared" si="172"/>
        <v>0</v>
      </c>
      <c r="P581" s="85">
        <f t="shared" ca="1" si="167"/>
        <v>162.62244240000001</v>
      </c>
      <c r="Q581" s="85">
        <f t="shared" si="173"/>
        <v>0</v>
      </c>
      <c r="R581" s="90" t="str">
        <f t="shared" si="174"/>
        <v>AMEX+J</v>
      </c>
      <c r="S581" s="86">
        <f t="shared" si="175"/>
        <v>44795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64"/>
        <v>44675</v>
      </c>
      <c r="B582" s="129">
        <f t="shared" ca="1" si="168"/>
        <v>1141.6668917100001</v>
      </c>
      <c r="C582" s="85">
        <f t="shared" si="176"/>
        <v>979.04444931</v>
      </c>
      <c r="D582" s="11">
        <f ca="1">IF(A582&lt;$B$1,VLOOKUP(A582,[1]DI!$A$4:$B$15000,2),0)</f>
        <v>0</v>
      </c>
      <c r="E582" s="85">
        <f t="shared" ca="1" si="169"/>
        <v>1</v>
      </c>
      <c r="F582" s="85">
        <f ca="1">(TRUNC(PRODUCT($E$12:$E581),16))</f>
        <v>1.08129459639341</v>
      </c>
      <c r="G582" s="85">
        <f t="shared" si="170"/>
        <v>1</v>
      </c>
      <c r="H582" s="85">
        <f t="shared" ca="1" si="171"/>
        <v>1.0812946000000001</v>
      </c>
      <c r="I582" s="84">
        <f t="shared" si="165"/>
        <v>0.05</v>
      </c>
      <c r="J582" s="86">
        <f t="shared" si="177"/>
        <v>44105</v>
      </c>
      <c r="K582" s="87">
        <f t="shared" si="166"/>
        <v>389</v>
      </c>
      <c r="L582" s="88">
        <f t="shared" si="178"/>
        <v>390</v>
      </c>
      <c r="M582" s="89">
        <f t="shared" si="179"/>
        <v>1.0784324890000001</v>
      </c>
      <c r="N582" s="89">
        <f t="shared" ca="1" si="180"/>
        <v>1.166103227</v>
      </c>
      <c r="O582" s="88">
        <f t="shared" si="172"/>
        <v>0</v>
      </c>
      <c r="P582" s="85">
        <f t="shared" ca="1" si="167"/>
        <v>162.62244240000001</v>
      </c>
      <c r="Q582" s="85">
        <f t="shared" si="173"/>
        <v>0</v>
      </c>
      <c r="R582" s="90" t="str">
        <f t="shared" si="174"/>
        <v>AMEX+J</v>
      </c>
      <c r="S582" s="86">
        <f t="shared" si="175"/>
        <v>44795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64"/>
        <v>44676</v>
      </c>
      <c r="B583" s="129">
        <f t="shared" ca="1" si="168"/>
        <v>1141.6668917100001</v>
      </c>
      <c r="C583" s="85">
        <f t="shared" si="176"/>
        <v>979.04444931</v>
      </c>
      <c r="D583" s="11">
        <f ca="1">IF(A583&lt;$B$1,VLOOKUP(A583,[1]DI!$A$4:$B$15000,2),0)</f>
        <v>0.11649999999999999</v>
      </c>
      <c r="E583" s="85">
        <f t="shared" ca="1" si="169"/>
        <v>1.0004373900000001</v>
      </c>
      <c r="F583" s="85">
        <f ca="1">(TRUNC(PRODUCT($E$12:$E582),16))</f>
        <v>1.08129459639341</v>
      </c>
      <c r="G583" s="85">
        <f t="shared" si="170"/>
        <v>1</v>
      </c>
      <c r="H583" s="85">
        <f t="shared" ca="1" si="171"/>
        <v>1.0812946000000001</v>
      </c>
      <c r="I583" s="84">
        <f t="shared" si="165"/>
        <v>0.05</v>
      </c>
      <c r="J583" s="86">
        <f t="shared" si="177"/>
        <v>44105</v>
      </c>
      <c r="K583" s="87">
        <f t="shared" si="166"/>
        <v>390</v>
      </c>
      <c r="L583" s="88">
        <f t="shared" si="178"/>
        <v>390</v>
      </c>
      <c r="M583" s="89">
        <f t="shared" si="179"/>
        <v>1.0784324890000001</v>
      </c>
      <c r="N583" s="89">
        <f t="shared" ca="1" si="180"/>
        <v>1.166103227</v>
      </c>
      <c r="O583" s="88">
        <f t="shared" si="172"/>
        <v>0</v>
      </c>
      <c r="P583" s="85">
        <f t="shared" ca="1" si="167"/>
        <v>162.62244240000001</v>
      </c>
      <c r="Q583" s="85">
        <f t="shared" si="173"/>
        <v>0</v>
      </c>
      <c r="R583" s="90" t="str">
        <f t="shared" si="174"/>
        <v>AMEX+J</v>
      </c>
      <c r="S583" s="86">
        <f t="shared" si="175"/>
        <v>44795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64"/>
        <v>44677</v>
      </c>
      <c r="B584" s="129">
        <f t="shared" ca="1" si="168"/>
        <v>1142.387395</v>
      </c>
      <c r="C584" s="85">
        <f t="shared" si="176"/>
        <v>979.04444931</v>
      </c>
      <c r="D584" s="11">
        <f ca="1">IF(A584&lt;$B$1,VLOOKUP(A584,[1]DI!$A$4:$B$15000,2),0)</f>
        <v>0.11649999999999999</v>
      </c>
      <c r="E584" s="85">
        <f t="shared" ca="1" si="169"/>
        <v>1.0004373900000001</v>
      </c>
      <c r="F584" s="85">
        <f ca="1">(TRUNC(PRODUCT($E$12:$E583),16))</f>
        <v>1.0817675438369301</v>
      </c>
      <c r="G584" s="85">
        <f t="shared" si="170"/>
        <v>1</v>
      </c>
      <c r="H584" s="85">
        <f t="shared" ca="1" si="171"/>
        <v>1.08176754</v>
      </c>
      <c r="I584" s="84">
        <f t="shared" si="165"/>
        <v>0.05</v>
      </c>
      <c r="J584" s="86">
        <f t="shared" si="177"/>
        <v>44105</v>
      </c>
      <c r="K584" s="87">
        <f t="shared" si="166"/>
        <v>391</v>
      </c>
      <c r="L584" s="88">
        <f t="shared" si="178"/>
        <v>391</v>
      </c>
      <c r="M584" s="89">
        <f t="shared" si="179"/>
        <v>1.078641306</v>
      </c>
      <c r="N584" s="89">
        <f t="shared" ca="1" si="180"/>
        <v>1.1668391520000001</v>
      </c>
      <c r="O584" s="88">
        <f t="shared" si="172"/>
        <v>0</v>
      </c>
      <c r="P584" s="85">
        <f t="shared" ca="1" si="167"/>
        <v>163.34294568999999</v>
      </c>
      <c r="Q584" s="85">
        <f t="shared" si="173"/>
        <v>0</v>
      </c>
      <c r="R584" s="90" t="str">
        <f t="shared" si="174"/>
        <v>AMEX+J</v>
      </c>
      <c r="S584" s="86">
        <f t="shared" si="175"/>
        <v>44795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64"/>
        <v>44678</v>
      </c>
      <c r="B585" s="129">
        <f t="shared" ca="1" si="168"/>
        <v>1143.10836823</v>
      </c>
      <c r="C585" s="85">
        <f t="shared" si="176"/>
        <v>979.04444931</v>
      </c>
      <c r="D585" s="11">
        <f ca="1">IF(A585&lt;$B$1,VLOOKUP(A585,[1]DI!$A$4:$B$15000,2),0)</f>
        <v>0.11649999999999999</v>
      </c>
      <c r="E585" s="85">
        <f t="shared" ca="1" si="169"/>
        <v>1.0004373900000001</v>
      </c>
      <c r="F585" s="85">
        <f ca="1">(TRUNC(PRODUCT($E$12:$E584),16))</f>
        <v>1.08224069814293</v>
      </c>
      <c r="G585" s="85">
        <f t="shared" si="170"/>
        <v>1</v>
      </c>
      <c r="H585" s="85">
        <f t="shared" ca="1" si="171"/>
        <v>1.0822407000000001</v>
      </c>
      <c r="I585" s="84">
        <f t="shared" si="165"/>
        <v>0.05</v>
      </c>
      <c r="J585" s="86">
        <f t="shared" si="177"/>
        <v>44105</v>
      </c>
      <c r="K585" s="87">
        <f t="shared" si="166"/>
        <v>392</v>
      </c>
      <c r="L585" s="88">
        <f t="shared" si="178"/>
        <v>392</v>
      </c>
      <c r="M585" s="89">
        <f t="shared" si="179"/>
        <v>1.0788501639999999</v>
      </c>
      <c r="N585" s="89">
        <f t="shared" ca="1" si="180"/>
        <v>1.1675755569999999</v>
      </c>
      <c r="O585" s="88">
        <f t="shared" si="172"/>
        <v>0</v>
      </c>
      <c r="P585" s="85">
        <f t="shared" ca="1" si="167"/>
        <v>164.06391891999999</v>
      </c>
      <c r="Q585" s="85">
        <f t="shared" si="173"/>
        <v>0</v>
      </c>
      <c r="R585" s="90" t="str">
        <f t="shared" si="174"/>
        <v>AMEX+J</v>
      </c>
      <c r="S585" s="86">
        <f t="shared" si="175"/>
        <v>44795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64"/>
        <v>44679</v>
      </c>
      <c r="B586" s="129">
        <f t="shared" ca="1" si="168"/>
        <v>1143.8297878999999</v>
      </c>
      <c r="C586" s="85">
        <f t="shared" si="176"/>
        <v>979.04444931</v>
      </c>
      <c r="D586" s="11">
        <f ca="1">IF(A586&lt;$B$1,VLOOKUP(A586,[1]DI!$A$4:$B$15000,2),0)</f>
        <v>0.11649999999999999</v>
      </c>
      <c r="E586" s="85">
        <f t="shared" ca="1" si="169"/>
        <v>1.0004373900000001</v>
      </c>
      <c r="F586" s="85">
        <f ca="1">(TRUNC(PRODUCT($E$12:$E585),16))</f>
        <v>1.08271405940189</v>
      </c>
      <c r="G586" s="85">
        <f t="shared" si="170"/>
        <v>1</v>
      </c>
      <c r="H586" s="85">
        <f t="shared" ca="1" si="171"/>
        <v>1.08271406</v>
      </c>
      <c r="I586" s="84">
        <f t="shared" si="165"/>
        <v>0.05</v>
      </c>
      <c r="J586" s="86">
        <f t="shared" si="177"/>
        <v>44105</v>
      </c>
      <c r="K586" s="87">
        <f t="shared" si="166"/>
        <v>393</v>
      </c>
      <c r="L586" s="88">
        <f t="shared" si="178"/>
        <v>393</v>
      </c>
      <c r="M586" s="89">
        <f t="shared" si="179"/>
        <v>1.079059062</v>
      </c>
      <c r="N586" s="89">
        <f t="shared" ca="1" si="180"/>
        <v>1.168312418</v>
      </c>
      <c r="O586" s="88">
        <f t="shared" si="172"/>
        <v>0</v>
      </c>
      <c r="P586" s="85">
        <f t="shared" ca="1" si="167"/>
        <v>164.78533859000001</v>
      </c>
      <c r="Q586" s="85">
        <f t="shared" si="173"/>
        <v>0</v>
      </c>
      <c r="R586" s="90" t="str">
        <f t="shared" si="174"/>
        <v>AMEX+J</v>
      </c>
      <c r="S586" s="86">
        <f t="shared" si="175"/>
        <v>44795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64"/>
        <v>44680</v>
      </c>
      <c r="B587" s="129">
        <f t="shared" ca="1" si="168"/>
        <v>1144.55166674</v>
      </c>
      <c r="C587" s="85">
        <f t="shared" si="176"/>
        <v>979.04444931</v>
      </c>
      <c r="D587" s="11">
        <f ca="1">IF(A587&lt;$B$1,VLOOKUP(A587,[1]DI!$A$4:$B$15000,2),0)</f>
        <v>0.11649999999999999</v>
      </c>
      <c r="E587" s="85">
        <f t="shared" ca="1" si="169"/>
        <v>1.0004373900000001</v>
      </c>
      <c r="F587" s="85">
        <f ca="1">(TRUNC(PRODUCT($E$12:$E586),16))</f>
        <v>1.08318762770433</v>
      </c>
      <c r="G587" s="85">
        <f t="shared" si="170"/>
        <v>1</v>
      </c>
      <c r="H587" s="85">
        <f t="shared" ca="1" si="171"/>
        <v>1.0831876300000001</v>
      </c>
      <c r="I587" s="84">
        <f t="shared" si="165"/>
        <v>0.05</v>
      </c>
      <c r="J587" s="86">
        <f t="shared" si="177"/>
        <v>44105</v>
      </c>
      <c r="K587" s="87">
        <f t="shared" si="166"/>
        <v>394</v>
      </c>
      <c r="L587" s="88">
        <f t="shared" si="178"/>
        <v>394</v>
      </c>
      <c r="M587" s="89">
        <f t="shared" si="179"/>
        <v>1.079268001</v>
      </c>
      <c r="N587" s="89">
        <f t="shared" ca="1" si="180"/>
        <v>1.1690497479999999</v>
      </c>
      <c r="O587" s="88">
        <f t="shared" si="172"/>
        <v>0</v>
      </c>
      <c r="P587" s="85">
        <f t="shared" ca="1" si="167"/>
        <v>165.50721743</v>
      </c>
      <c r="Q587" s="85">
        <f t="shared" si="173"/>
        <v>0</v>
      </c>
      <c r="R587" s="90" t="str">
        <f t="shared" si="174"/>
        <v>AMEX+J</v>
      </c>
      <c r="S587" s="86">
        <f t="shared" si="175"/>
        <v>44795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64"/>
        <v>44681</v>
      </c>
      <c r="B588" s="129">
        <f t="shared" ca="1" si="168"/>
        <v>1145.2739930099999</v>
      </c>
      <c r="C588" s="85">
        <f t="shared" si="176"/>
        <v>979.04444931</v>
      </c>
      <c r="D588" s="11">
        <f ca="1">IF(A588&lt;$B$1,VLOOKUP(A588,[1]DI!$A$4:$B$15000,2),0)</f>
        <v>0</v>
      </c>
      <c r="E588" s="85">
        <f t="shared" ca="1" si="169"/>
        <v>1</v>
      </c>
      <c r="F588" s="85">
        <f ca="1">(TRUNC(PRODUCT($E$12:$E587),16))</f>
        <v>1.0836614031408101</v>
      </c>
      <c r="G588" s="85">
        <f t="shared" si="170"/>
        <v>1</v>
      </c>
      <c r="H588" s="85">
        <f t="shared" ca="1" si="171"/>
        <v>1.0836614</v>
      </c>
      <c r="I588" s="84">
        <f t="shared" si="165"/>
        <v>0.05</v>
      </c>
      <c r="J588" s="86">
        <f t="shared" si="177"/>
        <v>44105</v>
      </c>
      <c r="K588" s="87">
        <f t="shared" si="166"/>
        <v>394</v>
      </c>
      <c r="L588" s="88">
        <f t="shared" si="178"/>
        <v>395</v>
      </c>
      <c r="M588" s="89">
        <f t="shared" si="179"/>
        <v>1.0794769799999999</v>
      </c>
      <c r="N588" s="89">
        <f t="shared" ca="1" si="180"/>
        <v>1.169787535</v>
      </c>
      <c r="O588" s="88">
        <f t="shared" si="172"/>
        <v>0</v>
      </c>
      <c r="P588" s="85">
        <f t="shared" ca="1" si="167"/>
        <v>166.22954369999999</v>
      </c>
      <c r="Q588" s="85">
        <f t="shared" si="173"/>
        <v>0</v>
      </c>
      <c r="R588" s="90" t="str">
        <f t="shared" si="174"/>
        <v>AMEX+J</v>
      </c>
      <c r="S588" s="86">
        <f t="shared" si="175"/>
        <v>44795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81">(A588+1)</f>
        <v>44682</v>
      </c>
      <c r="B589" s="129">
        <f t="shared" ca="1" si="168"/>
        <v>1145.2739930099999</v>
      </c>
      <c r="C589" s="85">
        <f t="shared" si="176"/>
        <v>979.04444931</v>
      </c>
      <c r="D589" s="11">
        <f ca="1">IF(A589&lt;$B$1,VLOOKUP(A589,[1]DI!$A$4:$B$15000,2),0)</f>
        <v>0</v>
      </c>
      <c r="E589" s="85">
        <f t="shared" ca="1" si="169"/>
        <v>1</v>
      </c>
      <c r="F589" s="85">
        <f ca="1">(TRUNC(PRODUCT($E$12:$E588),16))</f>
        <v>1.0836614031408101</v>
      </c>
      <c r="G589" s="85">
        <f t="shared" si="170"/>
        <v>1</v>
      </c>
      <c r="H589" s="85">
        <f t="shared" ca="1" si="171"/>
        <v>1.0836614</v>
      </c>
      <c r="I589" s="84">
        <f t="shared" ref="I589:I652" si="182">I588</f>
        <v>0.05</v>
      </c>
      <c r="J589" s="86">
        <f t="shared" si="177"/>
        <v>44105</v>
      </c>
      <c r="K589" s="87">
        <f t="shared" ref="K589:K652" si="183">IF(A589&gt;J589,IF(NETWORKDAYS(J589,A589,$V$72:$V$436)-1=0,1,NETWORKDAYS(J589,A589,$V$72:$V$436)-1),0)</f>
        <v>394</v>
      </c>
      <c r="L589" s="88">
        <f t="shared" si="178"/>
        <v>395</v>
      </c>
      <c r="M589" s="89">
        <f t="shared" si="179"/>
        <v>1.0794769799999999</v>
      </c>
      <c r="N589" s="89">
        <f t="shared" ca="1" si="180"/>
        <v>1.169787535</v>
      </c>
      <c r="O589" s="88">
        <f t="shared" si="172"/>
        <v>0</v>
      </c>
      <c r="P589" s="85">
        <f t="shared" ref="P589:P652" ca="1" si="184">TRUNC(((N589-1)*C589),8)</f>
        <v>166.22954369999999</v>
      </c>
      <c r="Q589" s="85">
        <f t="shared" si="173"/>
        <v>0</v>
      </c>
      <c r="R589" s="90" t="str">
        <f t="shared" si="174"/>
        <v>AMEX+J</v>
      </c>
      <c r="S589" s="86">
        <f t="shared" si="175"/>
        <v>44795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81"/>
        <v>44683</v>
      </c>
      <c r="B590" s="129">
        <f t="shared" ref="B590:B653" ca="1" si="185">IF(A590&lt;=TODAY(),C590+P590,IF(AND(A590&gt;TODAY(),A590&lt;=$B$1),IF(VLOOKUP(TODAY(),$A$10:$D$10000,4,FALSE)=0,"n.d",C590+P590),"n.d"))</f>
        <v>1145.2739930099999</v>
      </c>
      <c r="C590" s="85">
        <f t="shared" si="176"/>
        <v>979.04444931</v>
      </c>
      <c r="D590" s="11">
        <f ca="1">IF(A590&lt;$B$1,VLOOKUP(A590,[1]DI!$A$4:$B$15000,2),0)</f>
        <v>0.11649999999999999</v>
      </c>
      <c r="E590" s="85">
        <f t="shared" ref="E590:E653" ca="1" si="186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7">IF(O589&gt;0,F589,G589)</f>
        <v>1</v>
      </c>
      <c r="H590" s="85">
        <f t="shared" ref="H590:H653" ca="1" si="188">ROUND(F590/G590,8)</f>
        <v>1.0836614</v>
      </c>
      <c r="I590" s="84">
        <f t="shared" si="182"/>
        <v>0.05</v>
      </c>
      <c r="J590" s="86">
        <f t="shared" si="177"/>
        <v>44105</v>
      </c>
      <c r="K590" s="87">
        <f t="shared" si="183"/>
        <v>395</v>
      </c>
      <c r="L590" s="88">
        <f t="shared" si="178"/>
        <v>395</v>
      </c>
      <c r="M590" s="89">
        <f t="shared" si="179"/>
        <v>1.0794769799999999</v>
      </c>
      <c r="N590" s="89">
        <f t="shared" ca="1" si="180"/>
        <v>1.169787535</v>
      </c>
      <c r="O590" s="88">
        <f t="shared" ref="O590:O653" si="189">IF(VLOOKUP(A590,W$12:AD$60,8)=VLOOKUP(A589,W$12:AD$60,8),0,VLOOKUP(A590,W$12:AD$60,8))</f>
        <v>0</v>
      </c>
      <c r="P590" s="85">
        <f t="shared" ca="1" si="184"/>
        <v>166.22954369999999</v>
      </c>
      <c r="Q590" s="85">
        <f t="shared" ref="Q590:Q653" si="190">IF(O590&gt;0,VLOOKUP(O590,$V$12:$AA$60,6),0)</f>
        <v>0</v>
      </c>
      <c r="R590" s="90" t="str">
        <f t="shared" ref="R590:R653" si="191">IF(O589&gt;0,VLOOKUP(O589,V$12:AF$60,10),R589)</f>
        <v>AMEX+J</v>
      </c>
      <c r="S590" s="86">
        <f t="shared" ref="S590:S653" si="192">IF(O589&gt;0,VLOOKUP(O589,V$12:AF$60,11),S589)</f>
        <v>44795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81"/>
        <v>44684</v>
      </c>
      <c r="B591" s="129">
        <f t="shared" ca="1" si="185"/>
        <v>1145.9967902000001</v>
      </c>
      <c r="C591" s="85">
        <f t="shared" si="176"/>
        <v>979.04444931</v>
      </c>
      <c r="D591" s="11">
        <f ca="1">IF(A591&lt;$B$1,VLOOKUP(A591,[1]DI!$A$4:$B$15000,2),0)</f>
        <v>0.11649999999999999</v>
      </c>
      <c r="E591" s="85">
        <f t="shared" ca="1" si="186"/>
        <v>1.0004373900000001</v>
      </c>
      <c r="F591" s="85">
        <f ca="1">(TRUNC(PRODUCT($E$12:$E590),16))</f>
        <v>1.08413538580193</v>
      </c>
      <c r="G591" s="85">
        <f t="shared" si="187"/>
        <v>1</v>
      </c>
      <c r="H591" s="85">
        <f t="shared" ca="1" si="188"/>
        <v>1.0841353899999999</v>
      </c>
      <c r="I591" s="84">
        <f t="shared" si="182"/>
        <v>0.05</v>
      </c>
      <c r="J591" s="86">
        <f t="shared" si="177"/>
        <v>44105</v>
      </c>
      <c r="K591" s="87">
        <f t="shared" si="183"/>
        <v>396</v>
      </c>
      <c r="L591" s="88">
        <f t="shared" si="178"/>
        <v>396</v>
      </c>
      <c r="M591" s="89">
        <f t="shared" si="179"/>
        <v>1.0796859999999999</v>
      </c>
      <c r="N591" s="89">
        <f t="shared" ca="1" si="180"/>
        <v>1.1705258030000001</v>
      </c>
      <c r="O591" s="88">
        <f t="shared" si="189"/>
        <v>0</v>
      </c>
      <c r="P591" s="85">
        <f t="shared" ca="1" si="184"/>
        <v>166.95234088999999</v>
      </c>
      <c r="Q591" s="85">
        <f t="shared" si="190"/>
        <v>0</v>
      </c>
      <c r="R591" s="90" t="str">
        <f t="shared" si="191"/>
        <v>AMEX+J</v>
      </c>
      <c r="S591" s="86">
        <f t="shared" si="192"/>
        <v>44795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81"/>
        <v>44685</v>
      </c>
      <c r="B592" s="129">
        <f t="shared" ca="1" si="185"/>
        <v>1146.7200338299999</v>
      </c>
      <c r="C592" s="85">
        <f t="shared" si="176"/>
        <v>979.04444931</v>
      </c>
      <c r="D592" s="11">
        <f ca="1">IF(A592&lt;$B$1,VLOOKUP(A592,[1]DI!$A$4:$B$15000,2),0)</f>
        <v>0.11649999999999999</v>
      </c>
      <c r="E592" s="85">
        <f t="shared" ca="1" si="186"/>
        <v>1.0004373900000001</v>
      </c>
      <c r="F592" s="85">
        <f ca="1">(TRUNC(PRODUCT($E$12:$E591),16))</f>
        <v>1.0846095757783301</v>
      </c>
      <c r="G592" s="85">
        <f t="shared" si="187"/>
        <v>1</v>
      </c>
      <c r="H592" s="85">
        <f t="shared" ca="1" si="188"/>
        <v>1.08460958</v>
      </c>
      <c r="I592" s="84">
        <f t="shared" si="182"/>
        <v>0.05</v>
      </c>
      <c r="J592" s="86">
        <f t="shared" si="177"/>
        <v>44105</v>
      </c>
      <c r="K592" s="87">
        <f t="shared" si="183"/>
        <v>397</v>
      </c>
      <c r="L592" s="88">
        <f t="shared" si="178"/>
        <v>397</v>
      </c>
      <c r="M592" s="89">
        <f t="shared" si="179"/>
        <v>1.0798950599999999</v>
      </c>
      <c r="N592" s="89">
        <f t="shared" ca="1" si="180"/>
        <v>1.1712645269999999</v>
      </c>
      <c r="O592" s="88">
        <f t="shared" si="189"/>
        <v>0</v>
      </c>
      <c r="P592" s="85">
        <f t="shared" ca="1" si="184"/>
        <v>167.67558452</v>
      </c>
      <c r="Q592" s="85">
        <f t="shared" si="190"/>
        <v>0</v>
      </c>
      <c r="R592" s="90" t="str">
        <f t="shared" si="191"/>
        <v>AMEX+J</v>
      </c>
      <c r="S592" s="86">
        <f t="shared" si="192"/>
        <v>44795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81"/>
        <v>44686</v>
      </c>
      <c r="B593" s="129">
        <f t="shared" ca="1" si="185"/>
        <v>1147.44372782</v>
      </c>
      <c r="C593" s="85">
        <f t="shared" si="176"/>
        <v>979.04444931</v>
      </c>
      <c r="D593" s="11">
        <f ca="1">IF(A593&lt;$B$1,VLOOKUP(A593,[1]DI!$A$4:$B$15000,2),0)</f>
        <v>0.1265</v>
      </c>
      <c r="E593" s="85">
        <f t="shared" ca="1" si="186"/>
        <v>1.0004727899999999</v>
      </c>
      <c r="F593" s="85">
        <f ca="1">(TRUNC(PRODUCT($E$12:$E592),16))</f>
        <v>1.0850839731606801</v>
      </c>
      <c r="G593" s="85">
        <f t="shared" si="187"/>
        <v>1</v>
      </c>
      <c r="H593" s="85">
        <f t="shared" ca="1" si="188"/>
        <v>1.0850839699999999</v>
      </c>
      <c r="I593" s="84">
        <f t="shared" si="182"/>
        <v>0.05</v>
      </c>
      <c r="J593" s="86">
        <f t="shared" si="177"/>
        <v>44105</v>
      </c>
      <c r="K593" s="87">
        <f t="shared" si="183"/>
        <v>398</v>
      </c>
      <c r="L593" s="88">
        <f t="shared" si="178"/>
        <v>398</v>
      </c>
      <c r="M593" s="89">
        <f t="shared" si="179"/>
        <v>1.080104161</v>
      </c>
      <c r="N593" s="89">
        <f t="shared" ca="1" si="180"/>
        <v>1.1720037109999999</v>
      </c>
      <c r="O593" s="88">
        <f t="shared" si="189"/>
        <v>0</v>
      </c>
      <c r="P593" s="85">
        <f t="shared" ca="1" si="184"/>
        <v>168.39927850999999</v>
      </c>
      <c r="Q593" s="85">
        <f t="shared" si="190"/>
        <v>0</v>
      </c>
      <c r="R593" s="90" t="str">
        <f t="shared" si="191"/>
        <v>AMEX+J</v>
      </c>
      <c r="S593" s="86">
        <f t="shared" si="192"/>
        <v>44795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81"/>
        <v>44687</v>
      </c>
      <c r="B594" s="129">
        <f t="shared" ca="1" si="185"/>
        <v>1148.2085162200001</v>
      </c>
      <c r="C594" s="85">
        <f t="shared" si="176"/>
        <v>979.04444931</v>
      </c>
      <c r="D594" s="11">
        <f ca="1">IF(A594&lt;$B$1,VLOOKUP(A594,[1]DI!$A$4:$B$15000,2),0)</f>
        <v>0.1265</v>
      </c>
      <c r="E594" s="85">
        <f t="shared" ca="1" si="186"/>
        <v>1.0004727899999999</v>
      </c>
      <c r="F594" s="85">
        <f ca="1">(TRUNC(PRODUCT($E$12:$E593),16))</f>
        <v>1.0855969900123501</v>
      </c>
      <c r="G594" s="85">
        <f t="shared" si="187"/>
        <v>1</v>
      </c>
      <c r="H594" s="85">
        <f t="shared" ca="1" si="188"/>
        <v>1.08559699</v>
      </c>
      <c r="I594" s="84">
        <f t="shared" si="182"/>
        <v>0.05</v>
      </c>
      <c r="J594" s="86">
        <f t="shared" si="177"/>
        <v>44105</v>
      </c>
      <c r="K594" s="87">
        <f t="shared" si="183"/>
        <v>399</v>
      </c>
      <c r="L594" s="88">
        <f t="shared" si="178"/>
        <v>399</v>
      </c>
      <c r="M594" s="89">
        <f t="shared" si="179"/>
        <v>1.080313302</v>
      </c>
      <c r="N594" s="89">
        <f t="shared" ca="1" si="180"/>
        <v>1.172784869</v>
      </c>
      <c r="O594" s="88">
        <f t="shared" si="189"/>
        <v>0</v>
      </c>
      <c r="P594" s="85">
        <f t="shared" ca="1" si="184"/>
        <v>169.16406691</v>
      </c>
      <c r="Q594" s="85">
        <f t="shared" si="190"/>
        <v>0</v>
      </c>
      <c r="R594" s="90" t="str">
        <f t="shared" si="191"/>
        <v>AMEX+J</v>
      </c>
      <c r="S594" s="86">
        <f t="shared" si="192"/>
        <v>44795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81"/>
        <v>44688</v>
      </c>
      <c r="B595" s="129">
        <f t="shared" ca="1" si="185"/>
        <v>1148.97381079</v>
      </c>
      <c r="C595" s="85">
        <f t="shared" si="176"/>
        <v>979.04444931</v>
      </c>
      <c r="D595" s="11">
        <f ca="1">IF(A595&lt;$B$1,VLOOKUP(A595,[1]DI!$A$4:$B$15000,2),0)</f>
        <v>0</v>
      </c>
      <c r="E595" s="85">
        <f t="shared" ca="1" si="186"/>
        <v>1</v>
      </c>
      <c r="F595" s="85">
        <f ca="1">(TRUNC(PRODUCT($E$12:$E594),16))</f>
        <v>1.08611024941326</v>
      </c>
      <c r="G595" s="85">
        <f t="shared" si="187"/>
        <v>1</v>
      </c>
      <c r="H595" s="85">
        <f t="shared" ca="1" si="188"/>
        <v>1.0861102499999999</v>
      </c>
      <c r="I595" s="84">
        <f t="shared" si="182"/>
        <v>0.05</v>
      </c>
      <c r="J595" s="86">
        <f t="shared" si="177"/>
        <v>44105</v>
      </c>
      <c r="K595" s="87">
        <f t="shared" si="183"/>
        <v>399</v>
      </c>
      <c r="L595" s="88">
        <f t="shared" si="178"/>
        <v>400</v>
      </c>
      <c r="M595" s="89">
        <f t="shared" si="179"/>
        <v>1.080522483</v>
      </c>
      <c r="N595" s="89">
        <f t="shared" ca="1" si="180"/>
        <v>1.173566544</v>
      </c>
      <c r="O595" s="88">
        <f t="shared" si="189"/>
        <v>0</v>
      </c>
      <c r="P595" s="85">
        <f t="shared" ca="1" si="184"/>
        <v>169.92936148000001</v>
      </c>
      <c r="Q595" s="85">
        <f t="shared" si="190"/>
        <v>0</v>
      </c>
      <c r="R595" s="90" t="str">
        <f t="shared" si="191"/>
        <v>AMEX+J</v>
      </c>
      <c r="S595" s="86">
        <f t="shared" si="192"/>
        <v>44795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81"/>
        <v>44689</v>
      </c>
      <c r="B596" s="129">
        <f t="shared" ca="1" si="185"/>
        <v>1148.97381079</v>
      </c>
      <c r="C596" s="85">
        <f t="shared" si="176"/>
        <v>979.04444931</v>
      </c>
      <c r="D596" s="11">
        <f ca="1">IF(A596&lt;$B$1,VLOOKUP(A596,[1]DI!$A$4:$B$15000,2),0)</f>
        <v>0</v>
      </c>
      <c r="E596" s="85">
        <f t="shared" ca="1" si="186"/>
        <v>1</v>
      </c>
      <c r="F596" s="85">
        <f ca="1">(TRUNC(PRODUCT($E$12:$E595),16))</f>
        <v>1.08611024941326</v>
      </c>
      <c r="G596" s="85">
        <f t="shared" si="187"/>
        <v>1</v>
      </c>
      <c r="H596" s="85">
        <f t="shared" ca="1" si="188"/>
        <v>1.0861102499999999</v>
      </c>
      <c r="I596" s="84">
        <f t="shared" si="182"/>
        <v>0.05</v>
      </c>
      <c r="J596" s="86">
        <f t="shared" si="177"/>
        <v>44105</v>
      </c>
      <c r="K596" s="87">
        <f t="shared" si="183"/>
        <v>399</v>
      </c>
      <c r="L596" s="88">
        <f t="shared" si="178"/>
        <v>400</v>
      </c>
      <c r="M596" s="89">
        <f t="shared" si="179"/>
        <v>1.080522483</v>
      </c>
      <c r="N596" s="89">
        <f t="shared" ca="1" si="180"/>
        <v>1.173566544</v>
      </c>
      <c r="O596" s="88">
        <f t="shared" si="189"/>
        <v>0</v>
      </c>
      <c r="P596" s="85">
        <f t="shared" ca="1" si="184"/>
        <v>169.92936148000001</v>
      </c>
      <c r="Q596" s="85">
        <f t="shared" si="190"/>
        <v>0</v>
      </c>
      <c r="R596" s="90" t="str">
        <f t="shared" si="191"/>
        <v>AMEX+J</v>
      </c>
      <c r="S596" s="86">
        <f t="shared" si="192"/>
        <v>44795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81"/>
        <v>44690</v>
      </c>
      <c r="B597" s="129">
        <f t="shared" ca="1" si="185"/>
        <v>1148.97381079</v>
      </c>
      <c r="C597" s="85">
        <f t="shared" si="176"/>
        <v>979.04444931</v>
      </c>
      <c r="D597" s="11">
        <f ca="1">IF(A597&lt;$B$1,VLOOKUP(A597,[1]DI!$A$4:$B$15000,2),0)</f>
        <v>0.1265</v>
      </c>
      <c r="E597" s="85">
        <f t="shared" ca="1" si="186"/>
        <v>1.0004727899999999</v>
      </c>
      <c r="F597" s="85">
        <f ca="1">(TRUNC(PRODUCT($E$12:$E596),16))</f>
        <v>1.08611024941326</v>
      </c>
      <c r="G597" s="85">
        <f t="shared" si="187"/>
        <v>1</v>
      </c>
      <c r="H597" s="85">
        <f t="shared" ca="1" si="188"/>
        <v>1.0861102499999999</v>
      </c>
      <c r="I597" s="84">
        <f t="shared" si="182"/>
        <v>0.05</v>
      </c>
      <c r="J597" s="86">
        <f t="shared" si="177"/>
        <v>44105</v>
      </c>
      <c r="K597" s="87">
        <f t="shared" si="183"/>
        <v>400</v>
      </c>
      <c r="L597" s="88">
        <f t="shared" si="178"/>
        <v>400</v>
      </c>
      <c r="M597" s="89">
        <f t="shared" si="179"/>
        <v>1.080522483</v>
      </c>
      <c r="N597" s="89">
        <f t="shared" ca="1" si="180"/>
        <v>1.173566544</v>
      </c>
      <c r="O597" s="88">
        <f t="shared" si="189"/>
        <v>0</v>
      </c>
      <c r="P597" s="85">
        <f t="shared" ca="1" si="184"/>
        <v>169.92936148000001</v>
      </c>
      <c r="Q597" s="85">
        <f t="shared" si="190"/>
        <v>0</v>
      </c>
      <c r="R597" s="90" t="str">
        <f t="shared" si="191"/>
        <v>AMEX+J</v>
      </c>
      <c r="S597" s="86">
        <f t="shared" si="192"/>
        <v>44795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81"/>
        <v>44691</v>
      </c>
      <c r="B598" s="129">
        <f t="shared" ca="1" si="185"/>
        <v>1149.73961349</v>
      </c>
      <c r="C598" s="85">
        <f t="shared" si="176"/>
        <v>979.04444931</v>
      </c>
      <c r="D598" s="11">
        <f ca="1">IF(A598&lt;$B$1,VLOOKUP(A598,[1]DI!$A$4:$B$15000,2),0)</f>
        <v>0.1265</v>
      </c>
      <c r="E598" s="85">
        <f t="shared" ca="1" si="186"/>
        <v>1.0004727899999999</v>
      </c>
      <c r="F598" s="85">
        <f ca="1">(TRUNC(PRODUCT($E$12:$E597),16))</f>
        <v>1.0866237514780801</v>
      </c>
      <c r="G598" s="85">
        <f t="shared" si="187"/>
        <v>1</v>
      </c>
      <c r="H598" s="85">
        <f t="shared" ca="1" si="188"/>
        <v>1.08662375</v>
      </c>
      <c r="I598" s="84">
        <f t="shared" si="182"/>
        <v>0.05</v>
      </c>
      <c r="J598" s="86">
        <f t="shared" si="177"/>
        <v>44105</v>
      </c>
      <c r="K598" s="87">
        <f t="shared" si="183"/>
        <v>401</v>
      </c>
      <c r="L598" s="88">
        <f t="shared" si="178"/>
        <v>401</v>
      </c>
      <c r="M598" s="89">
        <f t="shared" si="179"/>
        <v>1.080731705</v>
      </c>
      <c r="N598" s="89">
        <f t="shared" ca="1" si="180"/>
        <v>1.1743487379999999</v>
      </c>
      <c r="O598" s="88">
        <f t="shared" si="189"/>
        <v>0</v>
      </c>
      <c r="P598" s="85">
        <f t="shared" ca="1" si="184"/>
        <v>170.69516418000001</v>
      </c>
      <c r="Q598" s="85">
        <f t="shared" si="190"/>
        <v>0</v>
      </c>
      <c r="R598" s="90" t="str">
        <f t="shared" si="191"/>
        <v>AMEX+J</v>
      </c>
      <c r="S598" s="86">
        <f t="shared" si="192"/>
        <v>44795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81"/>
        <v>44692</v>
      </c>
      <c r="B599" s="129">
        <f t="shared" ca="1" si="185"/>
        <v>1150.50593508</v>
      </c>
      <c r="C599" s="85">
        <f t="shared" si="176"/>
        <v>979.04444931</v>
      </c>
      <c r="D599" s="11">
        <f ca="1">IF(A599&lt;$B$1,VLOOKUP(A599,[1]DI!$A$4:$B$15000,2),0)</f>
        <v>0.1265</v>
      </c>
      <c r="E599" s="85">
        <f t="shared" ca="1" si="186"/>
        <v>1.0004727899999999</v>
      </c>
      <c r="F599" s="85">
        <f ca="1">(TRUNC(PRODUCT($E$12:$E598),16))</f>
        <v>1.0871374963215401</v>
      </c>
      <c r="G599" s="85">
        <f t="shared" si="187"/>
        <v>1</v>
      </c>
      <c r="H599" s="85">
        <f t="shared" ca="1" si="188"/>
        <v>1.0871375000000001</v>
      </c>
      <c r="I599" s="84">
        <f t="shared" si="182"/>
        <v>0.05</v>
      </c>
      <c r="J599" s="86">
        <f t="shared" si="177"/>
        <v>44105</v>
      </c>
      <c r="K599" s="87">
        <f t="shared" si="183"/>
        <v>402</v>
      </c>
      <c r="L599" s="88">
        <f t="shared" si="178"/>
        <v>402</v>
      </c>
      <c r="M599" s="89">
        <f t="shared" si="179"/>
        <v>1.0809409679999999</v>
      </c>
      <c r="N599" s="89">
        <f t="shared" ca="1" si="180"/>
        <v>1.175131462</v>
      </c>
      <c r="O599" s="88">
        <f t="shared" si="189"/>
        <v>0</v>
      </c>
      <c r="P599" s="85">
        <f t="shared" ca="1" si="184"/>
        <v>171.46148577</v>
      </c>
      <c r="Q599" s="85">
        <f t="shared" si="190"/>
        <v>0</v>
      </c>
      <c r="R599" s="90" t="str">
        <f t="shared" si="191"/>
        <v>AMEX+J</v>
      </c>
      <c r="S599" s="86">
        <f t="shared" si="192"/>
        <v>44795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81"/>
        <v>44693</v>
      </c>
      <c r="B600" s="129">
        <f t="shared" ca="1" si="185"/>
        <v>1151.2727520600001</v>
      </c>
      <c r="C600" s="85">
        <f t="shared" si="176"/>
        <v>979.04444931</v>
      </c>
      <c r="D600" s="11">
        <f ca="1">IF(A600&lt;$B$1,VLOOKUP(A600,[1]DI!$A$4:$B$15000,2),0)</f>
        <v>0.1265</v>
      </c>
      <c r="E600" s="85">
        <f t="shared" ca="1" si="186"/>
        <v>1.0004727899999999</v>
      </c>
      <c r="F600" s="85">
        <f ca="1">(TRUNC(PRODUCT($E$12:$E599),16))</f>
        <v>1.0876514840584199</v>
      </c>
      <c r="G600" s="85">
        <f t="shared" si="187"/>
        <v>1</v>
      </c>
      <c r="H600" s="85">
        <f t="shared" ca="1" si="188"/>
        <v>1.0876514799999999</v>
      </c>
      <c r="I600" s="84">
        <f t="shared" si="182"/>
        <v>0.05</v>
      </c>
      <c r="J600" s="86">
        <f t="shared" si="177"/>
        <v>44105</v>
      </c>
      <c r="K600" s="87">
        <f t="shared" si="183"/>
        <v>403</v>
      </c>
      <c r="L600" s="88">
        <f t="shared" si="178"/>
        <v>403</v>
      </c>
      <c r="M600" s="89">
        <f t="shared" si="179"/>
        <v>1.0811502710000001</v>
      </c>
      <c r="N600" s="89">
        <f t="shared" ca="1" si="180"/>
        <v>1.1759146920000001</v>
      </c>
      <c r="O600" s="88">
        <f t="shared" si="189"/>
        <v>0</v>
      </c>
      <c r="P600" s="85">
        <f t="shared" ca="1" si="184"/>
        <v>172.22830275000001</v>
      </c>
      <c r="Q600" s="85">
        <f t="shared" si="190"/>
        <v>0</v>
      </c>
      <c r="R600" s="90" t="str">
        <f t="shared" si="191"/>
        <v>AMEX+J</v>
      </c>
      <c r="S600" s="86">
        <f t="shared" si="192"/>
        <v>44795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81"/>
        <v>44694</v>
      </c>
      <c r="B601" s="129">
        <f t="shared" ca="1" si="185"/>
        <v>1152.04008892</v>
      </c>
      <c r="C601" s="85">
        <f t="shared" si="176"/>
        <v>979.04444931</v>
      </c>
      <c r="D601" s="11">
        <f ca="1">IF(A601&lt;$B$1,VLOOKUP(A601,[1]DI!$A$4:$B$15000,2),0)</f>
        <v>0.1265</v>
      </c>
      <c r="E601" s="85">
        <f t="shared" ca="1" si="186"/>
        <v>1.0004727899999999</v>
      </c>
      <c r="F601" s="85">
        <f ca="1">(TRUNC(PRODUCT($E$12:$E600),16))</f>
        <v>1.0881657148035699</v>
      </c>
      <c r="G601" s="85">
        <f t="shared" si="187"/>
        <v>1</v>
      </c>
      <c r="H601" s="85">
        <f t="shared" ca="1" si="188"/>
        <v>1.08816571</v>
      </c>
      <c r="I601" s="84">
        <f t="shared" si="182"/>
        <v>0.05</v>
      </c>
      <c r="J601" s="86">
        <f t="shared" si="177"/>
        <v>44105</v>
      </c>
      <c r="K601" s="87">
        <f t="shared" si="183"/>
        <v>404</v>
      </c>
      <c r="L601" s="88">
        <f t="shared" si="178"/>
        <v>404</v>
      </c>
      <c r="M601" s="89">
        <f t="shared" si="179"/>
        <v>1.081359615</v>
      </c>
      <c r="N601" s="89">
        <f t="shared" ca="1" si="180"/>
        <v>1.176698453</v>
      </c>
      <c r="O601" s="88">
        <f t="shared" si="189"/>
        <v>0</v>
      </c>
      <c r="P601" s="85">
        <f t="shared" ca="1" si="184"/>
        <v>172.99563961000001</v>
      </c>
      <c r="Q601" s="85">
        <f t="shared" si="190"/>
        <v>0</v>
      </c>
      <c r="R601" s="90" t="str">
        <f t="shared" si="191"/>
        <v>AMEX+J</v>
      </c>
      <c r="S601" s="86">
        <f t="shared" si="192"/>
        <v>44795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81"/>
        <v>44695</v>
      </c>
      <c r="B602" s="129">
        <f t="shared" ca="1" si="185"/>
        <v>1152.80794369</v>
      </c>
      <c r="C602" s="85">
        <f t="shared" si="176"/>
        <v>979.04444931</v>
      </c>
      <c r="D602" s="11">
        <f ca="1">IF(A602&lt;$B$1,VLOOKUP(A602,[1]DI!$A$4:$B$15000,2),0)</f>
        <v>0</v>
      </c>
      <c r="E602" s="85">
        <f t="shared" ca="1" si="186"/>
        <v>1</v>
      </c>
      <c r="F602" s="85">
        <f ca="1">(TRUNC(PRODUCT($E$12:$E601),16))</f>
        <v>1.08868018867187</v>
      </c>
      <c r="G602" s="85">
        <f t="shared" si="187"/>
        <v>1</v>
      </c>
      <c r="H602" s="85">
        <f t="shared" ca="1" si="188"/>
        <v>1.08868019</v>
      </c>
      <c r="I602" s="84">
        <f t="shared" si="182"/>
        <v>0.05</v>
      </c>
      <c r="J602" s="86">
        <f t="shared" si="177"/>
        <v>44105</v>
      </c>
      <c r="K602" s="87">
        <f t="shared" si="183"/>
        <v>404</v>
      </c>
      <c r="L602" s="88">
        <f t="shared" si="178"/>
        <v>405</v>
      </c>
      <c r="M602" s="89">
        <f t="shared" si="179"/>
        <v>1.0815689989999999</v>
      </c>
      <c r="N602" s="89">
        <f t="shared" ca="1" si="180"/>
        <v>1.1774827430000001</v>
      </c>
      <c r="O602" s="88">
        <f t="shared" si="189"/>
        <v>0</v>
      </c>
      <c r="P602" s="85">
        <f t="shared" ca="1" si="184"/>
        <v>173.76349438</v>
      </c>
      <c r="Q602" s="85">
        <f t="shared" si="190"/>
        <v>0</v>
      </c>
      <c r="R602" s="90" t="str">
        <f t="shared" si="191"/>
        <v>AMEX+J</v>
      </c>
      <c r="S602" s="86">
        <f t="shared" si="192"/>
        <v>44795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81"/>
        <v>44696</v>
      </c>
      <c r="B603" s="129">
        <f t="shared" ca="1" si="185"/>
        <v>1152.80794369</v>
      </c>
      <c r="C603" s="85">
        <f t="shared" si="176"/>
        <v>979.04444931</v>
      </c>
      <c r="D603" s="11">
        <f ca="1">IF(A603&lt;$B$1,VLOOKUP(A603,[1]DI!$A$4:$B$15000,2),0)</f>
        <v>0</v>
      </c>
      <c r="E603" s="85">
        <f t="shared" ca="1" si="186"/>
        <v>1</v>
      </c>
      <c r="F603" s="85">
        <f ca="1">(TRUNC(PRODUCT($E$12:$E602),16))</f>
        <v>1.08868018867187</v>
      </c>
      <c r="G603" s="85">
        <f t="shared" si="187"/>
        <v>1</v>
      </c>
      <c r="H603" s="85">
        <f t="shared" ca="1" si="188"/>
        <v>1.08868019</v>
      </c>
      <c r="I603" s="84">
        <f t="shared" si="182"/>
        <v>0.05</v>
      </c>
      <c r="J603" s="86">
        <f t="shared" si="177"/>
        <v>44105</v>
      </c>
      <c r="K603" s="87">
        <f t="shared" si="183"/>
        <v>404</v>
      </c>
      <c r="L603" s="88">
        <f t="shared" si="178"/>
        <v>405</v>
      </c>
      <c r="M603" s="89">
        <f t="shared" si="179"/>
        <v>1.0815689989999999</v>
      </c>
      <c r="N603" s="89">
        <f t="shared" ca="1" si="180"/>
        <v>1.1774827430000001</v>
      </c>
      <c r="O603" s="88">
        <f t="shared" si="189"/>
        <v>0</v>
      </c>
      <c r="P603" s="85">
        <f t="shared" ca="1" si="184"/>
        <v>173.76349438</v>
      </c>
      <c r="Q603" s="85">
        <f t="shared" si="190"/>
        <v>0</v>
      </c>
      <c r="R603" s="90" t="str">
        <f t="shared" si="191"/>
        <v>AMEX+J</v>
      </c>
      <c r="S603" s="86">
        <f t="shared" si="192"/>
        <v>44795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81"/>
        <v>44697</v>
      </c>
      <c r="B604" s="129">
        <f t="shared" ca="1" si="185"/>
        <v>1152.80794369</v>
      </c>
      <c r="C604" s="85">
        <f t="shared" si="176"/>
        <v>979.04444931</v>
      </c>
      <c r="D604" s="11">
        <f ca="1">IF(A604&lt;$B$1,VLOOKUP(A604,[1]DI!$A$4:$B$15000,2),0)</f>
        <v>0.1265</v>
      </c>
      <c r="E604" s="85">
        <f t="shared" ca="1" si="186"/>
        <v>1.0004727899999999</v>
      </c>
      <c r="F604" s="85">
        <f ca="1">(TRUNC(PRODUCT($E$12:$E603),16))</f>
        <v>1.08868018867187</v>
      </c>
      <c r="G604" s="85">
        <f t="shared" si="187"/>
        <v>1</v>
      </c>
      <c r="H604" s="85">
        <f t="shared" ca="1" si="188"/>
        <v>1.08868019</v>
      </c>
      <c r="I604" s="84">
        <f t="shared" si="182"/>
        <v>0.05</v>
      </c>
      <c r="J604" s="86">
        <f t="shared" si="177"/>
        <v>44105</v>
      </c>
      <c r="K604" s="87">
        <f t="shared" si="183"/>
        <v>405</v>
      </c>
      <c r="L604" s="88">
        <f t="shared" si="178"/>
        <v>405</v>
      </c>
      <c r="M604" s="89">
        <f t="shared" si="179"/>
        <v>1.0815689989999999</v>
      </c>
      <c r="N604" s="89">
        <f t="shared" ca="1" si="180"/>
        <v>1.1774827430000001</v>
      </c>
      <c r="O604" s="88">
        <f t="shared" si="189"/>
        <v>0</v>
      </c>
      <c r="P604" s="85">
        <f t="shared" ca="1" si="184"/>
        <v>173.76349438</v>
      </c>
      <c r="Q604" s="85">
        <f t="shared" si="190"/>
        <v>0</v>
      </c>
      <c r="R604" s="90" t="str">
        <f t="shared" si="191"/>
        <v>AMEX+J</v>
      </c>
      <c r="S604" s="86">
        <f t="shared" si="192"/>
        <v>44795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81"/>
        <v>44698</v>
      </c>
      <c r="B605" s="129">
        <f t="shared" ca="1" si="185"/>
        <v>1153.57630756</v>
      </c>
      <c r="C605" s="85">
        <f t="shared" si="176"/>
        <v>979.04444931</v>
      </c>
      <c r="D605" s="11">
        <f ca="1">IF(A605&lt;$B$1,VLOOKUP(A605,[1]DI!$A$4:$B$15000,2),0)</f>
        <v>0.1265</v>
      </c>
      <c r="E605" s="85">
        <f t="shared" ca="1" si="186"/>
        <v>1.0004727899999999</v>
      </c>
      <c r="F605" s="85">
        <f ca="1">(TRUNC(PRODUCT($E$12:$E604),16))</f>
        <v>1.0891949057782799</v>
      </c>
      <c r="G605" s="85">
        <f t="shared" si="187"/>
        <v>1</v>
      </c>
      <c r="H605" s="85">
        <f t="shared" ca="1" si="188"/>
        <v>1.08919491</v>
      </c>
      <c r="I605" s="84">
        <f t="shared" si="182"/>
        <v>0.05</v>
      </c>
      <c r="J605" s="86">
        <f t="shared" si="177"/>
        <v>44105</v>
      </c>
      <c r="K605" s="87">
        <f t="shared" si="183"/>
        <v>406</v>
      </c>
      <c r="L605" s="88">
        <f t="shared" si="178"/>
        <v>406</v>
      </c>
      <c r="M605" s="89">
        <f t="shared" si="179"/>
        <v>1.0817784239999999</v>
      </c>
      <c r="N605" s="89">
        <f t="shared" ca="1" si="180"/>
        <v>1.178267553</v>
      </c>
      <c r="O605" s="88">
        <f t="shared" si="189"/>
        <v>0</v>
      </c>
      <c r="P605" s="85">
        <f t="shared" ca="1" si="184"/>
        <v>174.53185825</v>
      </c>
      <c r="Q605" s="85">
        <f t="shared" si="190"/>
        <v>0</v>
      </c>
      <c r="R605" s="90" t="str">
        <f t="shared" si="191"/>
        <v>AMEX+J</v>
      </c>
      <c r="S605" s="86">
        <f t="shared" si="192"/>
        <v>44795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81"/>
        <v>44699</v>
      </c>
      <c r="B606" s="129">
        <f t="shared" ca="1" si="185"/>
        <v>1154.3451795599999</v>
      </c>
      <c r="C606" s="85">
        <f t="shared" si="176"/>
        <v>979.04444931</v>
      </c>
      <c r="D606" s="11">
        <f ca="1">IF(A606&lt;$B$1,VLOOKUP(A606,[1]DI!$A$4:$B$15000,2),0)</f>
        <v>0.1265</v>
      </c>
      <c r="E606" s="85">
        <f t="shared" ca="1" si="186"/>
        <v>1.0004727899999999</v>
      </c>
      <c r="F606" s="85">
        <f ca="1">(TRUNC(PRODUCT($E$12:$E605),16))</f>
        <v>1.08970986623778</v>
      </c>
      <c r="G606" s="85">
        <f t="shared" si="187"/>
        <v>1</v>
      </c>
      <c r="H606" s="85">
        <f t="shared" ca="1" si="188"/>
        <v>1.0897098700000001</v>
      </c>
      <c r="I606" s="84">
        <f t="shared" si="182"/>
        <v>0.05</v>
      </c>
      <c r="J606" s="86">
        <f t="shared" si="177"/>
        <v>44105</v>
      </c>
      <c r="K606" s="87">
        <f t="shared" si="183"/>
        <v>407</v>
      </c>
      <c r="L606" s="88">
        <f t="shared" si="178"/>
        <v>407</v>
      </c>
      <c r="M606" s="89">
        <f t="shared" si="179"/>
        <v>1.0819878890000001</v>
      </c>
      <c r="N606" s="89">
        <f t="shared" ca="1" si="180"/>
        <v>1.1790528819999999</v>
      </c>
      <c r="O606" s="88">
        <f t="shared" si="189"/>
        <v>0</v>
      </c>
      <c r="P606" s="85">
        <f t="shared" ca="1" si="184"/>
        <v>175.30073024999999</v>
      </c>
      <c r="Q606" s="85">
        <f t="shared" si="190"/>
        <v>0</v>
      </c>
      <c r="R606" s="90" t="str">
        <f t="shared" si="191"/>
        <v>AMEX+J</v>
      </c>
      <c r="S606" s="86">
        <f t="shared" si="192"/>
        <v>44795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81"/>
        <v>44700</v>
      </c>
      <c r="B607" s="129">
        <f t="shared" ca="1" si="185"/>
        <v>1155.1145606600001</v>
      </c>
      <c r="C607" s="85">
        <f t="shared" si="176"/>
        <v>979.04444931</v>
      </c>
      <c r="D607" s="11">
        <f ca="1">IF(A607&lt;$B$1,VLOOKUP(A607,[1]DI!$A$4:$B$15000,2),0)</f>
        <v>0.1265</v>
      </c>
      <c r="E607" s="85">
        <f t="shared" ca="1" si="186"/>
        <v>1.0004727899999999</v>
      </c>
      <c r="F607" s="85">
        <f ca="1">(TRUNC(PRODUCT($E$12:$E606),16))</f>
        <v>1.0902250701654399</v>
      </c>
      <c r="G607" s="85">
        <f t="shared" si="187"/>
        <v>1</v>
      </c>
      <c r="H607" s="85">
        <f t="shared" ca="1" si="188"/>
        <v>1.09022507</v>
      </c>
      <c r="I607" s="84">
        <f t="shared" si="182"/>
        <v>0.05</v>
      </c>
      <c r="J607" s="86">
        <f t="shared" si="177"/>
        <v>44105</v>
      </c>
      <c r="K607" s="87">
        <f t="shared" si="183"/>
        <v>408</v>
      </c>
      <c r="L607" s="88">
        <f t="shared" si="178"/>
        <v>408</v>
      </c>
      <c r="M607" s="89">
        <f t="shared" si="179"/>
        <v>1.0821973949999999</v>
      </c>
      <c r="N607" s="89">
        <f t="shared" ca="1" si="180"/>
        <v>1.179838731</v>
      </c>
      <c r="O607" s="88">
        <f t="shared" si="189"/>
        <v>0</v>
      </c>
      <c r="P607" s="85">
        <f t="shared" ca="1" si="184"/>
        <v>176.07011134999999</v>
      </c>
      <c r="Q607" s="85">
        <f t="shared" si="190"/>
        <v>0</v>
      </c>
      <c r="R607" s="90" t="str">
        <f t="shared" si="191"/>
        <v>AMEX+J</v>
      </c>
      <c r="S607" s="86">
        <f t="shared" si="192"/>
        <v>44795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81"/>
        <v>44701</v>
      </c>
      <c r="B608" s="129">
        <f t="shared" ca="1" si="185"/>
        <v>1155.8844606600001</v>
      </c>
      <c r="C608" s="85">
        <f t="shared" si="176"/>
        <v>979.04444931</v>
      </c>
      <c r="D608" s="11">
        <f ca="1">IF(A608&lt;$B$1,VLOOKUP(A608,[1]DI!$A$4:$B$15000,2),0)</f>
        <v>0.1265</v>
      </c>
      <c r="E608" s="85">
        <f t="shared" ca="1" si="186"/>
        <v>1.0004727899999999</v>
      </c>
      <c r="F608" s="85">
        <f ca="1">(TRUNC(PRODUCT($E$12:$E607),16))</f>
        <v>1.09074051767636</v>
      </c>
      <c r="G608" s="85">
        <f t="shared" si="187"/>
        <v>1</v>
      </c>
      <c r="H608" s="85">
        <f t="shared" ca="1" si="188"/>
        <v>1.09074052</v>
      </c>
      <c r="I608" s="84">
        <f t="shared" si="182"/>
        <v>0.05</v>
      </c>
      <c r="J608" s="86">
        <f t="shared" si="177"/>
        <v>44105</v>
      </c>
      <c r="K608" s="87">
        <f t="shared" si="183"/>
        <v>409</v>
      </c>
      <c r="L608" s="88">
        <f t="shared" si="178"/>
        <v>409</v>
      </c>
      <c r="M608" s="89">
        <f t="shared" si="179"/>
        <v>1.0824069409999999</v>
      </c>
      <c r="N608" s="89">
        <f t="shared" ca="1" si="180"/>
        <v>1.18062511</v>
      </c>
      <c r="O608" s="88">
        <f t="shared" si="189"/>
        <v>0</v>
      </c>
      <c r="P608" s="85">
        <f t="shared" ca="1" si="184"/>
        <v>176.84001135</v>
      </c>
      <c r="Q608" s="85">
        <f t="shared" si="190"/>
        <v>0</v>
      </c>
      <c r="R608" s="90" t="str">
        <f t="shared" si="191"/>
        <v>AMEX+J</v>
      </c>
      <c r="S608" s="86">
        <f t="shared" si="192"/>
        <v>44795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81"/>
        <v>44702</v>
      </c>
      <c r="B609" s="129">
        <f t="shared" ca="1" si="185"/>
        <v>1156.65486975</v>
      </c>
      <c r="C609" s="85">
        <f t="shared" si="176"/>
        <v>979.04444931</v>
      </c>
      <c r="D609" s="11">
        <f ca="1">IF(A609&lt;$B$1,VLOOKUP(A609,[1]DI!$A$4:$B$15000,2),0)</f>
        <v>0</v>
      </c>
      <c r="E609" s="85">
        <f t="shared" ca="1" si="186"/>
        <v>1</v>
      </c>
      <c r="F609" s="85">
        <f ca="1">(TRUNC(PRODUCT($E$12:$E608),16))</f>
        <v>1.0912562088857101</v>
      </c>
      <c r="G609" s="85">
        <f t="shared" si="187"/>
        <v>1</v>
      </c>
      <c r="H609" s="85">
        <f t="shared" ca="1" si="188"/>
        <v>1.0912562100000001</v>
      </c>
      <c r="I609" s="84">
        <f t="shared" si="182"/>
        <v>0.05</v>
      </c>
      <c r="J609" s="86">
        <f t="shared" si="177"/>
        <v>44105</v>
      </c>
      <c r="K609" s="87">
        <f t="shared" si="183"/>
        <v>409</v>
      </c>
      <c r="L609" s="88">
        <f t="shared" si="178"/>
        <v>410</v>
      </c>
      <c r="M609" s="89">
        <f t="shared" si="179"/>
        <v>1.082616528</v>
      </c>
      <c r="N609" s="89">
        <f t="shared" ca="1" si="180"/>
        <v>1.181412009</v>
      </c>
      <c r="O609" s="88">
        <f t="shared" si="189"/>
        <v>0</v>
      </c>
      <c r="P609" s="85">
        <f t="shared" ca="1" si="184"/>
        <v>177.61042044000001</v>
      </c>
      <c r="Q609" s="85">
        <f t="shared" si="190"/>
        <v>0</v>
      </c>
      <c r="R609" s="90" t="str">
        <f t="shared" si="191"/>
        <v>AMEX+J</v>
      </c>
      <c r="S609" s="86">
        <f t="shared" si="192"/>
        <v>44795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81"/>
        <v>44703</v>
      </c>
      <c r="B610" s="129">
        <f t="shared" ca="1" si="185"/>
        <v>1156.65486975</v>
      </c>
      <c r="C610" s="85">
        <f t="shared" si="176"/>
        <v>979.04444931</v>
      </c>
      <c r="D610" s="11">
        <f ca="1">IF(A610&lt;$B$1,VLOOKUP(A610,[1]DI!$A$4:$B$15000,2),0)</f>
        <v>0</v>
      </c>
      <c r="E610" s="85">
        <f t="shared" ca="1" si="186"/>
        <v>1</v>
      </c>
      <c r="F610" s="85">
        <f ca="1">(TRUNC(PRODUCT($E$12:$E609),16))</f>
        <v>1.0912562088857101</v>
      </c>
      <c r="G610" s="85">
        <f t="shared" si="187"/>
        <v>1</v>
      </c>
      <c r="H610" s="85">
        <f t="shared" ca="1" si="188"/>
        <v>1.0912562100000001</v>
      </c>
      <c r="I610" s="84">
        <f t="shared" si="182"/>
        <v>0.05</v>
      </c>
      <c r="J610" s="86">
        <f t="shared" si="177"/>
        <v>44105</v>
      </c>
      <c r="K610" s="87">
        <f t="shared" si="183"/>
        <v>409</v>
      </c>
      <c r="L610" s="88">
        <f t="shared" si="178"/>
        <v>410</v>
      </c>
      <c r="M610" s="89">
        <f t="shared" si="179"/>
        <v>1.082616528</v>
      </c>
      <c r="N610" s="89">
        <f t="shared" ca="1" si="180"/>
        <v>1.181412009</v>
      </c>
      <c r="O610" s="88">
        <f t="shared" si="189"/>
        <v>0</v>
      </c>
      <c r="P610" s="85">
        <f t="shared" ca="1" si="184"/>
        <v>177.61042044000001</v>
      </c>
      <c r="Q610" s="85">
        <f t="shared" si="190"/>
        <v>0</v>
      </c>
      <c r="R610" s="90" t="str">
        <f t="shared" si="191"/>
        <v>AMEX+J</v>
      </c>
      <c r="S610" s="86">
        <f t="shared" si="192"/>
        <v>44795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81"/>
        <v>44704</v>
      </c>
      <c r="B611" s="129">
        <f t="shared" ca="1" si="185"/>
        <v>1156.65486975</v>
      </c>
      <c r="C611" s="85">
        <f t="shared" si="176"/>
        <v>979.04444931</v>
      </c>
      <c r="D611" s="11">
        <f ca="1">IF(A611&lt;$B$1,VLOOKUP(A611,[1]DI!$A$4:$B$15000,2),0)</f>
        <v>0.1265</v>
      </c>
      <c r="E611" s="85">
        <f t="shared" ca="1" si="186"/>
        <v>1.0004727899999999</v>
      </c>
      <c r="F611" s="85">
        <f ca="1">(TRUNC(PRODUCT($E$12:$E610),16))</f>
        <v>1.0912562088857101</v>
      </c>
      <c r="G611" s="85">
        <f t="shared" si="187"/>
        <v>1</v>
      </c>
      <c r="H611" s="85">
        <f t="shared" ca="1" si="188"/>
        <v>1.0912562100000001</v>
      </c>
      <c r="I611" s="84">
        <f t="shared" si="182"/>
        <v>0.05</v>
      </c>
      <c r="J611" s="86">
        <f t="shared" si="177"/>
        <v>44105</v>
      </c>
      <c r="K611" s="87">
        <f t="shared" si="183"/>
        <v>410</v>
      </c>
      <c r="L611" s="88">
        <f t="shared" si="178"/>
        <v>410</v>
      </c>
      <c r="M611" s="89">
        <f t="shared" si="179"/>
        <v>1.082616528</v>
      </c>
      <c r="N611" s="89">
        <f t="shared" ca="1" si="180"/>
        <v>1.181412009</v>
      </c>
      <c r="O611" s="88">
        <f t="shared" si="189"/>
        <v>0</v>
      </c>
      <c r="P611" s="85">
        <f t="shared" ca="1" si="184"/>
        <v>177.61042044000001</v>
      </c>
      <c r="Q611" s="85">
        <f t="shared" si="190"/>
        <v>0</v>
      </c>
      <c r="R611" s="90" t="str">
        <f t="shared" si="191"/>
        <v>AMEX+J</v>
      </c>
      <c r="S611" s="86">
        <f t="shared" si="192"/>
        <v>44795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81"/>
        <v>44705</v>
      </c>
      <c r="B612" s="129">
        <f t="shared" ca="1" si="185"/>
        <v>1157.42578991</v>
      </c>
      <c r="C612" s="85">
        <f t="shared" si="176"/>
        <v>979.04444931</v>
      </c>
      <c r="D612" s="11">
        <f ca="1">IF(A612&lt;$B$1,VLOOKUP(A612,[1]DI!$A$4:$B$15000,2),0)</f>
        <v>0.1265</v>
      </c>
      <c r="E612" s="85">
        <f t="shared" ca="1" si="186"/>
        <v>1.0004727899999999</v>
      </c>
      <c r="F612" s="85">
        <f ca="1">(TRUNC(PRODUCT($E$12:$E611),16))</f>
        <v>1.09177214390871</v>
      </c>
      <c r="G612" s="85">
        <f t="shared" si="187"/>
        <v>1</v>
      </c>
      <c r="H612" s="85">
        <f t="shared" ca="1" si="188"/>
        <v>1.09177214</v>
      </c>
      <c r="I612" s="84">
        <f t="shared" si="182"/>
        <v>0.05</v>
      </c>
      <c r="J612" s="86">
        <f t="shared" si="177"/>
        <v>44105</v>
      </c>
      <c r="K612" s="87">
        <f t="shared" si="183"/>
        <v>411</v>
      </c>
      <c r="L612" s="88">
        <f t="shared" si="178"/>
        <v>411</v>
      </c>
      <c r="M612" s="89">
        <f t="shared" si="179"/>
        <v>1.0828261560000001</v>
      </c>
      <c r="N612" s="89">
        <f t="shared" ca="1" si="180"/>
        <v>1.1821994300000001</v>
      </c>
      <c r="O612" s="88">
        <f t="shared" si="189"/>
        <v>0</v>
      </c>
      <c r="P612" s="85">
        <f t="shared" ca="1" si="184"/>
        <v>178.38134059999999</v>
      </c>
      <c r="Q612" s="85">
        <f t="shared" si="190"/>
        <v>0</v>
      </c>
      <c r="R612" s="90" t="str">
        <f t="shared" si="191"/>
        <v>AMEX+J</v>
      </c>
      <c r="S612" s="86">
        <f t="shared" si="192"/>
        <v>44795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81"/>
        <v>44706</v>
      </c>
      <c r="B613" s="129">
        <f t="shared" ca="1" si="185"/>
        <v>1158.19722897</v>
      </c>
      <c r="C613" s="85">
        <f t="shared" si="176"/>
        <v>979.04444931</v>
      </c>
      <c r="D613" s="11">
        <f ca="1">IF(A613&lt;$B$1,VLOOKUP(A613,[1]DI!$A$4:$B$15000,2),0)</f>
        <v>0.1265</v>
      </c>
      <c r="E613" s="85">
        <f t="shared" ca="1" si="186"/>
        <v>1.0004727899999999</v>
      </c>
      <c r="F613" s="85">
        <f ca="1">(TRUNC(PRODUCT($E$12:$E612),16))</f>
        <v>1.0922883228606299</v>
      </c>
      <c r="G613" s="85">
        <f t="shared" si="187"/>
        <v>1</v>
      </c>
      <c r="H613" s="85">
        <f t="shared" ca="1" si="188"/>
        <v>1.09228832</v>
      </c>
      <c r="I613" s="84">
        <f t="shared" si="182"/>
        <v>0.05</v>
      </c>
      <c r="J613" s="86">
        <f t="shared" si="177"/>
        <v>44105</v>
      </c>
      <c r="K613" s="87">
        <f t="shared" si="183"/>
        <v>412</v>
      </c>
      <c r="L613" s="88">
        <f t="shared" si="178"/>
        <v>412</v>
      </c>
      <c r="M613" s="89">
        <f t="shared" si="179"/>
        <v>1.083035824</v>
      </c>
      <c r="N613" s="89">
        <f t="shared" ca="1" si="180"/>
        <v>1.182987381</v>
      </c>
      <c r="O613" s="88">
        <f t="shared" si="189"/>
        <v>0</v>
      </c>
      <c r="P613" s="85">
        <f t="shared" ca="1" si="184"/>
        <v>179.15277965999999</v>
      </c>
      <c r="Q613" s="85">
        <f t="shared" si="190"/>
        <v>0</v>
      </c>
      <c r="R613" s="90" t="str">
        <f t="shared" si="191"/>
        <v>AMEX+J</v>
      </c>
      <c r="S613" s="86">
        <f t="shared" si="192"/>
        <v>44795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81"/>
        <v>44707</v>
      </c>
      <c r="B614" s="129">
        <f t="shared" ca="1" si="185"/>
        <v>1158.9691888699999</v>
      </c>
      <c r="C614" s="85">
        <f t="shared" si="176"/>
        <v>979.04444931</v>
      </c>
      <c r="D614" s="11">
        <f ca="1">IF(A614&lt;$B$1,VLOOKUP(A614,[1]DI!$A$4:$B$15000,2),0)</f>
        <v>0.1265</v>
      </c>
      <c r="E614" s="85">
        <f t="shared" ca="1" si="186"/>
        <v>1.0004727899999999</v>
      </c>
      <c r="F614" s="85">
        <f ca="1">(TRUNC(PRODUCT($E$12:$E613),16))</f>
        <v>1.09280474585679</v>
      </c>
      <c r="G614" s="85">
        <f t="shared" si="187"/>
        <v>1</v>
      </c>
      <c r="H614" s="85">
        <f t="shared" ca="1" si="188"/>
        <v>1.09280475</v>
      </c>
      <c r="I614" s="84">
        <f t="shared" si="182"/>
        <v>0.05</v>
      </c>
      <c r="J614" s="86">
        <f t="shared" si="177"/>
        <v>44105</v>
      </c>
      <c r="K614" s="87">
        <f t="shared" si="183"/>
        <v>413</v>
      </c>
      <c r="L614" s="88">
        <f t="shared" si="178"/>
        <v>413</v>
      </c>
      <c r="M614" s="89">
        <f t="shared" si="179"/>
        <v>1.0832455329999999</v>
      </c>
      <c r="N614" s="89">
        <f t="shared" ca="1" si="180"/>
        <v>1.183775864</v>
      </c>
      <c r="O614" s="88">
        <f t="shared" si="189"/>
        <v>0</v>
      </c>
      <c r="P614" s="85">
        <f t="shared" ca="1" si="184"/>
        <v>179.92473956000001</v>
      </c>
      <c r="Q614" s="85">
        <f t="shared" si="190"/>
        <v>0</v>
      </c>
      <c r="R614" s="90" t="str">
        <f t="shared" si="191"/>
        <v>AMEX+J</v>
      </c>
      <c r="S614" s="86">
        <f t="shared" si="192"/>
        <v>44795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81"/>
        <v>44708</v>
      </c>
      <c r="B615" s="129">
        <f t="shared" ca="1" si="185"/>
        <v>1159.7416480900001</v>
      </c>
      <c r="C615" s="85">
        <f t="shared" si="176"/>
        <v>979.04444931</v>
      </c>
      <c r="D615" s="11">
        <f ca="1">IF(A615&lt;$B$1,VLOOKUP(A615,[1]DI!$A$4:$B$15000,2),0)</f>
        <v>0.1265</v>
      </c>
      <c r="E615" s="85">
        <f t="shared" ca="1" si="186"/>
        <v>1.0004727899999999</v>
      </c>
      <c r="F615" s="85">
        <f ca="1">(TRUNC(PRODUCT($E$12:$E614),16))</f>
        <v>1.0933214130125899</v>
      </c>
      <c r="G615" s="85">
        <f t="shared" si="187"/>
        <v>1</v>
      </c>
      <c r="H615" s="85">
        <f t="shared" ca="1" si="188"/>
        <v>1.0933214099999999</v>
      </c>
      <c r="I615" s="84">
        <f t="shared" si="182"/>
        <v>0.05</v>
      </c>
      <c r="J615" s="86">
        <f t="shared" si="177"/>
        <v>44105</v>
      </c>
      <c r="K615" s="87">
        <f t="shared" si="183"/>
        <v>414</v>
      </c>
      <c r="L615" s="88">
        <f t="shared" si="178"/>
        <v>414</v>
      </c>
      <c r="M615" s="89">
        <f t="shared" si="179"/>
        <v>1.0834552820000001</v>
      </c>
      <c r="N615" s="89">
        <f t="shared" ca="1" si="180"/>
        <v>1.184564857</v>
      </c>
      <c r="O615" s="88">
        <f t="shared" si="189"/>
        <v>0</v>
      </c>
      <c r="P615" s="85">
        <f t="shared" ca="1" si="184"/>
        <v>180.69719878000001</v>
      </c>
      <c r="Q615" s="85">
        <f t="shared" si="190"/>
        <v>0</v>
      </c>
      <c r="R615" s="90" t="str">
        <f t="shared" si="191"/>
        <v>AMEX+J</v>
      </c>
      <c r="S615" s="86">
        <f t="shared" si="192"/>
        <v>44795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81"/>
        <v>44709</v>
      </c>
      <c r="B616" s="129">
        <f t="shared" ca="1" si="185"/>
        <v>1160.51462816</v>
      </c>
      <c r="C616" s="85">
        <f t="shared" si="176"/>
        <v>979.04444931</v>
      </c>
      <c r="D616" s="11">
        <f ca="1">IF(A616&lt;$B$1,VLOOKUP(A616,[1]DI!$A$4:$B$15000,2),0)</f>
        <v>0</v>
      </c>
      <c r="E616" s="85">
        <f t="shared" ca="1" si="186"/>
        <v>1</v>
      </c>
      <c r="F616" s="85">
        <f ca="1">(TRUNC(PRODUCT($E$12:$E615),16))</f>
        <v>1.09383832444345</v>
      </c>
      <c r="G616" s="85">
        <f t="shared" si="187"/>
        <v>1</v>
      </c>
      <c r="H616" s="85">
        <f t="shared" ca="1" si="188"/>
        <v>1.0938383199999999</v>
      </c>
      <c r="I616" s="84">
        <f t="shared" si="182"/>
        <v>0.05</v>
      </c>
      <c r="J616" s="86">
        <f t="shared" si="177"/>
        <v>44105</v>
      </c>
      <c r="K616" s="87">
        <f t="shared" si="183"/>
        <v>414</v>
      </c>
      <c r="L616" s="88">
        <f t="shared" si="178"/>
        <v>415</v>
      </c>
      <c r="M616" s="89">
        <f t="shared" si="179"/>
        <v>1.0836650720000001</v>
      </c>
      <c r="N616" s="89">
        <f t="shared" ca="1" si="180"/>
        <v>1.1853543820000001</v>
      </c>
      <c r="O616" s="88">
        <f t="shared" si="189"/>
        <v>0</v>
      </c>
      <c r="P616" s="85">
        <f t="shared" ca="1" si="184"/>
        <v>181.47017885</v>
      </c>
      <c r="Q616" s="85">
        <f t="shared" si="190"/>
        <v>0</v>
      </c>
      <c r="R616" s="90" t="str">
        <f t="shared" si="191"/>
        <v>AMEX+J</v>
      </c>
      <c r="S616" s="86">
        <f t="shared" si="192"/>
        <v>44795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81"/>
        <v>44710</v>
      </c>
      <c r="B617" s="129">
        <f t="shared" ca="1" si="185"/>
        <v>1160.51462816</v>
      </c>
      <c r="C617" s="85">
        <f t="shared" si="176"/>
        <v>979.04444931</v>
      </c>
      <c r="D617" s="11">
        <f ca="1">IF(A617&lt;$B$1,VLOOKUP(A617,[1]DI!$A$4:$B$15000,2),0)</f>
        <v>0</v>
      </c>
      <c r="E617" s="85">
        <f t="shared" ca="1" si="186"/>
        <v>1</v>
      </c>
      <c r="F617" s="85">
        <f ca="1">(TRUNC(PRODUCT($E$12:$E616),16))</f>
        <v>1.09383832444345</v>
      </c>
      <c r="G617" s="85">
        <f t="shared" si="187"/>
        <v>1</v>
      </c>
      <c r="H617" s="85">
        <f t="shared" ca="1" si="188"/>
        <v>1.0938383199999999</v>
      </c>
      <c r="I617" s="84">
        <f t="shared" si="182"/>
        <v>0.05</v>
      </c>
      <c r="J617" s="86">
        <f t="shared" si="177"/>
        <v>44105</v>
      </c>
      <c r="K617" s="87">
        <f t="shared" si="183"/>
        <v>414</v>
      </c>
      <c r="L617" s="88">
        <f t="shared" si="178"/>
        <v>415</v>
      </c>
      <c r="M617" s="89">
        <f t="shared" si="179"/>
        <v>1.0836650720000001</v>
      </c>
      <c r="N617" s="89">
        <f t="shared" ca="1" si="180"/>
        <v>1.1853543820000001</v>
      </c>
      <c r="O617" s="88">
        <f t="shared" si="189"/>
        <v>0</v>
      </c>
      <c r="P617" s="85">
        <f t="shared" ca="1" si="184"/>
        <v>181.47017885</v>
      </c>
      <c r="Q617" s="85">
        <f t="shared" si="190"/>
        <v>0</v>
      </c>
      <c r="R617" s="90" t="str">
        <f t="shared" si="191"/>
        <v>AMEX+J</v>
      </c>
      <c r="S617" s="86">
        <f t="shared" si="192"/>
        <v>44795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81"/>
        <v>44711</v>
      </c>
      <c r="B618" s="129">
        <f t="shared" ca="1" si="185"/>
        <v>1160.51462816</v>
      </c>
      <c r="C618" s="85">
        <f t="shared" si="176"/>
        <v>979.04444931</v>
      </c>
      <c r="D618" s="11">
        <f ca="1">IF(A618&lt;$B$1,VLOOKUP(A618,[1]DI!$A$4:$B$15000,2),0)</f>
        <v>0.1265</v>
      </c>
      <c r="E618" s="85">
        <f t="shared" ca="1" si="186"/>
        <v>1.0004727899999999</v>
      </c>
      <c r="F618" s="85">
        <f ca="1">(TRUNC(PRODUCT($E$12:$E617),16))</f>
        <v>1.09383832444345</v>
      </c>
      <c r="G618" s="85">
        <f t="shared" si="187"/>
        <v>1</v>
      </c>
      <c r="H618" s="85">
        <f t="shared" ca="1" si="188"/>
        <v>1.0938383199999999</v>
      </c>
      <c r="I618" s="84">
        <f t="shared" si="182"/>
        <v>0.05</v>
      </c>
      <c r="J618" s="86">
        <f t="shared" si="177"/>
        <v>44105</v>
      </c>
      <c r="K618" s="87">
        <f t="shared" si="183"/>
        <v>415</v>
      </c>
      <c r="L618" s="88">
        <f t="shared" si="178"/>
        <v>415</v>
      </c>
      <c r="M618" s="89">
        <f t="shared" si="179"/>
        <v>1.0836650720000001</v>
      </c>
      <c r="N618" s="89">
        <f t="shared" ca="1" si="180"/>
        <v>1.1853543820000001</v>
      </c>
      <c r="O618" s="88">
        <f t="shared" si="189"/>
        <v>0</v>
      </c>
      <c r="P618" s="85">
        <f t="shared" ca="1" si="184"/>
        <v>181.47017885</v>
      </c>
      <c r="Q618" s="85">
        <f t="shared" si="190"/>
        <v>0</v>
      </c>
      <c r="R618" s="90" t="str">
        <f t="shared" si="191"/>
        <v>AMEX+J</v>
      </c>
      <c r="S618" s="86">
        <f t="shared" si="192"/>
        <v>44795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81"/>
        <v>44712</v>
      </c>
      <c r="B619" s="129">
        <f t="shared" ca="1" si="185"/>
        <v>1161.28813006</v>
      </c>
      <c r="C619" s="85">
        <f t="shared" si="176"/>
        <v>979.04444931</v>
      </c>
      <c r="D619" s="11">
        <f ca="1">IF(A619&lt;$B$1,VLOOKUP(A619,[1]DI!$A$4:$B$15000,2),0)</f>
        <v>0.1265</v>
      </c>
      <c r="E619" s="85">
        <f t="shared" ca="1" si="186"/>
        <v>1.0004727899999999</v>
      </c>
      <c r="F619" s="85">
        <f ca="1">(TRUNC(PRODUCT($E$12:$E618),16))</f>
        <v>1.0943554802648601</v>
      </c>
      <c r="G619" s="85">
        <f t="shared" si="187"/>
        <v>1</v>
      </c>
      <c r="H619" s="85">
        <f t="shared" ca="1" si="188"/>
        <v>1.0943554799999999</v>
      </c>
      <c r="I619" s="84">
        <f t="shared" si="182"/>
        <v>0.05</v>
      </c>
      <c r="J619" s="86">
        <f t="shared" si="177"/>
        <v>44105</v>
      </c>
      <c r="K619" s="87">
        <f t="shared" si="183"/>
        <v>416</v>
      </c>
      <c r="L619" s="88">
        <f t="shared" si="178"/>
        <v>416</v>
      </c>
      <c r="M619" s="89">
        <f t="shared" si="179"/>
        <v>1.0838749029999999</v>
      </c>
      <c r="N619" s="89">
        <f t="shared" ca="1" si="180"/>
        <v>1.1861444400000001</v>
      </c>
      <c r="O619" s="88">
        <f t="shared" si="189"/>
        <v>0</v>
      </c>
      <c r="P619" s="85">
        <f t="shared" ca="1" si="184"/>
        <v>182.24368075000001</v>
      </c>
      <c r="Q619" s="85">
        <f t="shared" si="190"/>
        <v>0</v>
      </c>
      <c r="R619" s="90" t="str">
        <f t="shared" si="191"/>
        <v>AMEX+J</v>
      </c>
      <c r="S619" s="86">
        <f t="shared" si="192"/>
        <v>44795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81"/>
        <v>44713</v>
      </c>
      <c r="B620" s="129">
        <f t="shared" ca="1" si="185"/>
        <v>1162.06214204</v>
      </c>
      <c r="C620" s="85">
        <f t="shared" si="176"/>
        <v>979.04444931</v>
      </c>
      <c r="D620" s="11">
        <f ca="1">IF(A620&lt;$B$1,VLOOKUP(A620,[1]DI!$A$4:$B$15000,2),0)</f>
        <v>0.1265</v>
      </c>
      <c r="E620" s="85">
        <f t="shared" ca="1" si="186"/>
        <v>1.0004727899999999</v>
      </c>
      <c r="F620" s="85">
        <f ca="1">(TRUNC(PRODUCT($E$12:$E619),16))</f>
        <v>1.09487288059237</v>
      </c>
      <c r="G620" s="85">
        <f t="shared" si="187"/>
        <v>1</v>
      </c>
      <c r="H620" s="85">
        <f t="shared" ca="1" si="188"/>
        <v>1.09487288</v>
      </c>
      <c r="I620" s="84">
        <f t="shared" si="182"/>
        <v>0.05</v>
      </c>
      <c r="J620" s="86">
        <f t="shared" si="177"/>
        <v>44105</v>
      </c>
      <c r="K620" s="87">
        <f t="shared" si="183"/>
        <v>417</v>
      </c>
      <c r="L620" s="88">
        <f t="shared" si="178"/>
        <v>417</v>
      </c>
      <c r="M620" s="89">
        <f t="shared" si="179"/>
        <v>1.0840847739999999</v>
      </c>
      <c r="N620" s="89">
        <f t="shared" ca="1" si="180"/>
        <v>1.1869350190000001</v>
      </c>
      <c r="O620" s="88">
        <f t="shared" si="189"/>
        <v>0</v>
      </c>
      <c r="P620" s="85">
        <f t="shared" ca="1" si="184"/>
        <v>183.01769272999999</v>
      </c>
      <c r="Q620" s="85">
        <f t="shared" si="190"/>
        <v>0</v>
      </c>
      <c r="R620" s="90" t="str">
        <f t="shared" si="191"/>
        <v>AMEX+J</v>
      </c>
      <c r="S620" s="86">
        <f t="shared" si="192"/>
        <v>44795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81"/>
        <v>44714</v>
      </c>
      <c r="B621" s="129">
        <f t="shared" ca="1" si="185"/>
        <v>1162.8366758500001</v>
      </c>
      <c r="C621" s="85">
        <f t="shared" si="176"/>
        <v>979.04444931</v>
      </c>
      <c r="D621" s="11">
        <f ca="1">IF(A621&lt;$B$1,VLOOKUP(A621,[1]DI!$A$4:$B$15000,2),0)</f>
        <v>0.1265</v>
      </c>
      <c r="E621" s="85">
        <f t="shared" ca="1" si="186"/>
        <v>1.0004727899999999</v>
      </c>
      <c r="F621" s="85">
        <f ca="1">(TRUNC(PRODUCT($E$12:$E620),16))</f>
        <v>1.0953905255415901</v>
      </c>
      <c r="G621" s="85">
        <f t="shared" si="187"/>
        <v>1</v>
      </c>
      <c r="H621" s="85">
        <f t="shared" ca="1" si="188"/>
        <v>1.09539053</v>
      </c>
      <c r="I621" s="84">
        <f t="shared" si="182"/>
        <v>0.05</v>
      </c>
      <c r="J621" s="86">
        <f t="shared" si="177"/>
        <v>44105</v>
      </c>
      <c r="K621" s="87">
        <f t="shared" si="183"/>
        <v>418</v>
      </c>
      <c r="L621" s="88">
        <f t="shared" si="178"/>
        <v>418</v>
      </c>
      <c r="M621" s="89">
        <f t="shared" si="179"/>
        <v>1.084294686</v>
      </c>
      <c r="N621" s="89">
        <f t="shared" ca="1" si="180"/>
        <v>1.187726131</v>
      </c>
      <c r="O621" s="88">
        <f t="shared" si="189"/>
        <v>0</v>
      </c>
      <c r="P621" s="85">
        <f t="shared" ca="1" si="184"/>
        <v>183.79222654</v>
      </c>
      <c r="Q621" s="85">
        <f t="shared" si="190"/>
        <v>0</v>
      </c>
      <c r="R621" s="90" t="str">
        <f t="shared" si="191"/>
        <v>AMEX+J</v>
      </c>
      <c r="S621" s="86">
        <f t="shared" si="192"/>
        <v>44795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81"/>
        <v>44715</v>
      </c>
      <c r="B622" s="129">
        <f t="shared" ca="1" si="185"/>
        <v>1163.61172072</v>
      </c>
      <c r="C622" s="85">
        <f t="shared" si="176"/>
        <v>979.04444931</v>
      </c>
      <c r="D622" s="11">
        <f ca="1">IF(A622&lt;$B$1,VLOOKUP(A622,[1]DI!$A$4:$B$15000,2),0)</f>
        <v>0.1265</v>
      </c>
      <c r="E622" s="85">
        <f t="shared" ca="1" si="186"/>
        <v>1.0004727899999999</v>
      </c>
      <c r="F622" s="85">
        <f ca="1">(TRUNC(PRODUCT($E$12:$E621),16))</f>
        <v>1.09590841522816</v>
      </c>
      <c r="G622" s="85">
        <f t="shared" si="187"/>
        <v>1</v>
      </c>
      <c r="H622" s="85">
        <f t="shared" ca="1" si="188"/>
        <v>1.09590842</v>
      </c>
      <c r="I622" s="84">
        <f t="shared" si="182"/>
        <v>0.05</v>
      </c>
      <c r="J622" s="86">
        <f t="shared" si="177"/>
        <v>44105</v>
      </c>
      <c r="K622" s="87">
        <f t="shared" si="183"/>
        <v>419</v>
      </c>
      <c r="L622" s="88">
        <f t="shared" si="178"/>
        <v>419</v>
      </c>
      <c r="M622" s="89">
        <f t="shared" si="179"/>
        <v>1.0845046389999999</v>
      </c>
      <c r="N622" s="89">
        <f t="shared" ca="1" si="180"/>
        <v>1.1885177650000001</v>
      </c>
      <c r="O622" s="88">
        <f t="shared" si="189"/>
        <v>0</v>
      </c>
      <c r="P622" s="85">
        <f t="shared" ca="1" si="184"/>
        <v>184.56727140999999</v>
      </c>
      <c r="Q622" s="85">
        <f t="shared" si="190"/>
        <v>0</v>
      </c>
      <c r="R622" s="90" t="str">
        <f t="shared" si="191"/>
        <v>AMEX+J</v>
      </c>
      <c r="S622" s="86">
        <f t="shared" si="192"/>
        <v>44795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81"/>
        <v>44716</v>
      </c>
      <c r="B623" s="129">
        <f t="shared" ca="1" si="185"/>
        <v>1164.3872776400001</v>
      </c>
      <c r="C623" s="85">
        <f t="shared" si="176"/>
        <v>979.04444931</v>
      </c>
      <c r="D623" s="11">
        <f ca="1">IF(A623&lt;$B$1,VLOOKUP(A623,[1]DI!$A$4:$B$15000,2),0)</f>
        <v>0</v>
      </c>
      <c r="E623" s="85">
        <f t="shared" ca="1" si="186"/>
        <v>1</v>
      </c>
      <c r="F623" s="85">
        <f ca="1">(TRUNC(PRODUCT($E$12:$E622),16))</f>
        <v>1.0964265497678001</v>
      </c>
      <c r="G623" s="85">
        <f t="shared" si="187"/>
        <v>1</v>
      </c>
      <c r="H623" s="85">
        <f t="shared" ca="1" si="188"/>
        <v>1.0964265500000001</v>
      </c>
      <c r="I623" s="84">
        <f t="shared" si="182"/>
        <v>0.05</v>
      </c>
      <c r="J623" s="86">
        <f t="shared" si="177"/>
        <v>44105</v>
      </c>
      <c r="K623" s="87">
        <f t="shared" si="183"/>
        <v>419</v>
      </c>
      <c r="L623" s="88">
        <f t="shared" si="178"/>
        <v>420</v>
      </c>
      <c r="M623" s="89">
        <f t="shared" si="179"/>
        <v>1.0847146320000001</v>
      </c>
      <c r="N623" s="89">
        <f t="shared" ca="1" si="180"/>
        <v>1.1893099220000001</v>
      </c>
      <c r="O623" s="88">
        <f t="shared" si="189"/>
        <v>0</v>
      </c>
      <c r="P623" s="85">
        <f t="shared" ca="1" si="184"/>
        <v>185.34282833</v>
      </c>
      <c r="Q623" s="85">
        <f t="shared" si="190"/>
        <v>0</v>
      </c>
      <c r="R623" s="90" t="str">
        <f t="shared" si="191"/>
        <v>AMEX+J</v>
      </c>
      <c r="S623" s="86">
        <f t="shared" si="192"/>
        <v>44795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81"/>
        <v>44717</v>
      </c>
      <c r="B624" s="129">
        <f t="shared" ca="1" si="185"/>
        <v>1164.3872776400001</v>
      </c>
      <c r="C624" s="85">
        <f t="shared" si="176"/>
        <v>979.04444931</v>
      </c>
      <c r="D624" s="11">
        <f ca="1">IF(A624&lt;$B$1,VLOOKUP(A624,[1]DI!$A$4:$B$15000,2),0)</f>
        <v>0</v>
      </c>
      <c r="E624" s="85">
        <f t="shared" ca="1" si="186"/>
        <v>1</v>
      </c>
      <c r="F624" s="85">
        <f ca="1">(TRUNC(PRODUCT($E$12:$E623),16))</f>
        <v>1.0964265497678001</v>
      </c>
      <c r="G624" s="85">
        <f t="shared" si="187"/>
        <v>1</v>
      </c>
      <c r="H624" s="85">
        <f t="shared" ca="1" si="188"/>
        <v>1.0964265500000001</v>
      </c>
      <c r="I624" s="84">
        <f t="shared" si="182"/>
        <v>0.05</v>
      </c>
      <c r="J624" s="86">
        <f t="shared" si="177"/>
        <v>44105</v>
      </c>
      <c r="K624" s="87">
        <f t="shared" si="183"/>
        <v>419</v>
      </c>
      <c r="L624" s="88">
        <f t="shared" si="178"/>
        <v>420</v>
      </c>
      <c r="M624" s="89">
        <f t="shared" si="179"/>
        <v>1.0847146320000001</v>
      </c>
      <c r="N624" s="89">
        <f t="shared" ca="1" si="180"/>
        <v>1.1893099220000001</v>
      </c>
      <c r="O624" s="88">
        <f t="shared" si="189"/>
        <v>0</v>
      </c>
      <c r="P624" s="85">
        <f t="shared" ca="1" si="184"/>
        <v>185.34282833</v>
      </c>
      <c r="Q624" s="85">
        <f t="shared" si="190"/>
        <v>0</v>
      </c>
      <c r="R624" s="90" t="str">
        <f t="shared" si="191"/>
        <v>AMEX+J</v>
      </c>
      <c r="S624" s="86">
        <f t="shared" si="192"/>
        <v>44795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81"/>
        <v>44718</v>
      </c>
      <c r="B625" s="129">
        <f t="shared" ca="1" si="185"/>
        <v>1164.3872776400001</v>
      </c>
      <c r="C625" s="85">
        <f t="shared" si="176"/>
        <v>979.04444931</v>
      </c>
      <c r="D625" s="11">
        <f ca="1">IF(A625&lt;$B$1,VLOOKUP(A625,[1]DI!$A$4:$B$15000,2),0)</f>
        <v>0.1265</v>
      </c>
      <c r="E625" s="85">
        <f t="shared" ca="1" si="186"/>
        <v>1.0004727899999999</v>
      </c>
      <c r="F625" s="85">
        <f ca="1">(TRUNC(PRODUCT($E$12:$E624),16))</f>
        <v>1.0964265497678001</v>
      </c>
      <c r="G625" s="85">
        <f t="shared" si="187"/>
        <v>1</v>
      </c>
      <c r="H625" s="85">
        <f t="shared" ca="1" si="188"/>
        <v>1.0964265500000001</v>
      </c>
      <c r="I625" s="84">
        <f t="shared" si="182"/>
        <v>0.05</v>
      </c>
      <c r="J625" s="86">
        <f t="shared" si="177"/>
        <v>44105</v>
      </c>
      <c r="K625" s="87">
        <f t="shared" si="183"/>
        <v>420</v>
      </c>
      <c r="L625" s="88">
        <f t="shared" si="178"/>
        <v>420</v>
      </c>
      <c r="M625" s="89">
        <f t="shared" si="179"/>
        <v>1.0847146320000001</v>
      </c>
      <c r="N625" s="89">
        <f t="shared" ca="1" si="180"/>
        <v>1.1893099220000001</v>
      </c>
      <c r="O625" s="88">
        <f t="shared" si="189"/>
        <v>0</v>
      </c>
      <c r="P625" s="85">
        <f t="shared" ca="1" si="184"/>
        <v>185.34282833</v>
      </c>
      <c r="Q625" s="85">
        <f t="shared" si="190"/>
        <v>0</v>
      </c>
      <c r="R625" s="90" t="str">
        <f t="shared" si="191"/>
        <v>AMEX+J</v>
      </c>
      <c r="S625" s="86">
        <f t="shared" si="192"/>
        <v>44795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81"/>
        <v>44719</v>
      </c>
      <c r="B626" s="129">
        <f t="shared" ca="1" si="185"/>
        <v>1165.1633563800001</v>
      </c>
      <c r="C626" s="85">
        <f t="shared" si="176"/>
        <v>979.04444931</v>
      </c>
      <c r="D626" s="11">
        <f ca="1">IF(A626&lt;$B$1,VLOOKUP(A626,[1]DI!$A$4:$B$15000,2),0)</f>
        <v>0.1265</v>
      </c>
      <c r="E626" s="85">
        <f t="shared" ca="1" si="186"/>
        <v>1.0004727899999999</v>
      </c>
      <c r="F626" s="85">
        <f ca="1">(TRUNC(PRODUCT($E$12:$E625),16))</f>
        <v>1.0969449292762601</v>
      </c>
      <c r="G626" s="85">
        <f t="shared" si="187"/>
        <v>1</v>
      </c>
      <c r="H626" s="85">
        <f t="shared" ca="1" si="188"/>
        <v>1.09694493</v>
      </c>
      <c r="I626" s="84">
        <f t="shared" si="182"/>
        <v>0.05</v>
      </c>
      <c r="J626" s="86">
        <f t="shared" si="177"/>
        <v>44105</v>
      </c>
      <c r="K626" s="87">
        <f t="shared" si="183"/>
        <v>421</v>
      </c>
      <c r="L626" s="88">
        <f t="shared" si="178"/>
        <v>421</v>
      </c>
      <c r="M626" s="89">
        <f t="shared" si="179"/>
        <v>1.084924666</v>
      </c>
      <c r="N626" s="89">
        <f t="shared" ca="1" si="180"/>
        <v>1.190102612</v>
      </c>
      <c r="O626" s="88">
        <f t="shared" si="189"/>
        <v>0</v>
      </c>
      <c r="P626" s="85">
        <f t="shared" ca="1" si="184"/>
        <v>186.11890707000001</v>
      </c>
      <c r="Q626" s="85">
        <f t="shared" si="190"/>
        <v>0</v>
      </c>
      <c r="R626" s="90" t="str">
        <f t="shared" si="191"/>
        <v>AMEX+J</v>
      </c>
      <c r="S626" s="86">
        <f t="shared" si="192"/>
        <v>44795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81"/>
        <v>44720</v>
      </c>
      <c r="B627" s="129">
        <f t="shared" ca="1" si="185"/>
        <v>1165.93994619</v>
      </c>
      <c r="C627" s="85">
        <f t="shared" si="176"/>
        <v>979.04444931</v>
      </c>
      <c r="D627" s="11">
        <f ca="1">IF(A627&lt;$B$1,VLOOKUP(A627,[1]DI!$A$4:$B$15000,2),0)</f>
        <v>0.1265</v>
      </c>
      <c r="E627" s="85">
        <f t="shared" ca="1" si="186"/>
        <v>1.0004727899999999</v>
      </c>
      <c r="F627" s="85">
        <f ca="1">(TRUNC(PRODUCT($E$12:$E626),16))</f>
        <v>1.09746355386937</v>
      </c>
      <c r="G627" s="85">
        <f t="shared" si="187"/>
        <v>1</v>
      </c>
      <c r="H627" s="85">
        <f t="shared" ca="1" si="188"/>
        <v>1.0974635500000001</v>
      </c>
      <c r="I627" s="84">
        <f t="shared" si="182"/>
        <v>0.05</v>
      </c>
      <c r="J627" s="86">
        <f t="shared" si="177"/>
        <v>44105</v>
      </c>
      <c r="K627" s="87">
        <f t="shared" si="183"/>
        <v>422</v>
      </c>
      <c r="L627" s="88">
        <f t="shared" si="178"/>
        <v>422</v>
      </c>
      <c r="M627" s="89">
        <f t="shared" si="179"/>
        <v>1.08513474</v>
      </c>
      <c r="N627" s="89">
        <f t="shared" ca="1" si="180"/>
        <v>1.190895824</v>
      </c>
      <c r="O627" s="88">
        <f t="shared" si="189"/>
        <v>0</v>
      </c>
      <c r="P627" s="85">
        <f t="shared" ca="1" si="184"/>
        <v>186.89549688</v>
      </c>
      <c r="Q627" s="85">
        <f t="shared" si="190"/>
        <v>0</v>
      </c>
      <c r="R627" s="90" t="str">
        <f t="shared" si="191"/>
        <v>AMEX+J</v>
      </c>
      <c r="S627" s="86">
        <f t="shared" si="192"/>
        <v>44795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81"/>
        <v>44721</v>
      </c>
      <c r="B628" s="129">
        <f t="shared" ca="1" si="185"/>
        <v>1166.7170587999999</v>
      </c>
      <c r="C628" s="85">
        <f t="shared" si="176"/>
        <v>979.04444931</v>
      </c>
      <c r="D628" s="11">
        <f ca="1">IF(A628&lt;$B$1,VLOOKUP(A628,[1]DI!$A$4:$B$15000,2),0)</f>
        <v>0.1265</v>
      </c>
      <c r="E628" s="85">
        <f t="shared" ca="1" si="186"/>
        <v>1.0004727899999999</v>
      </c>
      <c r="F628" s="85">
        <f ca="1">(TRUNC(PRODUCT($E$12:$E627),16))</f>
        <v>1.09798242366301</v>
      </c>
      <c r="G628" s="85">
        <f t="shared" si="187"/>
        <v>1</v>
      </c>
      <c r="H628" s="85">
        <f t="shared" ca="1" si="188"/>
        <v>1.0979824199999999</v>
      </c>
      <c r="I628" s="84">
        <f t="shared" si="182"/>
        <v>0.05</v>
      </c>
      <c r="J628" s="86">
        <f t="shared" si="177"/>
        <v>44105</v>
      </c>
      <c r="K628" s="87">
        <f t="shared" si="183"/>
        <v>423</v>
      </c>
      <c r="L628" s="88">
        <f t="shared" si="178"/>
        <v>423</v>
      </c>
      <c r="M628" s="89">
        <f t="shared" si="179"/>
        <v>1.085344855</v>
      </c>
      <c r="N628" s="89">
        <f t="shared" ca="1" si="180"/>
        <v>1.1916895700000001</v>
      </c>
      <c r="O628" s="88">
        <f t="shared" si="189"/>
        <v>0</v>
      </c>
      <c r="P628" s="85">
        <f t="shared" ca="1" si="184"/>
        <v>187.67260949000001</v>
      </c>
      <c r="Q628" s="85">
        <f t="shared" si="190"/>
        <v>0</v>
      </c>
      <c r="R628" s="90" t="str">
        <f t="shared" si="191"/>
        <v>AMEX+J</v>
      </c>
      <c r="S628" s="86">
        <f t="shared" si="192"/>
        <v>44795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81"/>
        <v>44722</v>
      </c>
      <c r="B629" s="129">
        <f t="shared" ca="1" si="185"/>
        <v>1167.4946952099999</v>
      </c>
      <c r="C629" s="85">
        <f t="shared" si="176"/>
        <v>979.04444931</v>
      </c>
      <c r="D629" s="11">
        <f ca="1">IF(A629&lt;$B$1,VLOOKUP(A629,[1]DI!$A$4:$B$15000,2),0)</f>
        <v>0.1265</v>
      </c>
      <c r="E629" s="85">
        <f t="shared" ca="1" si="186"/>
        <v>1.0004727899999999</v>
      </c>
      <c r="F629" s="85">
        <f ca="1">(TRUNC(PRODUCT($E$12:$E628),16))</f>
        <v>1.0985015387730901</v>
      </c>
      <c r="G629" s="85">
        <f t="shared" si="187"/>
        <v>1</v>
      </c>
      <c r="H629" s="85">
        <f t="shared" ca="1" si="188"/>
        <v>1.09850154</v>
      </c>
      <c r="I629" s="84">
        <f t="shared" si="182"/>
        <v>0.05</v>
      </c>
      <c r="J629" s="86">
        <f t="shared" si="177"/>
        <v>44105</v>
      </c>
      <c r="K629" s="87">
        <f t="shared" si="183"/>
        <v>424</v>
      </c>
      <c r="L629" s="88">
        <f t="shared" si="178"/>
        <v>424</v>
      </c>
      <c r="M629" s="89">
        <f t="shared" si="179"/>
        <v>1.0855550110000001</v>
      </c>
      <c r="N629" s="89">
        <f t="shared" ca="1" si="180"/>
        <v>1.192483851</v>
      </c>
      <c r="O629" s="88">
        <f t="shared" si="189"/>
        <v>0</v>
      </c>
      <c r="P629" s="85">
        <f t="shared" ca="1" si="184"/>
        <v>188.4502459</v>
      </c>
      <c r="Q629" s="85">
        <f t="shared" si="190"/>
        <v>0</v>
      </c>
      <c r="R629" s="90" t="str">
        <f t="shared" si="191"/>
        <v>AMEX+J</v>
      </c>
      <c r="S629" s="86">
        <f t="shared" si="192"/>
        <v>44795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81"/>
        <v>44723</v>
      </c>
      <c r="B630" s="129">
        <f t="shared" ca="1" si="185"/>
        <v>1168.27284463</v>
      </c>
      <c r="C630" s="85">
        <f t="shared" si="176"/>
        <v>979.04444931</v>
      </c>
      <c r="D630" s="11">
        <f ca="1">IF(A630&lt;$B$1,VLOOKUP(A630,[1]DI!$A$4:$B$15000,2),0)</f>
        <v>0</v>
      </c>
      <c r="E630" s="85">
        <f t="shared" ca="1" si="186"/>
        <v>1</v>
      </c>
      <c r="F630" s="85">
        <f ca="1">(TRUNC(PRODUCT($E$12:$E629),16))</f>
        <v>1.0990208993156101</v>
      </c>
      <c r="G630" s="85">
        <f t="shared" si="187"/>
        <v>1</v>
      </c>
      <c r="H630" s="85">
        <f t="shared" ca="1" si="188"/>
        <v>1.0990209</v>
      </c>
      <c r="I630" s="84">
        <f t="shared" si="182"/>
        <v>0.05</v>
      </c>
      <c r="J630" s="86">
        <f t="shared" si="177"/>
        <v>44105</v>
      </c>
      <c r="K630" s="87">
        <f t="shared" si="183"/>
        <v>424</v>
      </c>
      <c r="L630" s="88">
        <f t="shared" si="178"/>
        <v>425</v>
      </c>
      <c r="M630" s="89">
        <f t="shared" si="179"/>
        <v>1.085765208</v>
      </c>
      <c r="N630" s="89">
        <f t="shared" ca="1" si="180"/>
        <v>1.1932786559999999</v>
      </c>
      <c r="O630" s="88">
        <f t="shared" si="189"/>
        <v>0</v>
      </c>
      <c r="P630" s="85">
        <f t="shared" ca="1" si="184"/>
        <v>189.22839532</v>
      </c>
      <c r="Q630" s="85">
        <f t="shared" si="190"/>
        <v>0</v>
      </c>
      <c r="R630" s="90" t="str">
        <f t="shared" si="191"/>
        <v>AMEX+J</v>
      </c>
      <c r="S630" s="86">
        <f t="shared" si="192"/>
        <v>44795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81"/>
        <v>44724</v>
      </c>
      <c r="B631" s="129">
        <f t="shared" ca="1" si="185"/>
        <v>1168.27284463</v>
      </c>
      <c r="C631" s="85">
        <f t="shared" si="176"/>
        <v>979.04444931</v>
      </c>
      <c r="D631" s="11">
        <f ca="1">IF(A631&lt;$B$1,VLOOKUP(A631,[1]DI!$A$4:$B$15000,2),0)</f>
        <v>0</v>
      </c>
      <c r="E631" s="85">
        <f t="shared" ca="1" si="186"/>
        <v>1</v>
      </c>
      <c r="F631" s="85">
        <f ca="1">(TRUNC(PRODUCT($E$12:$E630),16))</f>
        <v>1.0990208993156101</v>
      </c>
      <c r="G631" s="85">
        <f t="shared" si="187"/>
        <v>1</v>
      </c>
      <c r="H631" s="85">
        <f t="shared" ca="1" si="188"/>
        <v>1.0990209</v>
      </c>
      <c r="I631" s="84">
        <f t="shared" si="182"/>
        <v>0.05</v>
      </c>
      <c r="J631" s="86">
        <f t="shared" si="177"/>
        <v>44105</v>
      </c>
      <c r="K631" s="87">
        <f t="shared" si="183"/>
        <v>424</v>
      </c>
      <c r="L631" s="88">
        <f t="shared" si="178"/>
        <v>425</v>
      </c>
      <c r="M631" s="89">
        <f t="shared" si="179"/>
        <v>1.085765208</v>
      </c>
      <c r="N631" s="89">
        <f t="shared" ca="1" si="180"/>
        <v>1.1932786559999999</v>
      </c>
      <c r="O631" s="88">
        <f t="shared" si="189"/>
        <v>0</v>
      </c>
      <c r="P631" s="85">
        <f t="shared" ca="1" si="184"/>
        <v>189.22839532</v>
      </c>
      <c r="Q631" s="85">
        <f t="shared" si="190"/>
        <v>0</v>
      </c>
      <c r="R631" s="90" t="str">
        <f t="shared" si="191"/>
        <v>AMEX+J</v>
      </c>
      <c r="S631" s="86">
        <f t="shared" si="192"/>
        <v>44795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81"/>
        <v>44725</v>
      </c>
      <c r="B632" s="129">
        <f t="shared" ca="1" si="185"/>
        <v>1168.27284463</v>
      </c>
      <c r="C632" s="85">
        <f t="shared" si="176"/>
        <v>979.04444931</v>
      </c>
      <c r="D632" s="11">
        <f ca="1">IF(A632&lt;$B$1,VLOOKUP(A632,[1]DI!$A$4:$B$15000,2),0)</f>
        <v>0.1265</v>
      </c>
      <c r="E632" s="85">
        <f t="shared" ca="1" si="186"/>
        <v>1.0004727899999999</v>
      </c>
      <c r="F632" s="85">
        <f ca="1">(TRUNC(PRODUCT($E$12:$E631),16))</f>
        <v>1.0990208993156101</v>
      </c>
      <c r="G632" s="85">
        <f t="shared" si="187"/>
        <v>1</v>
      </c>
      <c r="H632" s="85">
        <f t="shared" ca="1" si="188"/>
        <v>1.0990209</v>
      </c>
      <c r="I632" s="84">
        <f t="shared" si="182"/>
        <v>0.05</v>
      </c>
      <c r="J632" s="86">
        <f t="shared" si="177"/>
        <v>44105</v>
      </c>
      <c r="K632" s="87">
        <f t="shared" si="183"/>
        <v>425</v>
      </c>
      <c r="L632" s="88">
        <f t="shared" si="178"/>
        <v>425</v>
      </c>
      <c r="M632" s="89">
        <f t="shared" si="179"/>
        <v>1.085765208</v>
      </c>
      <c r="N632" s="89">
        <f t="shared" ca="1" si="180"/>
        <v>1.1932786559999999</v>
      </c>
      <c r="O632" s="88">
        <f t="shared" si="189"/>
        <v>0</v>
      </c>
      <c r="P632" s="85">
        <f t="shared" ca="1" si="184"/>
        <v>189.22839532</v>
      </c>
      <c r="Q632" s="85">
        <f t="shared" si="190"/>
        <v>0</v>
      </c>
      <c r="R632" s="90" t="str">
        <f t="shared" si="191"/>
        <v>AMEX+J</v>
      </c>
      <c r="S632" s="86">
        <f t="shared" si="192"/>
        <v>44795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81"/>
        <v>44726</v>
      </c>
      <c r="B633" s="129">
        <f t="shared" ca="1" si="185"/>
        <v>1169.0515168699999</v>
      </c>
      <c r="C633" s="85">
        <f t="shared" si="176"/>
        <v>979.04444931</v>
      </c>
      <c r="D633" s="11">
        <f ca="1">IF(A633&lt;$B$1,VLOOKUP(A633,[1]DI!$A$4:$B$15000,2),0)</f>
        <v>0.1265</v>
      </c>
      <c r="E633" s="85">
        <f t="shared" ca="1" si="186"/>
        <v>1.0004727899999999</v>
      </c>
      <c r="F633" s="85">
        <f ca="1">(TRUNC(PRODUCT($E$12:$E632),16))</f>
        <v>1.0995405054065901</v>
      </c>
      <c r="G633" s="85">
        <f t="shared" si="187"/>
        <v>1</v>
      </c>
      <c r="H633" s="85">
        <f t="shared" ca="1" si="188"/>
        <v>1.09954051</v>
      </c>
      <c r="I633" s="84">
        <f t="shared" si="182"/>
        <v>0.05</v>
      </c>
      <c r="J633" s="86">
        <f t="shared" si="177"/>
        <v>44105</v>
      </c>
      <c r="K633" s="87">
        <f t="shared" si="183"/>
        <v>426</v>
      </c>
      <c r="L633" s="88">
        <f t="shared" si="178"/>
        <v>426</v>
      </c>
      <c r="M633" s="89">
        <f t="shared" si="179"/>
        <v>1.0859754450000001</v>
      </c>
      <c r="N633" s="89">
        <f t="shared" ca="1" si="180"/>
        <v>1.1940739950000001</v>
      </c>
      <c r="O633" s="88">
        <f t="shared" si="189"/>
        <v>0</v>
      </c>
      <c r="P633" s="85">
        <f t="shared" ca="1" si="184"/>
        <v>190.00706756</v>
      </c>
      <c r="Q633" s="85">
        <f t="shared" si="190"/>
        <v>0</v>
      </c>
      <c r="R633" s="90" t="str">
        <f t="shared" si="191"/>
        <v>AMEX+J</v>
      </c>
      <c r="S633" s="86">
        <f t="shared" si="192"/>
        <v>44795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81"/>
        <v>44727</v>
      </c>
      <c r="B634" s="129">
        <f t="shared" ca="1" si="185"/>
        <v>1169.83070114</v>
      </c>
      <c r="C634" s="85">
        <f t="shared" ref="C634:C697" si="193">(C633-Q633)</f>
        <v>979.04444931</v>
      </c>
      <c r="D634" s="11">
        <f ca="1">IF(A634&lt;$B$1,VLOOKUP(A634,[1]DI!$A$4:$B$15000,2),0)</f>
        <v>0.1265</v>
      </c>
      <c r="E634" s="85">
        <f t="shared" ca="1" si="186"/>
        <v>1.0004727899999999</v>
      </c>
      <c r="F634" s="85">
        <f ca="1">(TRUNC(PRODUCT($E$12:$E633),16))</f>
        <v>1.1000603571621399</v>
      </c>
      <c r="G634" s="85">
        <f t="shared" si="187"/>
        <v>1</v>
      </c>
      <c r="H634" s="85">
        <f t="shared" ca="1" si="188"/>
        <v>1.1000603600000001</v>
      </c>
      <c r="I634" s="84">
        <f t="shared" si="182"/>
        <v>0.05</v>
      </c>
      <c r="J634" s="86">
        <f t="shared" ref="J634:J697" si="194">IF(O633&gt;0,VLOOKUP(O633,V$12:AF$48,2),J633)</f>
        <v>44105</v>
      </c>
      <c r="K634" s="87">
        <f t="shared" si="183"/>
        <v>427</v>
      </c>
      <c r="L634" s="88">
        <f t="shared" ref="L634:L697" si="195">IF(AND(K634=1,K633=1),1,IF(K634&gt;0,IF(K634=K633,K634+1,K634),0))</f>
        <v>427</v>
      </c>
      <c r="M634" s="89">
        <f t="shared" ref="M634:M697" si="196">ROUND((I634+1)^(L634/252),9)</f>
        <v>1.086185723</v>
      </c>
      <c r="N634" s="89">
        <f t="shared" ref="N634:N697" ca="1" si="197">ROUND(H634*M634,9)</f>
        <v>1.194869857</v>
      </c>
      <c r="O634" s="88">
        <f t="shared" si="189"/>
        <v>0</v>
      </c>
      <c r="P634" s="85">
        <f t="shared" ca="1" si="184"/>
        <v>190.78625183</v>
      </c>
      <c r="Q634" s="85">
        <f t="shared" si="190"/>
        <v>0</v>
      </c>
      <c r="R634" s="90" t="str">
        <f t="shared" si="191"/>
        <v>AMEX+J</v>
      </c>
      <c r="S634" s="86">
        <f t="shared" si="192"/>
        <v>44795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81"/>
        <v>44728</v>
      </c>
      <c r="B635" s="129">
        <f t="shared" ca="1" si="185"/>
        <v>1170.61040039</v>
      </c>
      <c r="C635" s="85">
        <f t="shared" si="193"/>
        <v>979.04444931</v>
      </c>
      <c r="D635" s="11">
        <f ca="1">IF(A635&lt;$B$1,VLOOKUP(A635,[1]DI!$A$4:$B$15000,2),0)</f>
        <v>0</v>
      </c>
      <c r="E635" s="85">
        <f t="shared" ca="1" si="186"/>
        <v>1</v>
      </c>
      <c r="F635" s="85">
        <f ca="1">(TRUNC(PRODUCT($E$12:$E634),16))</f>
        <v>1.1005804546984099</v>
      </c>
      <c r="G635" s="85">
        <f t="shared" si="187"/>
        <v>1</v>
      </c>
      <c r="H635" s="85">
        <f t="shared" ca="1" si="188"/>
        <v>1.10058045</v>
      </c>
      <c r="I635" s="84">
        <f t="shared" si="182"/>
        <v>0.05</v>
      </c>
      <c r="J635" s="86">
        <f t="shared" si="194"/>
        <v>44105</v>
      </c>
      <c r="K635" s="87">
        <f t="shared" si="183"/>
        <v>427</v>
      </c>
      <c r="L635" s="88">
        <f t="shared" si="195"/>
        <v>428</v>
      </c>
      <c r="M635" s="89">
        <f t="shared" si="196"/>
        <v>1.0863960420000001</v>
      </c>
      <c r="N635" s="89">
        <f t="shared" ca="1" si="197"/>
        <v>1.195666245</v>
      </c>
      <c r="O635" s="88">
        <f t="shared" si="189"/>
        <v>0</v>
      </c>
      <c r="P635" s="85">
        <f t="shared" ca="1" si="184"/>
        <v>191.56595107999999</v>
      </c>
      <c r="Q635" s="85">
        <f t="shared" si="190"/>
        <v>0</v>
      </c>
      <c r="R635" s="90" t="str">
        <f t="shared" si="191"/>
        <v>AMEX+J</v>
      </c>
      <c r="S635" s="86">
        <f t="shared" si="192"/>
        <v>44795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81"/>
        <v>44729</v>
      </c>
      <c r="B636" s="129">
        <f t="shared" ca="1" si="185"/>
        <v>1170.61040039</v>
      </c>
      <c r="C636" s="85">
        <f t="shared" si="193"/>
        <v>979.04444931</v>
      </c>
      <c r="D636" s="11">
        <f ca="1">IF(A636&lt;$B$1,VLOOKUP(A636,[1]DI!$A$4:$B$15000,2),0)</f>
        <v>0.13150000000000001</v>
      </c>
      <c r="E636" s="85">
        <f t="shared" ca="1" si="186"/>
        <v>1.0004903700000001</v>
      </c>
      <c r="F636" s="85">
        <f ca="1">(TRUNC(PRODUCT($E$12:$E635),16))</f>
        <v>1.1005804546984099</v>
      </c>
      <c r="G636" s="85">
        <f t="shared" si="187"/>
        <v>1</v>
      </c>
      <c r="H636" s="85">
        <f t="shared" ca="1" si="188"/>
        <v>1.10058045</v>
      </c>
      <c r="I636" s="84">
        <f t="shared" si="182"/>
        <v>0.05</v>
      </c>
      <c r="J636" s="86">
        <f t="shared" si="194"/>
        <v>44105</v>
      </c>
      <c r="K636" s="87">
        <f t="shared" si="183"/>
        <v>428</v>
      </c>
      <c r="L636" s="88">
        <f t="shared" si="195"/>
        <v>428</v>
      </c>
      <c r="M636" s="89">
        <f t="shared" si="196"/>
        <v>1.0863960420000001</v>
      </c>
      <c r="N636" s="89">
        <f t="shared" ca="1" si="197"/>
        <v>1.195666245</v>
      </c>
      <c r="O636" s="88">
        <f t="shared" si="189"/>
        <v>0</v>
      </c>
      <c r="P636" s="85">
        <f t="shared" ca="1" si="184"/>
        <v>191.56595107999999</v>
      </c>
      <c r="Q636" s="85">
        <f t="shared" si="190"/>
        <v>0</v>
      </c>
      <c r="R636" s="90" t="str">
        <f t="shared" si="191"/>
        <v>AMEX+J</v>
      </c>
      <c r="S636" s="86">
        <f t="shared" si="192"/>
        <v>44795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81"/>
        <v>44730</v>
      </c>
      <c r="B637" s="129">
        <f t="shared" ca="1" si="185"/>
        <v>1171.41121763</v>
      </c>
      <c r="C637" s="85">
        <f t="shared" si="193"/>
        <v>979.04444931</v>
      </c>
      <c r="D637" s="11">
        <f ca="1">IF(A637&lt;$B$1,VLOOKUP(A637,[1]DI!$A$4:$B$15000,2),0)</f>
        <v>0</v>
      </c>
      <c r="E637" s="85">
        <f t="shared" ca="1" si="186"/>
        <v>1</v>
      </c>
      <c r="F637" s="85">
        <f ca="1">(TRUNC(PRODUCT($E$12:$E636),16))</f>
        <v>1.1011201463359801</v>
      </c>
      <c r="G637" s="85">
        <f t="shared" si="187"/>
        <v>1</v>
      </c>
      <c r="H637" s="85">
        <f t="shared" ca="1" si="188"/>
        <v>1.1011201500000001</v>
      </c>
      <c r="I637" s="84">
        <f t="shared" si="182"/>
        <v>0.05</v>
      </c>
      <c r="J637" s="86">
        <f t="shared" si="194"/>
        <v>44105</v>
      </c>
      <c r="K637" s="87">
        <f t="shared" si="183"/>
        <v>428</v>
      </c>
      <c r="L637" s="88">
        <f t="shared" si="195"/>
        <v>429</v>
      </c>
      <c r="M637" s="89">
        <f t="shared" si="196"/>
        <v>1.0866064010000001</v>
      </c>
      <c r="N637" s="89">
        <f t="shared" ca="1" si="197"/>
        <v>1.196484203</v>
      </c>
      <c r="O637" s="88">
        <f t="shared" si="189"/>
        <v>0</v>
      </c>
      <c r="P637" s="85">
        <f t="shared" ca="1" si="184"/>
        <v>192.36676832000001</v>
      </c>
      <c r="Q637" s="85">
        <f t="shared" si="190"/>
        <v>0</v>
      </c>
      <c r="R637" s="90" t="str">
        <f t="shared" si="191"/>
        <v>AMEX+J</v>
      </c>
      <c r="S637" s="86">
        <f t="shared" si="192"/>
        <v>44795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81"/>
        <v>44731</v>
      </c>
      <c r="B638" s="129">
        <f t="shared" ca="1" si="185"/>
        <v>1171.41121763</v>
      </c>
      <c r="C638" s="85">
        <f t="shared" si="193"/>
        <v>979.04444931</v>
      </c>
      <c r="D638" s="11">
        <f ca="1">IF(A638&lt;$B$1,VLOOKUP(A638,[1]DI!$A$4:$B$15000,2),0)</f>
        <v>0</v>
      </c>
      <c r="E638" s="85">
        <f t="shared" ca="1" si="186"/>
        <v>1</v>
      </c>
      <c r="F638" s="85">
        <f ca="1">(TRUNC(PRODUCT($E$12:$E637),16))</f>
        <v>1.1011201463359801</v>
      </c>
      <c r="G638" s="85">
        <f t="shared" si="187"/>
        <v>1</v>
      </c>
      <c r="H638" s="85">
        <f t="shared" ca="1" si="188"/>
        <v>1.1011201500000001</v>
      </c>
      <c r="I638" s="84">
        <f t="shared" si="182"/>
        <v>0.05</v>
      </c>
      <c r="J638" s="86">
        <f t="shared" si="194"/>
        <v>44105</v>
      </c>
      <c r="K638" s="87">
        <f t="shared" si="183"/>
        <v>428</v>
      </c>
      <c r="L638" s="88">
        <f t="shared" si="195"/>
        <v>429</v>
      </c>
      <c r="M638" s="89">
        <f t="shared" si="196"/>
        <v>1.0866064010000001</v>
      </c>
      <c r="N638" s="89">
        <f t="shared" ca="1" si="197"/>
        <v>1.196484203</v>
      </c>
      <c r="O638" s="88">
        <f t="shared" si="189"/>
        <v>0</v>
      </c>
      <c r="P638" s="85">
        <f t="shared" ca="1" si="184"/>
        <v>192.36676832000001</v>
      </c>
      <c r="Q638" s="85">
        <f t="shared" si="190"/>
        <v>0</v>
      </c>
      <c r="R638" s="90" t="str">
        <f t="shared" si="191"/>
        <v>AMEX+J</v>
      </c>
      <c r="S638" s="86">
        <f t="shared" si="192"/>
        <v>44795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81"/>
        <v>44732</v>
      </c>
      <c r="B639" s="129">
        <f t="shared" ca="1" si="185"/>
        <v>1171.41121763</v>
      </c>
      <c r="C639" s="85">
        <f t="shared" si="193"/>
        <v>979.04444931</v>
      </c>
      <c r="D639" s="11">
        <f ca="1">IF(A639&lt;$B$1,VLOOKUP(A639,[1]DI!$A$4:$B$15000,2),0)</f>
        <v>0.13150000000000001</v>
      </c>
      <c r="E639" s="85">
        <f t="shared" ca="1" si="186"/>
        <v>1.0004903700000001</v>
      </c>
      <c r="F639" s="85">
        <f ca="1">(TRUNC(PRODUCT($E$12:$E638),16))</f>
        <v>1.1011201463359801</v>
      </c>
      <c r="G639" s="85">
        <f t="shared" si="187"/>
        <v>1</v>
      </c>
      <c r="H639" s="85">
        <f t="shared" ca="1" si="188"/>
        <v>1.1011201500000001</v>
      </c>
      <c r="I639" s="84">
        <f t="shared" si="182"/>
        <v>0.05</v>
      </c>
      <c r="J639" s="86">
        <f t="shared" si="194"/>
        <v>44105</v>
      </c>
      <c r="K639" s="87">
        <f t="shared" si="183"/>
        <v>429</v>
      </c>
      <c r="L639" s="88">
        <f t="shared" si="195"/>
        <v>429</v>
      </c>
      <c r="M639" s="89">
        <f t="shared" si="196"/>
        <v>1.0866064010000001</v>
      </c>
      <c r="N639" s="89">
        <f t="shared" ca="1" si="197"/>
        <v>1.196484203</v>
      </c>
      <c r="O639" s="88">
        <f t="shared" si="189"/>
        <v>0</v>
      </c>
      <c r="P639" s="85">
        <f t="shared" ca="1" si="184"/>
        <v>192.36676832000001</v>
      </c>
      <c r="Q639" s="85">
        <f t="shared" si="190"/>
        <v>0</v>
      </c>
      <c r="R639" s="90" t="str">
        <f t="shared" si="191"/>
        <v>AMEX+J</v>
      </c>
      <c r="S639" s="86">
        <f t="shared" si="192"/>
        <v>44795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81"/>
        <v>44733</v>
      </c>
      <c r="B640" s="129">
        <f t="shared" ca="1" si="185"/>
        <v>1172.2125684499999</v>
      </c>
      <c r="C640" s="85">
        <f t="shared" si="193"/>
        <v>979.04444931</v>
      </c>
      <c r="D640" s="11">
        <f ca="1">IF(A640&lt;$B$1,VLOOKUP(A640,[1]DI!$A$4:$B$15000,2),0)</f>
        <v>0.13150000000000001</v>
      </c>
      <c r="E640" s="85">
        <f t="shared" ca="1" si="186"/>
        <v>1.0004903700000001</v>
      </c>
      <c r="F640" s="85">
        <f ca="1">(TRUNC(PRODUCT($E$12:$E639),16))</f>
        <v>1.10166010262214</v>
      </c>
      <c r="G640" s="85">
        <f t="shared" si="187"/>
        <v>1</v>
      </c>
      <c r="H640" s="85">
        <f t="shared" ca="1" si="188"/>
        <v>1.1016600999999999</v>
      </c>
      <c r="I640" s="84">
        <f t="shared" si="182"/>
        <v>0.05</v>
      </c>
      <c r="J640" s="86">
        <f t="shared" si="194"/>
        <v>44105</v>
      </c>
      <c r="K640" s="87">
        <f t="shared" si="183"/>
        <v>430</v>
      </c>
      <c r="L640" s="88">
        <f t="shared" si="195"/>
        <v>430</v>
      </c>
      <c r="M640" s="89">
        <f t="shared" si="196"/>
        <v>1.0868168010000001</v>
      </c>
      <c r="N640" s="89">
        <f t="shared" ca="1" si="197"/>
        <v>1.1973027060000001</v>
      </c>
      <c r="O640" s="88">
        <f t="shared" si="189"/>
        <v>0</v>
      </c>
      <c r="P640" s="85">
        <f t="shared" ca="1" si="184"/>
        <v>193.16811913999999</v>
      </c>
      <c r="Q640" s="85">
        <f t="shared" si="190"/>
        <v>0</v>
      </c>
      <c r="R640" s="90" t="str">
        <f t="shared" si="191"/>
        <v>AMEX+J</v>
      </c>
      <c r="S640" s="86">
        <f t="shared" si="192"/>
        <v>44795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81"/>
        <v>44734</v>
      </c>
      <c r="B641" s="129">
        <f t="shared" ca="1" si="185"/>
        <v>1173.0144724300001</v>
      </c>
      <c r="C641" s="85">
        <f t="shared" si="193"/>
        <v>979.04444931</v>
      </c>
      <c r="D641" s="11">
        <f ca="1">IF(A641&lt;$B$1,VLOOKUP(A641,[1]DI!$A$4:$B$15000,2),0)</f>
        <v>0.13150000000000001</v>
      </c>
      <c r="E641" s="85">
        <f t="shared" ca="1" si="186"/>
        <v>1.0004903700000001</v>
      </c>
      <c r="F641" s="85">
        <f ca="1">(TRUNC(PRODUCT($E$12:$E640),16))</f>
        <v>1.10220032368666</v>
      </c>
      <c r="G641" s="85">
        <f t="shared" si="187"/>
        <v>1</v>
      </c>
      <c r="H641" s="85">
        <f t="shared" ca="1" si="188"/>
        <v>1.1022003199999999</v>
      </c>
      <c r="I641" s="84">
        <f t="shared" si="182"/>
        <v>0.05</v>
      </c>
      <c r="J641" s="86">
        <f t="shared" si="194"/>
        <v>44105</v>
      </c>
      <c r="K641" s="87">
        <f t="shared" si="183"/>
        <v>431</v>
      </c>
      <c r="L641" s="88">
        <f t="shared" si="195"/>
        <v>431</v>
      </c>
      <c r="M641" s="89">
        <f t="shared" si="196"/>
        <v>1.087027242</v>
      </c>
      <c r="N641" s="89">
        <f t="shared" ca="1" si="197"/>
        <v>1.1981217740000001</v>
      </c>
      <c r="O641" s="88">
        <f t="shared" si="189"/>
        <v>0</v>
      </c>
      <c r="P641" s="85">
        <f t="shared" ca="1" si="184"/>
        <v>193.97002312000001</v>
      </c>
      <c r="Q641" s="85">
        <f t="shared" si="190"/>
        <v>0</v>
      </c>
      <c r="R641" s="90" t="str">
        <f t="shared" si="191"/>
        <v>AMEX+J</v>
      </c>
      <c r="S641" s="86">
        <f t="shared" si="192"/>
        <v>44795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81"/>
        <v>44735</v>
      </c>
      <c r="B642" s="129">
        <f t="shared" ca="1" si="185"/>
        <v>1173.8169305500001</v>
      </c>
      <c r="C642" s="85">
        <f t="shared" si="193"/>
        <v>979.04444931</v>
      </c>
      <c r="D642" s="11">
        <f ca="1">IF(A642&lt;$B$1,VLOOKUP(A642,[1]DI!$A$4:$B$15000,2),0)</f>
        <v>0.13150000000000001</v>
      </c>
      <c r="E642" s="85">
        <f t="shared" ca="1" si="186"/>
        <v>1.0004903700000001</v>
      </c>
      <c r="F642" s="85">
        <f ca="1">(TRUNC(PRODUCT($E$12:$E641),16))</f>
        <v>1.10274080965939</v>
      </c>
      <c r="G642" s="85">
        <f t="shared" si="187"/>
        <v>1</v>
      </c>
      <c r="H642" s="85">
        <f t="shared" ca="1" si="188"/>
        <v>1.10274081</v>
      </c>
      <c r="I642" s="84">
        <f t="shared" si="182"/>
        <v>0.05</v>
      </c>
      <c r="J642" s="86">
        <f t="shared" si="194"/>
        <v>44105</v>
      </c>
      <c r="K642" s="87">
        <f t="shared" si="183"/>
        <v>432</v>
      </c>
      <c r="L642" s="88">
        <f t="shared" si="195"/>
        <v>432</v>
      </c>
      <c r="M642" s="89">
        <f t="shared" si="196"/>
        <v>1.087237724</v>
      </c>
      <c r="N642" s="89">
        <f t="shared" ca="1" si="197"/>
        <v>1.198941408</v>
      </c>
      <c r="O642" s="88">
        <f t="shared" si="189"/>
        <v>0</v>
      </c>
      <c r="P642" s="85">
        <f t="shared" ca="1" si="184"/>
        <v>194.77248123999999</v>
      </c>
      <c r="Q642" s="85">
        <f t="shared" si="190"/>
        <v>0</v>
      </c>
      <c r="R642" s="90" t="str">
        <f t="shared" si="191"/>
        <v>AMEX+J</v>
      </c>
      <c r="S642" s="86">
        <f t="shared" si="192"/>
        <v>44795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81"/>
        <v>44736</v>
      </c>
      <c r="B643" s="129">
        <f t="shared" ca="1" si="185"/>
        <v>1174.61993203</v>
      </c>
      <c r="C643" s="85">
        <f t="shared" si="193"/>
        <v>979.04444931</v>
      </c>
      <c r="D643" s="11">
        <f ca="1">IF(A643&lt;$B$1,VLOOKUP(A643,[1]DI!$A$4:$B$15000,2),0)</f>
        <v>0.13150000000000001</v>
      </c>
      <c r="E643" s="85">
        <f t="shared" ca="1" si="186"/>
        <v>1.0004903700000001</v>
      </c>
      <c r="F643" s="85">
        <f ca="1">(TRUNC(PRODUCT($E$12:$E642),16))</f>
        <v>1.10328156067022</v>
      </c>
      <c r="G643" s="85">
        <f t="shared" si="187"/>
        <v>1</v>
      </c>
      <c r="H643" s="85">
        <f t="shared" ca="1" si="188"/>
        <v>1.1032815600000001</v>
      </c>
      <c r="I643" s="84">
        <f t="shared" si="182"/>
        <v>0.05</v>
      </c>
      <c r="J643" s="86">
        <f t="shared" si="194"/>
        <v>44105</v>
      </c>
      <c r="K643" s="87">
        <f t="shared" si="183"/>
        <v>433</v>
      </c>
      <c r="L643" s="88">
        <f t="shared" si="195"/>
        <v>433</v>
      </c>
      <c r="M643" s="89">
        <f t="shared" si="196"/>
        <v>1.0874482459999999</v>
      </c>
      <c r="N643" s="89">
        <f t="shared" ca="1" si="197"/>
        <v>1.199761597</v>
      </c>
      <c r="O643" s="88">
        <f t="shared" si="189"/>
        <v>0</v>
      </c>
      <c r="P643" s="85">
        <f t="shared" ca="1" si="184"/>
        <v>195.57548272</v>
      </c>
      <c r="Q643" s="85">
        <f t="shared" si="190"/>
        <v>0</v>
      </c>
      <c r="R643" s="90" t="str">
        <f t="shared" si="191"/>
        <v>AMEX+J</v>
      </c>
      <c r="S643" s="86">
        <f t="shared" si="192"/>
        <v>44795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81"/>
        <v>44737</v>
      </c>
      <c r="B644" s="129">
        <f t="shared" ca="1" si="185"/>
        <v>1175.42348864</v>
      </c>
      <c r="C644" s="85">
        <f t="shared" si="193"/>
        <v>979.04444931</v>
      </c>
      <c r="D644" s="11">
        <f ca="1">IF(A644&lt;$B$1,VLOOKUP(A644,[1]DI!$A$4:$B$15000,2),0)</f>
        <v>0</v>
      </c>
      <c r="E644" s="85">
        <f t="shared" ca="1" si="186"/>
        <v>1</v>
      </c>
      <c r="F644" s="85">
        <f ca="1">(TRUNC(PRODUCT($E$12:$E643),16))</f>
        <v>1.1038225768491201</v>
      </c>
      <c r="G644" s="85">
        <f t="shared" si="187"/>
        <v>1</v>
      </c>
      <c r="H644" s="85">
        <f t="shared" ca="1" si="188"/>
        <v>1.1038225800000001</v>
      </c>
      <c r="I644" s="84">
        <f t="shared" si="182"/>
        <v>0.05</v>
      </c>
      <c r="J644" s="86">
        <f t="shared" si="194"/>
        <v>44105</v>
      </c>
      <c r="K644" s="87">
        <f t="shared" si="183"/>
        <v>433</v>
      </c>
      <c r="L644" s="88">
        <f t="shared" si="195"/>
        <v>434</v>
      </c>
      <c r="M644" s="89">
        <f t="shared" si="196"/>
        <v>1.0876588089999999</v>
      </c>
      <c r="N644" s="89">
        <f t="shared" ca="1" si="197"/>
        <v>1.2005823529999999</v>
      </c>
      <c r="O644" s="88">
        <f t="shared" si="189"/>
        <v>0</v>
      </c>
      <c r="P644" s="85">
        <f t="shared" ca="1" si="184"/>
        <v>196.37903933000001</v>
      </c>
      <c r="Q644" s="85">
        <f t="shared" si="190"/>
        <v>0</v>
      </c>
      <c r="R644" s="90" t="str">
        <f t="shared" si="191"/>
        <v>AMEX+J</v>
      </c>
      <c r="S644" s="86">
        <f t="shared" si="192"/>
        <v>44795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81"/>
        <v>44738</v>
      </c>
      <c r="B645" s="129">
        <f t="shared" ca="1" si="185"/>
        <v>1175.42348864</v>
      </c>
      <c r="C645" s="85">
        <f t="shared" si="193"/>
        <v>979.04444931</v>
      </c>
      <c r="D645" s="11">
        <f ca="1">IF(A645&lt;$B$1,VLOOKUP(A645,[1]DI!$A$4:$B$15000,2),0)</f>
        <v>0</v>
      </c>
      <c r="E645" s="85">
        <f t="shared" ca="1" si="186"/>
        <v>1</v>
      </c>
      <c r="F645" s="85">
        <f ca="1">(TRUNC(PRODUCT($E$12:$E644),16))</f>
        <v>1.1038225768491201</v>
      </c>
      <c r="G645" s="85">
        <f t="shared" si="187"/>
        <v>1</v>
      </c>
      <c r="H645" s="85">
        <f t="shared" ca="1" si="188"/>
        <v>1.1038225800000001</v>
      </c>
      <c r="I645" s="84">
        <f t="shared" si="182"/>
        <v>0.05</v>
      </c>
      <c r="J645" s="86">
        <f t="shared" si="194"/>
        <v>44105</v>
      </c>
      <c r="K645" s="87">
        <f t="shared" si="183"/>
        <v>433</v>
      </c>
      <c r="L645" s="88">
        <f t="shared" si="195"/>
        <v>434</v>
      </c>
      <c r="M645" s="89">
        <f t="shared" si="196"/>
        <v>1.0876588089999999</v>
      </c>
      <c r="N645" s="89">
        <f t="shared" ca="1" si="197"/>
        <v>1.2005823529999999</v>
      </c>
      <c r="O645" s="88">
        <f t="shared" si="189"/>
        <v>0</v>
      </c>
      <c r="P645" s="85">
        <f t="shared" ca="1" si="184"/>
        <v>196.37903933000001</v>
      </c>
      <c r="Q645" s="85">
        <f t="shared" si="190"/>
        <v>0</v>
      </c>
      <c r="R645" s="90" t="str">
        <f t="shared" si="191"/>
        <v>AMEX+J</v>
      </c>
      <c r="S645" s="86">
        <f t="shared" si="192"/>
        <v>44795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81"/>
        <v>44739</v>
      </c>
      <c r="B646" s="129">
        <f t="shared" ca="1" si="185"/>
        <v>1175.42348864</v>
      </c>
      <c r="C646" s="85">
        <f t="shared" si="193"/>
        <v>979.04444931</v>
      </c>
      <c r="D646" s="11">
        <f ca="1">IF(A646&lt;$B$1,VLOOKUP(A646,[1]DI!$A$4:$B$15000,2),0)</f>
        <v>0.13150000000000001</v>
      </c>
      <c r="E646" s="85">
        <f t="shared" ca="1" si="186"/>
        <v>1.0004903700000001</v>
      </c>
      <c r="F646" s="85">
        <f ca="1">(TRUNC(PRODUCT($E$12:$E645),16))</f>
        <v>1.1038225768491201</v>
      </c>
      <c r="G646" s="85">
        <f t="shared" si="187"/>
        <v>1</v>
      </c>
      <c r="H646" s="85">
        <f t="shared" ca="1" si="188"/>
        <v>1.1038225800000001</v>
      </c>
      <c r="I646" s="84">
        <f t="shared" si="182"/>
        <v>0.05</v>
      </c>
      <c r="J646" s="86">
        <f t="shared" si="194"/>
        <v>44105</v>
      </c>
      <c r="K646" s="87">
        <f t="shared" si="183"/>
        <v>434</v>
      </c>
      <c r="L646" s="88">
        <f t="shared" si="195"/>
        <v>434</v>
      </c>
      <c r="M646" s="89">
        <f t="shared" si="196"/>
        <v>1.0876588089999999</v>
      </c>
      <c r="N646" s="89">
        <f t="shared" ca="1" si="197"/>
        <v>1.2005823529999999</v>
      </c>
      <c r="O646" s="88">
        <f t="shared" si="189"/>
        <v>0</v>
      </c>
      <c r="P646" s="85">
        <f t="shared" ca="1" si="184"/>
        <v>196.37903933000001</v>
      </c>
      <c r="Q646" s="85">
        <f t="shared" si="190"/>
        <v>0</v>
      </c>
      <c r="R646" s="90" t="str">
        <f t="shared" si="191"/>
        <v>AMEX+J</v>
      </c>
      <c r="S646" s="86">
        <f t="shared" si="192"/>
        <v>44795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81"/>
        <v>44740</v>
      </c>
      <c r="B647" s="129">
        <f t="shared" ca="1" si="185"/>
        <v>1176.2275886100001</v>
      </c>
      <c r="C647" s="85">
        <f t="shared" si="193"/>
        <v>979.04444931</v>
      </c>
      <c r="D647" s="11">
        <f ca="1">IF(A647&lt;$B$1,VLOOKUP(A647,[1]DI!$A$4:$B$15000,2),0)</f>
        <v>0.13150000000000001</v>
      </c>
      <c r="E647" s="85">
        <f t="shared" ca="1" si="186"/>
        <v>1.0004903700000001</v>
      </c>
      <c r="F647" s="85">
        <f ca="1">(TRUNC(PRODUCT($E$12:$E646),16))</f>
        <v>1.1043638583261299</v>
      </c>
      <c r="G647" s="85">
        <f t="shared" si="187"/>
        <v>1</v>
      </c>
      <c r="H647" s="85">
        <f t="shared" ca="1" si="188"/>
        <v>1.1043638600000001</v>
      </c>
      <c r="I647" s="84">
        <f t="shared" si="182"/>
        <v>0.05</v>
      </c>
      <c r="J647" s="86">
        <f t="shared" si="194"/>
        <v>44105</v>
      </c>
      <c r="K647" s="87">
        <f t="shared" si="183"/>
        <v>435</v>
      </c>
      <c r="L647" s="88">
        <f t="shared" si="195"/>
        <v>435</v>
      </c>
      <c r="M647" s="89">
        <f t="shared" si="196"/>
        <v>1.087869413</v>
      </c>
      <c r="N647" s="89">
        <f t="shared" ca="1" si="197"/>
        <v>1.2014036640000001</v>
      </c>
      <c r="O647" s="88">
        <f t="shared" si="189"/>
        <v>0</v>
      </c>
      <c r="P647" s="85">
        <f t="shared" ca="1" si="184"/>
        <v>197.18313929999999</v>
      </c>
      <c r="Q647" s="85">
        <f t="shared" si="190"/>
        <v>0</v>
      </c>
      <c r="R647" s="90" t="str">
        <f t="shared" si="191"/>
        <v>AMEX+J</v>
      </c>
      <c r="S647" s="86">
        <f t="shared" si="192"/>
        <v>44795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81"/>
        <v>44741</v>
      </c>
      <c r="B648" s="129">
        <f t="shared" ca="1" si="185"/>
        <v>1177.03224469</v>
      </c>
      <c r="C648" s="85">
        <f t="shared" si="193"/>
        <v>979.04444931</v>
      </c>
      <c r="D648" s="11">
        <f ca="1">IF(A648&lt;$B$1,VLOOKUP(A648,[1]DI!$A$4:$B$15000,2),0)</f>
        <v>0.13150000000000001</v>
      </c>
      <c r="E648" s="85">
        <f t="shared" ca="1" si="186"/>
        <v>1.0004903700000001</v>
      </c>
      <c r="F648" s="85">
        <f ca="1">(TRUNC(PRODUCT($E$12:$E647),16))</f>
        <v>1.1049054052313401</v>
      </c>
      <c r="G648" s="85">
        <f t="shared" si="187"/>
        <v>1</v>
      </c>
      <c r="H648" s="85">
        <f t="shared" ca="1" si="188"/>
        <v>1.10490541</v>
      </c>
      <c r="I648" s="84">
        <f t="shared" si="182"/>
        <v>0.05</v>
      </c>
      <c r="J648" s="86">
        <f t="shared" si="194"/>
        <v>44105</v>
      </c>
      <c r="K648" s="87">
        <f t="shared" si="183"/>
        <v>436</v>
      </c>
      <c r="L648" s="88">
        <f t="shared" si="195"/>
        <v>436</v>
      </c>
      <c r="M648" s="89">
        <f t="shared" si="196"/>
        <v>1.0880800580000001</v>
      </c>
      <c r="N648" s="89">
        <f t="shared" ca="1" si="197"/>
        <v>1.202225543</v>
      </c>
      <c r="O648" s="88">
        <f t="shared" si="189"/>
        <v>0</v>
      </c>
      <c r="P648" s="85">
        <f t="shared" ca="1" si="184"/>
        <v>197.98779537999999</v>
      </c>
      <c r="Q648" s="85">
        <f t="shared" si="190"/>
        <v>0</v>
      </c>
      <c r="R648" s="90" t="str">
        <f t="shared" si="191"/>
        <v>AMEX+J</v>
      </c>
      <c r="S648" s="86">
        <f t="shared" si="192"/>
        <v>44795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81"/>
        <v>44742</v>
      </c>
      <c r="B649" s="129">
        <f t="shared" ca="1" si="185"/>
        <v>1177.8374451100001</v>
      </c>
      <c r="C649" s="85">
        <f t="shared" si="193"/>
        <v>979.04444931</v>
      </c>
      <c r="D649" s="11">
        <f ca="1">IF(A649&lt;$B$1,VLOOKUP(A649,[1]DI!$A$4:$B$15000,2),0)</f>
        <v>0.13150000000000001</v>
      </c>
      <c r="E649" s="85">
        <f t="shared" ca="1" si="186"/>
        <v>1.0004903700000001</v>
      </c>
      <c r="F649" s="85">
        <f ca="1">(TRUNC(PRODUCT($E$12:$E648),16))</f>
        <v>1.1054472176949</v>
      </c>
      <c r="G649" s="85">
        <f t="shared" si="187"/>
        <v>1</v>
      </c>
      <c r="H649" s="85">
        <f t="shared" ca="1" si="188"/>
        <v>1.1054472200000001</v>
      </c>
      <c r="I649" s="84">
        <f t="shared" si="182"/>
        <v>0.05</v>
      </c>
      <c r="J649" s="86">
        <f t="shared" si="194"/>
        <v>44105</v>
      </c>
      <c r="K649" s="87">
        <f t="shared" si="183"/>
        <v>437</v>
      </c>
      <c r="L649" s="88">
        <f t="shared" si="195"/>
        <v>437</v>
      </c>
      <c r="M649" s="89">
        <f t="shared" si="196"/>
        <v>1.088290744</v>
      </c>
      <c r="N649" s="89">
        <f t="shared" ca="1" si="197"/>
        <v>1.2030479780000001</v>
      </c>
      <c r="O649" s="88">
        <f t="shared" si="189"/>
        <v>0</v>
      </c>
      <c r="P649" s="85">
        <f t="shared" ca="1" si="184"/>
        <v>198.7929958</v>
      </c>
      <c r="Q649" s="85">
        <f t="shared" si="190"/>
        <v>0</v>
      </c>
      <c r="R649" s="90" t="str">
        <f t="shared" si="191"/>
        <v>AMEX+J</v>
      </c>
      <c r="S649" s="86">
        <f t="shared" si="192"/>
        <v>44795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81"/>
        <v>44743</v>
      </c>
      <c r="B650" s="129">
        <f t="shared" ca="1" si="185"/>
        <v>1178.6431996700001</v>
      </c>
      <c r="C650" s="85">
        <f t="shared" si="193"/>
        <v>979.04444931</v>
      </c>
      <c r="D650" s="11">
        <f ca="1">IF(A650&lt;$B$1,VLOOKUP(A650,[1]DI!$A$4:$B$15000,2),0)</f>
        <v>0.13150000000000001</v>
      </c>
      <c r="E650" s="85">
        <f t="shared" ca="1" si="186"/>
        <v>1.0004903700000001</v>
      </c>
      <c r="F650" s="85">
        <f ca="1">(TRUNC(PRODUCT($E$12:$E649),16))</f>
        <v>1.1059892958470501</v>
      </c>
      <c r="G650" s="85">
        <f t="shared" si="187"/>
        <v>1</v>
      </c>
      <c r="H650" s="85">
        <f t="shared" ca="1" si="188"/>
        <v>1.1059893000000001</v>
      </c>
      <c r="I650" s="84">
        <f t="shared" si="182"/>
        <v>0.05</v>
      </c>
      <c r="J650" s="86">
        <f t="shared" si="194"/>
        <v>44105</v>
      </c>
      <c r="K650" s="87">
        <f t="shared" si="183"/>
        <v>438</v>
      </c>
      <c r="L650" s="88">
        <f t="shared" si="195"/>
        <v>438</v>
      </c>
      <c r="M650" s="89">
        <f t="shared" si="196"/>
        <v>1.08850147</v>
      </c>
      <c r="N650" s="89">
        <f t="shared" ca="1" si="197"/>
        <v>1.203870979</v>
      </c>
      <c r="O650" s="88">
        <f t="shared" si="189"/>
        <v>0</v>
      </c>
      <c r="P650" s="85">
        <f t="shared" ca="1" si="184"/>
        <v>199.59875036</v>
      </c>
      <c r="Q650" s="85">
        <f t="shared" si="190"/>
        <v>0</v>
      </c>
      <c r="R650" s="90" t="str">
        <f t="shared" si="191"/>
        <v>AMEX+J</v>
      </c>
      <c r="S650" s="86">
        <f t="shared" si="192"/>
        <v>44795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81"/>
        <v>44744</v>
      </c>
      <c r="B651" s="129">
        <f t="shared" ca="1" si="185"/>
        <v>1179.44949956</v>
      </c>
      <c r="C651" s="85">
        <f t="shared" si="193"/>
        <v>979.04444931</v>
      </c>
      <c r="D651" s="11">
        <f ca="1">IF(A651&lt;$B$1,VLOOKUP(A651,[1]DI!$A$4:$B$15000,2),0)</f>
        <v>0</v>
      </c>
      <c r="E651" s="85">
        <f t="shared" ca="1" si="186"/>
        <v>1</v>
      </c>
      <c r="F651" s="85">
        <f ca="1">(TRUNC(PRODUCT($E$12:$E650),16))</f>
        <v>1.10653163981805</v>
      </c>
      <c r="G651" s="85">
        <f t="shared" si="187"/>
        <v>1</v>
      </c>
      <c r="H651" s="85">
        <f t="shared" ca="1" si="188"/>
        <v>1.10653164</v>
      </c>
      <c r="I651" s="84">
        <f t="shared" si="182"/>
        <v>0.05</v>
      </c>
      <c r="J651" s="86">
        <f t="shared" si="194"/>
        <v>44105</v>
      </c>
      <c r="K651" s="87">
        <f t="shared" si="183"/>
        <v>438</v>
      </c>
      <c r="L651" s="88">
        <f t="shared" si="195"/>
        <v>439</v>
      </c>
      <c r="M651" s="89">
        <f t="shared" si="196"/>
        <v>1.088712237</v>
      </c>
      <c r="N651" s="89">
        <f t="shared" ca="1" si="197"/>
        <v>1.204694537</v>
      </c>
      <c r="O651" s="88">
        <f t="shared" si="189"/>
        <v>0</v>
      </c>
      <c r="P651" s="85">
        <f t="shared" ca="1" si="184"/>
        <v>200.40505024999999</v>
      </c>
      <c r="Q651" s="85">
        <f t="shared" si="190"/>
        <v>0</v>
      </c>
      <c r="R651" s="90" t="str">
        <f t="shared" si="191"/>
        <v>AMEX+J</v>
      </c>
      <c r="S651" s="86">
        <f t="shared" si="192"/>
        <v>44795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81"/>
        <v>44745</v>
      </c>
      <c r="B652" s="129">
        <f t="shared" ca="1" si="185"/>
        <v>1179.44949956</v>
      </c>
      <c r="C652" s="85">
        <f t="shared" si="193"/>
        <v>979.04444931</v>
      </c>
      <c r="D652" s="11">
        <f ca="1">IF(A652&lt;$B$1,VLOOKUP(A652,[1]DI!$A$4:$B$15000,2),0)</f>
        <v>0</v>
      </c>
      <c r="E652" s="85">
        <f t="shared" ca="1" si="186"/>
        <v>1</v>
      </c>
      <c r="F652" s="85">
        <f ca="1">(TRUNC(PRODUCT($E$12:$E651),16))</f>
        <v>1.10653163981805</v>
      </c>
      <c r="G652" s="85">
        <f t="shared" si="187"/>
        <v>1</v>
      </c>
      <c r="H652" s="85">
        <f t="shared" ca="1" si="188"/>
        <v>1.10653164</v>
      </c>
      <c r="I652" s="84">
        <f t="shared" si="182"/>
        <v>0.05</v>
      </c>
      <c r="J652" s="86">
        <f t="shared" si="194"/>
        <v>44105</v>
      </c>
      <c r="K652" s="87">
        <f t="shared" si="183"/>
        <v>438</v>
      </c>
      <c r="L652" s="88">
        <f t="shared" si="195"/>
        <v>439</v>
      </c>
      <c r="M652" s="89">
        <f t="shared" si="196"/>
        <v>1.088712237</v>
      </c>
      <c r="N652" s="89">
        <f t="shared" ca="1" si="197"/>
        <v>1.204694537</v>
      </c>
      <c r="O652" s="88">
        <f t="shared" si="189"/>
        <v>0</v>
      </c>
      <c r="P652" s="85">
        <f t="shared" ca="1" si="184"/>
        <v>200.40505024999999</v>
      </c>
      <c r="Q652" s="85">
        <f t="shared" si="190"/>
        <v>0</v>
      </c>
      <c r="R652" s="90" t="str">
        <f t="shared" si="191"/>
        <v>AMEX+J</v>
      </c>
      <c r="S652" s="86">
        <f t="shared" si="192"/>
        <v>44795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198">(A652+1)</f>
        <v>44746</v>
      </c>
      <c r="B653" s="129">
        <f t="shared" ca="1" si="185"/>
        <v>1179.44949956</v>
      </c>
      <c r="C653" s="85">
        <f t="shared" si="193"/>
        <v>979.04444931</v>
      </c>
      <c r="D653" s="11">
        <f ca="1">IF(A653&lt;$B$1,VLOOKUP(A653,[1]DI!$A$4:$B$15000,2),0)</f>
        <v>0.13150000000000001</v>
      </c>
      <c r="E653" s="85">
        <f t="shared" ca="1" si="186"/>
        <v>1.0004903700000001</v>
      </c>
      <c r="F653" s="85">
        <f ca="1">(TRUNC(PRODUCT($E$12:$E652),16))</f>
        <v>1.10653163981805</v>
      </c>
      <c r="G653" s="85">
        <f t="shared" si="187"/>
        <v>1</v>
      </c>
      <c r="H653" s="85">
        <f t="shared" ca="1" si="188"/>
        <v>1.10653164</v>
      </c>
      <c r="I653" s="84">
        <f t="shared" ref="I653:I716" si="199">I652</f>
        <v>0.05</v>
      </c>
      <c r="J653" s="86">
        <f t="shared" si="194"/>
        <v>44105</v>
      </c>
      <c r="K653" s="87">
        <f t="shared" ref="K653:K716" si="200">IF(A653&gt;J653,IF(NETWORKDAYS(J653,A653,$V$72:$V$436)-1=0,1,NETWORKDAYS(J653,A653,$V$72:$V$436)-1),0)</f>
        <v>439</v>
      </c>
      <c r="L653" s="88">
        <f t="shared" si="195"/>
        <v>439</v>
      </c>
      <c r="M653" s="89">
        <f t="shared" si="196"/>
        <v>1.088712237</v>
      </c>
      <c r="N653" s="89">
        <f t="shared" ca="1" si="197"/>
        <v>1.204694537</v>
      </c>
      <c r="O653" s="88">
        <f t="shared" si="189"/>
        <v>0</v>
      </c>
      <c r="P653" s="85">
        <f t="shared" ref="P653:P716" ca="1" si="201">TRUNC(((N653-1)*C653),8)</f>
        <v>200.40505024999999</v>
      </c>
      <c r="Q653" s="85">
        <f t="shared" si="190"/>
        <v>0</v>
      </c>
      <c r="R653" s="90" t="str">
        <f t="shared" si="191"/>
        <v>AMEX+J</v>
      </c>
      <c r="S653" s="86">
        <f t="shared" si="192"/>
        <v>44795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198"/>
        <v>44747</v>
      </c>
      <c r="B654" s="129">
        <f t="shared" ref="B654:B717" ca="1" si="202">IF(A654&lt;=TODAY(),C654+P654,IF(AND(A654&gt;TODAY(),A654&lt;=$B$1),IF(VLOOKUP(TODAY(),$A$10:$D$10000,4,FALSE)=0,"n.d",C654+P654),"n.d"))</f>
        <v>1180.25635554</v>
      </c>
      <c r="C654" s="85">
        <f t="shared" si="193"/>
        <v>979.04444931</v>
      </c>
      <c r="D654" s="11">
        <f ca="1">IF(A654&lt;$B$1,VLOOKUP(A654,[1]DI!$A$4:$B$15000,2),0)</f>
        <v>0.13150000000000001</v>
      </c>
      <c r="E654" s="85">
        <f t="shared" ref="E654:E717" ca="1" si="203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204">IF(O653&gt;0,F653,G653)</f>
        <v>1</v>
      </c>
      <c r="H654" s="85">
        <f t="shared" ref="H654:H717" ca="1" si="205">ROUND(F654/G654,8)</f>
        <v>1.1070742499999999</v>
      </c>
      <c r="I654" s="84">
        <f t="shared" si="199"/>
        <v>0.05</v>
      </c>
      <c r="J654" s="86">
        <f t="shared" si="194"/>
        <v>44105</v>
      </c>
      <c r="K654" s="87">
        <f t="shared" si="200"/>
        <v>440</v>
      </c>
      <c r="L654" s="88">
        <f t="shared" si="195"/>
        <v>440</v>
      </c>
      <c r="M654" s="89">
        <f t="shared" si="196"/>
        <v>1.088923045</v>
      </c>
      <c r="N654" s="89">
        <f t="shared" ca="1" si="197"/>
        <v>1.2055186630000001</v>
      </c>
      <c r="O654" s="88">
        <f t="shared" ref="O654:O717" si="206">IF(VLOOKUP(A654,W$12:AD$60,8)=VLOOKUP(A653,W$12:AD$60,8),0,VLOOKUP(A654,W$12:AD$60,8))</f>
        <v>0</v>
      </c>
      <c r="P654" s="85">
        <f t="shared" ca="1" si="201"/>
        <v>201.21190623000001</v>
      </c>
      <c r="Q654" s="85">
        <f t="shared" ref="Q654:Q717" si="207">IF(O654&gt;0,VLOOKUP(O654,$V$12:$AA$60,6),0)</f>
        <v>0</v>
      </c>
      <c r="R654" s="90" t="str">
        <f t="shared" ref="R654:R717" si="208">IF(O653&gt;0,VLOOKUP(O653,V$12:AF$60,10),R653)</f>
        <v>AMEX+J</v>
      </c>
      <c r="S654" s="86">
        <f t="shared" ref="S654:S717" si="209">IF(O653&gt;0,VLOOKUP(O653,V$12:AF$60,11),S653)</f>
        <v>44795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198"/>
        <v>44748</v>
      </c>
      <c r="B655" s="129">
        <f t="shared" ca="1" si="202"/>
        <v>1181.0637686099999</v>
      </c>
      <c r="C655" s="85">
        <f t="shared" si="193"/>
        <v>979.04444931</v>
      </c>
      <c r="D655" s="11">
        <f ca="1">IF(A655&lt;$B$1,VLOOKUP(A655,[1]DI!$A$4:$B$15000,2),0)</f>
        <v>0.13150000000000001</v>
      </c>
      <c r="E655" s="85">
        <f t="shared" ca="1" si="203"/>
        <v>1.0004903700000001</v>
      </c>
      <c r="F655" s="85">
        <f ca="1">(TRUNC(PRODUCT($E$12:$E654),16))</f>
        <v>1.10761712573811</v>
      </c>
      <c r="G655" s="85">
        <f t="shared" si="204"/>
        <v>1</v>
      </c>
      <c r="H655" s="85">
        <f t="shared" ca="1" si="205"/>
        <v>1.1076171299999999</v>
      </c>
      <c r="I655" s="84">
        <f t="shared" si="199"/>
        <v>0.05</v>
      </c>
      <c r="J655" s="86">
        <f t="shared" si="194"/>
        <v>44105</v>
      </c>
      <c r="K655" s="87">
        <f t="shared" si="200"/>
        <v>441</v>
      </c>
      <c r="L655" s="88">
        <f t="shared" si="195"/>
        <v>441</v>
      </c>
      <c r="M655" s="89">
        <f t="shared" si="196"/>
        <v>1.0891338939999999</v>
      </c>
      <c r="N655" s="89">
        <f t="shared" ca="1" si="197"/>
        <v>1.206343358</v>
      </c>
      <c r="O655" s="88">
        <f t="shared" si="206"/>
        <v>0</v>
      </c>
      <c r="P655" s="85">
        <f t="shared" ca="1" si="201"/>
        <v>202.01931930000001</v>
      </c>
      <c r="Q655" s="85">
        <f t="shared" si="207"/>
        <v>0</v>
      </c>
      <c r="R655" s="90" t="str">
        <f t="shared" si="208"/>
        <v>AMEX+J</v>
      </c>
      <c r="S655" s="86">
        <f t="shared" si="209"/>
        <v>44795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198"/>
        <v>44749</v>
      </c>
      <c r="B656" s="129">
        <f t="shared" ca="1" si="202"/>
        <v>1181.8717260200001</v>
      </c>
      <c r="C656" s="85">
        <f t="shared" si="193"/>
        <v>979.04444931</v>
      </c>
      <c r="D656" s="11">
        <f ca="1">IF(A656&lt;$B$1,VLOOKUP(A656,[1]DI!$A$4:$B$15000,2),0)</f>
        <v>0.13150000000000001</v>
      </c>
      <c r="E656" s="85">
        <f t="shared" ca="1" si="203"/>
        <v>1.0004903700000001</v>
      </c>
      <c r="F656" s="85">
        <f ca="1">(TRUNC(PRODUCT($E$12:$E655),16))</f>
        <v>1.10816026794806</v>
      </c>
      <c r="G656" s="85">
        <f t="shared" si="204"/>
        <v>1</v>
      </c>
      <c r="H656" s="85">
        <f t="shared" ca="1" si="205"/>
        <v>1.1081602699999999</v>
      </c>
      <c r="I656" s="84">
        <f t="shared" si="199"/>
        <v>0.05</v>
      </c>
      <c r="J656" s="86">
        <f t="shared" si="194"/>
        <v>44105</v>
      </c>
      <c r="K656" s="87">
        <f t="shared" si="200"/>
        <v>442</v>
      </c>
      <c r="L656" s="88">
        <f t="shared" si="195"/>
        <v>442</v>
      </c>
      <c r="M656" s="89">
        <f t="shared" si="196"/>
        <v>1.089344783</v>
      </c>
      <c r="N656" s="89">
        <f t="shared" ca="1" si="197"/>
        <v>1.207168609</v>
      </c>
      <c r="O656" s="88">
        <f t="shared" si="206"/>
        <v>0</v>
      </c>
      <c r="P656" s="85">
        <f t="shared" ca="1" si="201"/>
        <v>202.82727671000001</v>
      </c>
      <c r="Q656" s="85">
        <f t="shared" si="207"/>
        <v>0</v>
      </c>
      <c r="R656" s="90" t="str">
        <f t="shared" si="208"/>
        <v>AMEX+J</v>
      </c>
      <c r="S656" s="86">
        <f t="shared" si="209"/>
        <v>44795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198"/>
        <v>44750</v>
      </c>
      <c r="B657" s="129">
        <f t="shared" ca="1" si="202"/>
        <v>1182.6802405000001</v>
      </c>
      <c r="C657" s="85">
        <f t="shared" si="193"/>
        <v>979.04444931</v>
      </c>
      <c r="D657" s="11">
        <f ca="1">IF(A657&lt;$B$1,VLOOKUP(A657,[1]DI!$A$4:$B$15000,2),0)</f>
        <v>0.13150000000000001</v>
      </c>
      <c r="E657" s="85">
        <f t="shared" ca="1" si="203"/>
        <v>1.0004903700000001</v>
      </c>
      <c r="F657" s="85">
        <f ca="1">(TRUNC(PRODUCT($E$12:$E656),16))</f>
        <v>1.10870367649865</v>
      </c>
      <c r="G657" s="85">
        <f t="shared" si="204"/>
        <v>1</v>
      </c>
      <c r="H657" s="85">
        <f t="shared" ca="1" si="205"/>
        <v>1.1087036800000001</v>
      </c>
      <c r="I657" s="84">
        <f t="shared" si="199"/>
        <v>0.05</v>
      </c>
      <c r="J657" s="86">
        <f t="shared" si="194"/>
        <v>44105</v>
      </c>
      <c r="K657" s="87">
        <f t="shared" si="200"/>
        <v>443</v>
      </c>
      <c r="L657" s="88">
        <f t="shared" si="195"/>
        <v>443</v>
      </c>
      <c r="M657" s="89">
        <f t="shared" si="196"/>
        <v>1.089555713</v>
      </c>
      <c r="N657" s="89">
        <f t="shared" ca="1" si="197"/>
        <v>1.207994429</v>
      </c>
      <c r="O657" s="88">
        <f t="shared" si="206"/>
        <v>0</v>
      </c>
      <c r="P657" s="85">
        <f t="shared" ca="1" si="201"/>
        <v>203.63579118999999</v>
      </c>
      <c r="Q657" s="85">
        <f t="shared" si="207"/>
        <v>0</v>
      </c>
      <c r="R657" s="90" t="str">
        <f t="shared" si="208"/>
        <v>AMEX+J</v>
      </c>
      <c r="S657" s="86">
        <f t="shared" si="209"/>
        <v>44795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198"/>
        <v>44751</v>
      </c>
      <c r="B658" s="129">
        <f t="shared" ca="1" si="202"/>
        <v>1183.4893013000001</v>
      </c>
      <c r="C658" s="85">
        <f t="shared" si="193"/>
        <v>979.04444931</v>
      </c>
      <c r="D658" s="11">
        <f ca="1">IF(A658&lt;$B$1,VLOOKUP(A658,[1]DI!$A$4:$B$15000,2),0)</f>
        <v>0</v>
      </c>
      <c r="E658" s="85">
        <f t="shared" ca="1" si="203"/>
        <v>1</v>
      </c>
      <c r="F658" s="85">
        <f ca="1">(TRUNC(PRODUCT($E$12:$E657),16))</f>
        <v>1.1092473515204999</v>
      </c>
      <c r="G658" s="85">
        <f t="shared" si="204"/>
        <v>1</v>
      </c>
      <c r="H658" s="85">
        <f t="shared" ca="1" si="205"/>
        <v>1.10924735</v>
      </c>
      <c r="I658" s="84">
        <f t="shared" si="199"/>
        <v>0.05</v>
      </c>
      <c r="J658" s="86">
        <f t="shared" si="194"/>
        <v>44105</v>
      </c>
      <c r="K658" s="87">
        <f t="shared" si="200"/>
        <v>443</v>
      </c>
      <c r="L658" s="88">
        <f t="shared" si="195"/>
        <v>444</v>
      </c>
      <c r="M658" s="89">
        <f t="shared" si="196"/>
        <v>1.0897666850000001</v>
      </c>
      <c r="N658" s="89">
        <f t="shared" ca="1" si="197"/>
        <v>1.2088208069999999</v>
      </c>
      <c r="O658" s="88">
        <f t="shared" si="206"/>
        <v>0</v>
      </c>
      <c r="P658" s="85">
        <f t="shared" ca="1" si="201"/>
        <v>204.44485198999999</v>
      </c>
      <c r="Q658" s="85">
        <f t="shared" si="207"/>
        <v>0</v>
      </c>
      <c r="R658" s="90" t="str">
        <f t="shared" si="208"/>
        <v>AMEX+J</v>
      </c>
      <c r="S658" s="86">
        <f t="shared" si="209"/>
        <v>44795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198"/>
        <v>44752</v>
      </c>
      <c r="B659" s="129">
        <f t="shared" ca="1" si="202"/>
        <v>1183.4893013000001</v>
      </c>
      <c r="C659" s="85">
        <f t="shared" si="193"/>
        <v>979.04444931</v>
      </c>
      <c r="D659" s="11">
        <f ca="1">IF(A659&lt;$B$1,VLOOKUP(A659,[1]DI!$A$4:$B$15000,2),0)</f>
        <v>0</v>
      </c>
      <c r="E659" s="85">
        <f t="shared" ca="1" si="203"/>
        <v>1</v>
      </c>
      <c r="F659" s="85">
        <f ca="1">(TRUNC(PRODUCT($E$12:$E658),16))</f>
        <v>1.1092473515204999</v>
      </c>
      <c r="G659" s="85">
        <f t="shared" si="204"/>
        <v>1</v>
      </c>
      <c r="H659" s="85">
        <f t="shared" ca="1" si="205"/>
        <v>1.10924735</v>
      </c>
      <c r="I659" s="84">
        <f t="shared" si="199"/>
        <v>0.05</v>
      </c>
      <c r="J659" s="86">
        <f t="shared" si="194"/>
        <v>44105</v>
      </c>
      <c r="K659" s="87">
        <f t="shared" si="200"/>
        <v>443</v>
      </c>
      <c r="L659" s="88">
        <f t="shared" si="195"/>
        <v>444</v>
      </c>
      <c r="M659" s="89">
        <f t="shared" si="196"/>
        <v>1.0897666850000001</v>
      </c>
      <c r="N659" s="89">
        <f t="shared" ca="1" si="197"/>
        <v>1.2088208069999999</v>
      </c>
      <c r="O659" s="88">
        <f t="shared" si="206"/>
        <v>0</v>
      </c>
      <c r="P659" s="85">
        <f t="shared" ca="1" si="201"/>
        <v>204.44485198999999</v>
      </c>
      <c r="Q659" s="85">
        <f t="shared" si="207"/>
        <v>0</v>
      </c>
      <c r="R659" s="90" t="str">
        <f t="shared" si="208"/>
        <v>AMEX+J</v>
      </c>
      <c r="S659" s="86">
        <f t="shared" si="209"/>
        <v>44795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198"/>
        <v>44753</v>
      </c>
      <c r="B660" s="129">
        <f t="shared" ca="1" si="202"/>
        <v>1183.4893013000001</v>
      </c>
      <c r="C660" s="85">
        <f t="shared" si="193"/>
        <v>979.04444931</v>
      </c>
      <c r="D660" s="11">
        <f ca="1">IF(A660&lt;$B$1,VLOOKUP(A660,[1]DI!$A$4:$B$15000,2),0)</f>
        <v>0.13150000000000001</v>
      </c>
      <c r="E660" s="85">
        <f t="shared" ca="1" si="203"/>
        <v>1.0004903700000001</v>
      </c>
      <c r="F660" s="85">
        <f ca="1">(TRUNC(PRODUCT($E$12:$E659),16))</f>
        <v>1.1092473515204999</v>
      </c>
      <c r="G660" s="85">
        <f t="shared" si="204"/>
        <v>1</v>
      </c>
      <c r="H660" s="85">
        <f t="shared" ca="1" si="205"/>
        <v>1.10924735</v>
      </c>
      <c r="I660" s="84">
        <f t="shared" si="199"/>
        <v>0.05</v>
      </c>
      <c r="J660" s="86">
        <f t="shared" si="194"/>
        <v>44105</v>
      </c>
      <c r="K660" s="87">
        <f t="shared" si="200"/>
        <v>444</v>
      </c>
      <c r="L660" s="88">
        <f t="shared" si="195"/>
        <v>444</v>
      </c>
      <c r="M660" s="89">
        <f t="shared" si="196"/>
        <v>1.0897666850000001</v>
      </c>
      <c r="N660" s="89">
        <f t="shared" ca="1" si="197"/>
        <v>1.2088208069999999</v>
      </c>
      <c r="O660" s="88">
        <f t="shared" si="206"/>
        <v>0</v>
      </c>
      <c r="P660" s="85">
        <f t="shared" ca="1" si="201"/>
        <v>204.44485198999999</v>
      </c>
      <c r="Q660" s="85">
        <f t="shared" si="207"/>
        <v>0</v>
      </c>
      <c r="R660" s="90" t="str">
        <f t="shared" si="208"/>
        <v>AMEX+J</v>
      </c>
      <c r="S660" s="86">
        <f t="shared" si="209"/>
        <v>44795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198"/>
        <v>44754</v>
      </c>
      <c r="B661" s="129">
        <f t="shared" ca="1" si="202"/>
        <v>1184.2989191700001</v>
      </c>
      <c r="C661" s="85">
        <f t="shared" si="193"/>
        <v>979.04444931</v>
      </c>
      <c r="D661" s="11">
        <f ca="1">IF(A661&lt;$B$1,VLOOKUP(A661,[1]DI!$A$4:$B$15000,2),0)</f>
        <v>0.13150000000000001</v>
      </c>
      <c r="E661" s="85">
        <f t="shared" ca="1" si="203"/>
        <v>1.0004903700000001</v>
      </c>
      <c r="F661" s="85">
        <f ca="1">(TRUNC(PRODUCT($E$12:$E660),16))</f>
        <v>1.1097912931442599</v>
      </c>
      <c r="G661" s="85">
        <f t="shared" si="204"/>
        <v>1</v>
      </c>
      <c r="H661" s="85">
        <f t="shared" ca="1" si="205"/>
        <v>1.10979129</v>
      </c>
      <c r="I661" s="84">
        <f t="shared" si="199"/>
        <v>0.05</v>
      </c>
      <c r="J661" s="86">
        <f t="shared" si="194"/>
        <v>44105</v>
      </c>
      <c r="K661" s="87">
        <f t="shared" si="200"/>
        <v>445</v>
      </c>
      <c r="L661" s="88">
        <f t="shared" si="195"/>
        <v>445</v>
      </c>
      <c r="M661" s="89">
        <f t="shared" si="196"/>
        <v>1.0899776969999999</v>
      </c>
      <c r="N661" s="89">
        <f t="shared" ca="1" si="197"/>
        <v>1.2096477539999999</v>
      </c>
      <c r="O661" s="88">
        <f t="shared" si="206"/>
        <v>0</v>
      </c>
      <c r="P661" s="85">
        <f t="shared" ca="1" si="201"/>
        <v>205.25446986</v>
      </c>
      <c r="Q661" s="85">
        <f t="shared" si="207"/>
        <v>0</v>
      </c>
      <c r="R661" s="90" t="str">
        <f t="shared" si="208"/>
        <v>AMEX+J</v>
      </c>
      <c r="S661" s="86">
        <f t="shared" si="209"/>
        <v>44795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198"/>
        <v>44755</v>
      </c>
      <c r="B662" s="129">
        <f t="shared" ca="1" si="202"/>
        <v>1185.10909509</v>
      </c>
      <c r="C662" s="85">
        <f t="shared" si="193"/>
        <v>979.04444931</v>
      </c>
      <c r="D662" s="11">
        <f ca="1">IF(A662&lt;$B$1,VLOOKUP(A662,[1]DI!$A$4:$B$15000,2),0)</f>
        <v>0.13150000000000001</v>
      </c>
      <c r="E662" s="85">
        <f t="shared" ca="1" si="203"/>
        <v>1.0004903700000001</v>
      </c>
      <c r="F662" s="85">
        <f ca="1">(TRUNC(PRODUCT($E$12:$E661),16))</f>
        <v>1.1103355015006799</v>
      </c>
      <c r="G662" s="85">
        <f t="shared" si="204"/>
        <v>1</v>
      </c>
      <c r="H662" s="85">
        <f t="shared" ca="1" si="205"/>
        <v>1.1103354999999999</v>
      </c>
      <c r="I662" s="84">
        <f t="shared" si="199"/>
        <v>0.05</v>
      </c>
      <c r="J662" s="86">
        <f t="shared" si="194"/>
        <v>44105</v>
      </c>
      <c r="K662" s="87">
        <f t="shared" si="200"/>
        <v>446</v>
      </c>
      <c r="L662" s="88">
        <f t="shared" si="195"/>
        <v>446</v>
      </c>
      <c r="M662" s="89">
        <f t="shared" si="196"/>
        <v>1.09018875</v>
      </c>
      <c r="N662" s="89">
        <f t="shared" ca="1" si="197"/>
        <v>1.210475271</v>
      </c>
      <c r="O662" s="88">
        <f t="shared" si="206"/>
        <v>0</v>
      </c>
      <c r="P662" s="85">
        <f t="shared" ca="1" si="201"/>
        <v>206.06464578000001</v>
      </c>
      <c r="Q662" s="85">
        <f t="shared" si="207"/>
        <v>0</v>
      </c>
      <c r="R662" s="90" t="str">
        <f t="shared" si="208"/>
        <v>AMEX+J</v>
      </c>
      <c r="S662" s="86">
        <f t="shared" si="209"/>
        <v>44795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198"/>
        <v>44756</v>
      </c>
      <c r="B663" s="129">
        <f t="shared" ca="1" si="202"/>
        <v>1185.91982712</v>
      </c>
      <c r="C663" s="85">
        <f t="shared" si="193"/>
        <v>979.04444931</v>
      </c>
      <c r="D663" s="11">
        <f ca="1">IF(A663&lt;$B$1,VLOOKUP(A663,[1]DI!$A$4:$B$15000,2),0)</f>
        <v>0.13150000000000001</v>
      </c>
      <c r="E663" s="85">
        <f t="shared" ca="1" si="203"/>
        <v>1.0004903700000001</v>
      </c>
      <c r="F663" s="85">
        <f ca="1">(TRUNC(PRODUCT($E$12:$E662),16))</f>
        <v>1.1108799767205499</v>
      </c>
      <c r="G663" s="85">
        <f t="shared" si="204"/>
        <v>1</v>
      </c>
      <c r="H663" s="85">
        <f t="shared" ca="1" si="205"/>
        <v>1.11087998</v>
      </c>
      <c r="I663" s="84">
        <f t="shared" si="199"/>
        <v>0.05</v>
      </c>
      <c r="J663" s="86">
        <f t="shared" si="194"/>
        <v>44105</v>
      </c>
      <c r="K663" s="87">
        <f t="shared" si="200"/>
        <v>447</v>
      </c>
      <c r="L663" s="88">
        <f t="shared" si="195"/>
        <v>447</v>
      </c>
      <c r="M663" s="89">
        <f t="shared" si="196"/>
        <v>1.0903998429999999</v>
      </c>
      <c r="N663" s="89">
        <f t="shared" ca="1" si="197"/>
        <v>1.2113033559999999</v>
      </c>
      <c r="O663" s="88">
        <f t="shared" si="206"/>
        <v>0</v>
      </c>
      <c r="P663" s="85">
        <f t="shared" ca="1" si="201"/>
        <v>206.87537781</v>
      </c>
      <c r="Q663" s="85">
        <f t="shared" si="207"/>
        <v>0</v>
      </c>
      <c r="R663" s="90" t="str">
        <f t="shared" si="208"/>
        <v>AMEX+J</v>
      </c>
      <c r="S663" s="86">
        <f t="shared" si="209"/>
        <v>44795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198"/>
        <v>44757</v>
      </c>
      <c r="B664" s="129">
        <f t="shared" ca="1" si="202"/>
        <v>1186.73110741</v>
      </c>
      <c r="C664" s="85">
        <f t="shared" si="193"/>
        <v>979.04444931</v>
      </c>
      <c r="D664" s="11">
        <f ca="1">IF(A664&lt;$B$1,VLOOKUP(A664,[1]DI!$A$4:$B$15000,2),0)</f>
        <v>0.13150000000000001</v>
      </c>
      <c r="E664" s="85">
        <f t="shared" ca="1" si="203"/>
        <v>1.0004903700000001</v>
      </c>
      <c r="F664" s="85">
        <f ca="1">(TRUNC(PRODUCT($E$12:$E663),16))</f>
        <v>1.1114247189347399</v>
      </c>
      <c r="G664" s="85">
        <f t="shared" si="204"/>
        <v>1</v>
      </c>
      <c r="H664" s="85">
        <f t="shared" ca="1" si="205"/>
        <v>1.11142472</v>
      </c>
      <c r="I664" s="84">
        <f t="shared" si="199"/>
        <v>0.05</v>
      </c>
      <c r="J664" s="86">
        <f t="shared" si="194"/>
        <v>44105</v>
      </c>
      <c r="K664" s="87">
        <f t="shared" si="200"/>
        <v>448</v>
      </c>
      <c r="L664" s="88">
        <f t="shared" si="195"/>
        <v>448</v>
      </c>
      <c r="M664" s="89">
        <f t="shared" si="196"/>
        <v>1.090610978</v>
      </c>
      <c r="N664" s="89">
        <f t="shared" ca="1" si="197"/>
        <v>1.2121320010000001</v>
      </c>
      <c r="O664" s="88">
        <f t="shared" si="206"/>
        <v>0</v>
      </c>
      <c r="P664" s="85">
        <f t="shared" ca="1" si="201"/>
        <v>207.68665809999999</v>
      </c>
      <c r="Q664" s="85">
        <f t="shared" si="207"/>
        <v>0</v>
      </c>
      <c r="R664" s="90" t="str">
        <f t="shared" si="208"/>
        <v>AMEX+J</v>
      </c>
      <c r="S664" s="86">
        <f t="shared" si="209"/>
        <v>44795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198"/>
        <v>44758</v>
      </c>
      <c r="B665" s="129">
        <f t="shared" ca="1" si="202"/>
        <v>1187.5429457499999</v>
      </c>
      <c r="C665" s="85">
        <f t="shared" si="193"/>
        <v>979.04444931</v>
      </c>
      <c r="D665" s="11">
        <f ca="1">IF(A665&lt;$B$1,VLOOKUP(A665,[1]DI!$A$4:$B$15000,2),0)</f>
        <v>0</v>
      </c>
      <c r="E665" s="85">
        <f t="shared" ca="1" si="203"/>
        <v>1</v>
      </c>
      <c r="F665" s="85">
        <f ca="1">(TRUNC(PRODUCT($E$12:$E664),16))</f>
        <v>1.1119697282741601</v>
      </c>
      <c r="G665" s="85">
        <f t="shared" si="204"/>
        <v>1</v>
      </c>
      <c r="H665" s="85">
        <f t="shared" ca="1" si="205"/>
        <v>1.11196973</v>
      </c>
      <c r="I665" s="84">
        <f t="shared" si="199"/>
        <v>0.05</v>
      </c>
      <c r="J665" s="86">
        <f t="shared" si="194"/>
        <v>44105</v>
      </c>
      <c r="K665" s="87">
        <f t="shared" si="200"/>
        <v>448</v>
      </c>
      <c r="L665" s="88">
        <f t="shared" si="195"/>
        <v>449</v>
      </c>
      <c r="M665" s="89">
        <f t="shared" si="196"/>
        <v>1.090822154</v>
      </c>
      <c r="N665" s="89">
        <f t="shared" ca="1" si="197"/>
        <v>1.2129612160000001</v>
      </c>
      <c r="O665" s="88">
        <f t="shared" si="206"/>
        <v>0</v>
      </c>
      <c r="P665" s="85">
        <f t="shared" ca="1" si="201"/>
        <v>208.49849644</v>
      </c>
      <c r="Q665" s="85">
        <f t="shared" si="207"/>
        <v>0</v>
      </c>
      <c r="R665" s="90" t="str">
        <f t="shared" si="208"/>
        <v>AMEX+J</v>
      </c>
      <c r="S665" s="86">
        <f t="shared" si="209"/>
        <v>44795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198"/>
        <v>44759</v>
      </c>
      <c r="B666" s="129">
        <f t="shared" ca="1" si="202"/>
        <v>1187.5429457499999</v>
      </c>
      <c r="C666" s="85">
        <f t="shared" si="193"/>
        <v>979.04444931</v>
      </c>
      <c r="D666" s="11">
        <f ca="1">IF(A666&lt;$B$1,VLOOKUP(A666,[1]DI!$A$4:$B$15000,2),0)</f>
        <v>0</v>
      </c>
      <c r="E666" s="85">
        <f t="shared" ca="1" si="203"/>
        <v>1</v>
      </c>
      <c r="F666" s="85">
        <f ca="1">(TRUNC(PRODUCT($E$12:$E665),16))</f>
        <v>1.1119697282741601</v>
      </c>
      <c r="G666" s="85">
        <f t="shared" si="204"/>
        <v>1</v>
      </c>
      <c r="H666" s="85">
        <f t="shared" ca="1" si="205"/>
        <v>1.11196973</v>
      </c>
      <c r="I666" s="84">
        <f t="shared" si="199"/>
        <v>0.05</v>
      </c>
      <c r="J666" s="86">
        <f t="shared" si="194"/>
        <v>44105</v>
      </c>
      <c r="K666" s="87">
        <f t="shared" si="200"/>
        <v>448</v>
      </c>
      <c r="L666" s="88">
        <f t="shared" si="195"/>
        <v>449</v>
      </c>
      <c r="M666" s="89">
        <f t="shared" si="196"/>
        <v>1.090822154</v>
      </c>
      <c r="N666" s="89">
        <f t="shared" ca="1" si="197"/>
        <v>1.2129612160000001</v>
      </c>
      <c r="O666" s="88">
        <f t="shared" si="206"/>
        <v>0</v>
      </c>
      <c r="P666" s="85">
        <f t="shared" ca="1" si="201"/>
        <v>208.49849644</v>
      </c>
      <c r="Q666" s="85">
        <f t="shared" si="207"/>
        <v>0</v>
      </c>
      <c r="R666" s="90" t="str">
        <f t="shared" si="208"/>
        <v>AMEX+J</v>
      </c>
      <c r="S666" s="86">
        <f t="shared" si="209"/>
        <v>44795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198"/>
        <v>44760</v>
      </c>
      <c r="B667" s="129">
        <f t="shared" ca="1" si="202"/>
        <v>1187.5429457499999</v>
      </c>
      <c r="C667" s="85">
        <f t="shared" si="193"/>
        <v>979.04444931</v>
      </c>
      <c r="D667" s="11">
        <f ca="1">IF(A667&lt;$B$1,VLOOKUP(A667,[1]DI!$A$4:$B$15000,2),0)</f>
        <v>0.13150000000000001</v>
      </c>
      <c r="E667" s="85">
        <f t="shared" ca="1" si="203"/>
        <v>1.0004903700000001</v>
      </c>
      <c r="F667" s="85">
        <f ca="1">(TRUNC(PRODUCT($E$12:$E666),16))</f>
        <v>1.1119697282741601</v>
      </c>
      <c r="G667" s="85">
        <f t="shared" si="204"/>
        <v>1</v>
      </c>
      <c r="H667" s="85">
        <f t="shared" ca="1" si="205"/>
        <v>1.11196973</v>
      </c>
      <c r="I667" s="84">
        <f t="shared" si="199"/>
        <v>0.05</v>
      </c>
      <c r="J667" s="86">
        <f t="shared" si="194"/>
        <v>44105</v>
      </c>
      <c r="K667" s="87">
        <f t="shared" si="200"/>
        <v>449</v>
      </c>
      <c r="L667" s="88">
        <f t="shared" si="195"/>
        <v>449</v>
      </c>
      <c r="M667" s="89">
        <f t="shared" si="196"/>
        <v>1.090822154</v>
      </c>
      <c r="N667" s="89">
        <f t="shared" ca="1" si="197"/>
        <v>1.2129612160000001</v>
      </c>
      <c r="O667" s="88">
        <f t="shared" si="206"/>
        <v>0</v>
      </c>
      <c r="P667" s="85">
        <f t="shared" ca="1" si="201"/>
        <v>208.49849644</v>
      </c>
      <c r="Q667" s="85">
        <f t="shared" si="207"/>
        <v>0</v>
      </c>
      <c r="R667" s="90" t="str">
        <f t="shared" si="208"/>
        <v>AMEX+J</v>
      </c>
      <c r="S667" s="86">
        <f t="shared" si="209"/>
        <v>44795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198"/>
        <v>44761</v>
      </c>
      <c r="B668" s="129">
        <f t="shared" ca="1" si="202"/>
        <v>1188.3553313800001</v>
      </c>
      <c r="C668" s="85">
        <f t="shared" si="193"/>
        <v>979.04444931</v>
      </c>
      <c r="D668" s="11">
        <f ca="1">IF(A668&lt;$B$1,VLOOKUP(A668,[1]DI!$A$4:$B$15000,2),0)</f>
        <v>0.13150000000000001</v>
      </c>
      <c r="E668" s="85">
        <f t="shared" ca="1" si="203"/>
        <v>1.0004903700000001</v>
      </c>
      <c r="F668" s="85">
        <f ca="1">(TRUNC(PRODUCT($E$12:$E667),16))</f>
        <v>1.11251500486982</v>
      </c>
      <c r="G668" s="85">
        <f t="shared" si="204"/>
        <v>1</v>
      </c>
      <c r="H668" s="85">
        <f t="shared" ca="1" si="205"/>
        <v>1.1125149999999999</v>
      </c>
      <c r="I668" s="84">
        <f t="shared" si="199"/>
        <v>0.05</v>
      </c>
      <c r="J668" s="86">
        <f t="shared" si="194"/>
        <v>44105</v>
      </c>
      <c r="K668" s="87">
        <f t="shared" si="200"/>
        <v>450</v>
      </c>
      <c r="L668" s="88">
        <f t="shared" si="195"/>
        <v>450</v>
      </c>
      <c r="M668" s="89">
        <f t="shared" si="196"/>
        <v>1.0910333699999999</v>
      </c>
      <c r="N668" s="89">
        <f t="shared" ca="1" si="197"/>
        <v>1.2137909899999999</v>
      </c>
      <c r="O668" s="88">
        <f t="shared" si="206"/>
        <v>0</v>
      </c>
      <c r="P668" s="85">
        <f t="shared" ca="1" si="201"/>
        <v>209.31088206999999</v>
      </c>
      <c r="Q668" s="85">
        <f t="shared" si="207"/>
        <v>0</v>
      </c>
      <c r="R668" s="90" t="str">
        <f t="shared" si="208"/>
        <v>AMEX+J</v>
      </c>
      <c r="S668" s="86">
        <f t="shared" si="209"/>
        <v>44795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198"/>
        <v>44762</v>
      </c>
      <c r="B669" s="129">
        <f t="shared" ca="1" si="202"/>
        <v>1189.1682868099999</v>
      </c>
      <c r="C669" s="85">
        <f t="shared" si="193"/>
        <v>979.04444931</v>
      </c>
      <c r="D669" s="11">
        <f ca="1">IF(A669&lt;$B$1,VLOOKUP(A669,[1]DI!$A$4:$B$15000,2),0)</f>
        <v>0.13150000000000001</v>
      </c>
      <c r="E669" s="85">
        <f t="shared" ca="1" si="203"/>
        <v>1.0004903700000001</v>
      </c>
      <c r="F669" s="85">
        <f ca="1">(TRUNC(PRODUCT($E$12:$E668),16))</f>
        <v>1.1130605488527501</v>
      </c>
      <c r="G669" s="85">
        <f t="shared" si="204"/>
        <v>1</v>
      </c>
      <c r="H669" s="85">
        <f t="shared" ca="1" si="205"/>
        <v>1.1130605499999999</v>
      </c>
      <c r="I669" s="84">
        <f t="shared" si="199"/>
        <v>0.05</v>
      </c>
      <c r="J669" s="86">
        <f t="shared" si="194"/>
        <v>44105</v>
      </c>
      <c r="K669" s="87">
        <f t="shared" si="200"/>
        <v>451</v>
      </c>
      <c r="L669" s="88">
        <f t="shared" si="195"/>
        <v>451</v>
      </c>
      <c r="M669" s="89">
        <f t="shared" si="196"/>
        <v>1.0912446280000001</v>
      </c>
      <c r="N669" s="89">
        <f t="shared" ca="1" si="197"/>
        <v>1.2146213459999999</v>
      </c>
      <c r="O669" s="88">
        <f t="shared" si="206"/>
        <v>0</v>
      </c>
      <c r="P669" s="85">
        <f t="shared" ca="1" si="201"/>
        <v>210.12383750000001</v>
      </c>
      <c r="Q669" s="85">
        <f t="shared" si="207"/>
        <v>0</v>
      </c>
      <c r="R669" s="90" t="str">
        <f t="shared" si="208"/>
        <v>AMEX+J</v>
      </c>
      <c r="S669" s="86">
        <f t="shared" si="209"/>
        <v>44795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198"/>
        <v>44763</v>
      </c>
      <c r="B670" s="129">
        <f t="shared" ca="1" si="202"/>
        <v>1189.98178953</v>
      </c>
      <c r="C670" s="85">
        <f t="shared" si="193"/>
        <v>979.04444931</v>
      </c>
      <c r="D670" s="11">
        <f ca="1">IF(A670&lt;$B$1,VLOOKUP(A670,[1]DI!$A$4:$B$15000,2),0)</f>
        <v>0.13150000000000001</v>
      </c>
      <c r="E670" s="85">
        <f t="shared" ca="1" si="203"/>
        <v>1.0004903700000001</v>
      </c>
      <c r="F670" s="85">
        <f ca="1">(TRUNC(PRODUCT($E$12:$E669),16))</f>
        <v>1.1136063603541</v>
      </c>
      <c r="G670" s="85">
        <f t="shared" si="204"/>
        <v>1</v>
      </c>
      <c r="H670" s="85">
        <f t="shared" ca="1" si="205"/>
        <v>1.1136063599999999</v>
      </c>
      <c r="I670" s="84">
        <f t="shared" si="199"/>
        <v>0.05</v>
      </c>
      <c r="J670" s="86">
        <f t="shared" si="194"/>
        <v>44105</v>
      </c>
      <c r="K670" s="87">
        <f t="shared" si="200"/>
        <v>452</v>
      </c>
      <c r="L670" s="88">
        <f t="shared" si="195"/>
        <v>452</v>
      </c>
      <c r="M670" s="89">
        <f t="shared" si="196"/>
        <v>1.0914559260000001</v>
      </c>
      <c r="N670" s="89">
        <f t="shared" ca="1" si="197"/>
        <v>1.215452261</v>
      </c>
      <c r="O670" s="88">
        <f t="shared" si="206"/>
        <v>0</v>
      </c>
      <c r="P670" s="85">
        <f t="shared" ca="1" si="201"/>
        <v>210.93734022000001</v>
      </c>
      <c r="Q670" s="85">
        <f t="shared" si="207"/>
        <v>0</v>
      </c>
      <c r="R670" s="90" t="str">
        <f t="shared" si="208"/>
        <v>AMEX+J</v>
      </c>
      <c r="S670" s="86">
        <f t="shared" si="209"/>
        <v>44795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198"/>
        <v>44764</v>
      </c>
      <c r="B671" s="129">
        <f t="shared" ca="1" si="202"/>
        <v>1190.7958512800001</v>
      </c>
      <c r="C671" s="85">
        <f t="shared" si="193"/>
        <v>979.04444931</v>
      </c>
      <c r="D671" s="11">
        <f ca="1">IF(A671&lt;$B$1,VLOOKUP(A671,[1]DI!$A$4:$B$15000,2),0)</f>
        <v>0.13150000000000001</v>
      </c>
      <c r="E671" s="85">
        <f t="shared" ca="1" si="203"/>
        <v>1.0004903700000001</v>
      </c>
      <c r="F671" s="85">
        <f ca="1">(TRUNC(PRODUCT($E$12:$E670),16))</f>
        <v>1.11415243950502</v>
      </c>
      <c r="G671" s="85">
        <f t="shared" si="204"/>
        <v>1</v>
      </c>
      <c r="H671" s="85">
        <f t="shared" ca="1" si="205"/>
        <v>1.11415244</v>
      </c>
      <c r="I671" s="84">
        <f t="shared" si="199"/>
        <v>0.05</v>
      </c>
      <c r="J671" s="86">
        <f t="shared" si="194"/>
        <v>44105</v>
      </c>
      <c r="K671" s="87">
        <f t="shared" si="200"/>
        <v>453</v>
      </c>
      <c r="L671" s="88">
        <f t="shared" si="195"/>
        <v>453</v>
      </c>
      <c r="M671" s="89">
        <f t="shared" si="196"/>
        <v>1.0916672650000001</v>
      </c>
      <c r="N671" s="89">
        <f t="shared" ca="1" si="197"/>
        <v>1.2162837470000001</v>
      </c>
      <c r="O671" s="88">
        <f t="shared" si="206"/>
        <v>0</v>
      </c>
      <c r="P671" s="85">
        <f t="shared" ca="1" si="201"/>
        <v>211.75140196999999</v>
      </c>
      <c r="Q671" s="85">
        <f t="shared" si="207"/>
        <v>0</v>
      </c>
      <c r="R671" s="90" t="str">
        <f t="shared" si="208"/>
        <v>AMEX+J</v>
      </c>
      <c r="S671" s="86">
        <f t="shared" si="209"/>
        <v>44795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198"/>
        <v>44765</v>
      </c>
      <c r="B672" s="129">
        <f t="shared" ca="1" si="202"/>
        <v>1191.61047207</v>
      </c>
      <c r="C672" s="85">
        <f t="shared" si="193"/>
        <v>979.04444931</v>
      </c>
      <c r="D672" s="11">
        <f ca="1">IF(A672&lt;$B$1,VLOOKUP(A672,[1]DI!$A$4:$B$15000,2),0)</f>
        <v>0</v>
      </c>
      <c r="E672" s="85">
        <f t="shared" ca="1" si="203"/>
        <v>1</v>
      </c>
      <c r="F672" s="85">
        <f ca="1">(TRUNC(PRODUCT($E$12:$E671),16))</f>
        <v>1.1146987864367801</v>
      </c>
      <c r="G672" s="85">
        <f t="shared" si="204"/>
        <v>1</v>
      </c>
      <c r="H672" s="85">
        <f t="shared" ca="1" si="205"/>
        <v>1.1146987900000001</v>
      </c>
      <c r="I672" s="84">
        <f t="shared" si="199"/>
        <v>0.05</v>
      </c>
      <c r="J672" s="86">
        <f t="shared" si="194"/>
        <v>44105</v>
      </c>
      <c r="K672" s="87">
        <f t="shared" si="200"/>
        <v>453</v>
      </c>
      <c r="L672" s="88">
        <f t="shared" si="195"/>
        <v>454</v>
      </c>
      <c r="M672" s="89">
        <f t="shared" si="196"/>
        <v>1.091878645</v>
      </c>
      <c r="N672" s="89">
        <f t="shared" ca="1" si="197"/>
        <v>1.2171158040000001</v>
      </c>
      <c r="O672" s="88">
        <f t="shared" si="206"/>
        <v>0</v>
      </c>
      <c r="P672" s="85">
        <f t="shared" ca="1" si="201"/>
        <v>212.56602276000001</v>
      </c>
      <c r="Q672" s="85">
        <f t="shared" si="207"/>
        <v>0</v>
      </c>
      <c r="R672" s="90" t="str">
        <f t="shared" si="208"/>
        <v>AMEX+J</v>
      </c>
      <c r="S672" s="86">
        <f t="shared" si="209"/>
        <v>44795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198"/>
        <v>44766</v>
      </c>
      <c r="B673" s="129">
        <f t="shared" ca="1" si="202"/>
        <v>1191.61047207</v>
      </c>
      <c r="C673" s="85">
        <f t="shared" si="193"/>
        <v>979.04444931</v>
      </c>
      <c r="D673" s="11">
        <f ca="1">IF(A673&lt;$B$1,VLOOKUP(A673,[1]DI!$A$4:$B$15000,2),0)</f>
        <v>0</v>
      </c>
      <c r="E673" s="85">
        <f t="shared" ca="1" si="203"/>
        <v>1</v>
      </c>
      <c r="F673" s="85">
        <f ca="1">(TRUNC(PRODUCT($E$12:$E672),16))</f>
        <v>1.1146987864367801</v>
      </c>
      <c r="G673" s="85">
        <f t="shared" si="204"/>
        <v>1</v>
      </c>
      <c r="H673" s="85">
        <f t="shared" ca="1" si="205"/>
        <v>1.1146987900000001</v>
      </c>
      <c r="I673" s="84">
        <f t="shared" si="199"/>
        <v>0.05</v>
      </c>
      <c r="J673" s="86">
        <f t="shared" si="194"/>
        <v>44105</v>
      </c>
      <c r="K673" s="87">
        <f t="shared" si="200"/>
        <v>453</v>
      </c>
      <c r="L673" s="88">
        <f t="shared" si="195"/>
        <v>454</v>
      </c>
      <c r="M673" s="89">
        <f t="shared" si="196"/>
        <v>1.091878645</v>
      </c>
      <c r="N673" s="89">
        <f t="shared" ca="1" si="197"/>
        <v>1.2171158040000001</v>
      </c>
      <c r="O673" s="88">
        <f t="shared" si="206"/>
        <v>0</v>
      </c>
      <c r="P673" s="85">
        <f t="shared" ca="1" si="201"/>
        <v>212.56602276000001</v>
      </c>
      <c r="Q673" s="85">
        <f t="shared" si="207"/>
        <v>0</v>
      </c>
      <c r="R673" s="90" t="str">
        <f t="shared" si="208"/>
        <v>AMEX+J</v>
      </c>
      <c r="S673" s="86">
        <f t="shared" si="209"/>
        <v>44795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198"/>
        <v>44767</v>
      </c>
      <c r="B674" s="129">
        <f t="shared" ca="1" si="202"/>
        <v>1191.61047207</v>
      </c>
      <c r="C674" s="85">
        <f t="shared" si="193"/>
        <v>979.04444931</v>
      </c>
      <c r="D674" s="11">
        <f ca="1">IF(A674&lt;$B$1,VLOOKUP(A674,[1]DI!$A$4:$B$15000,2),0)</f>
        <v>0.13150000000000001</v>
      </c>
      <c r="E674" s="85">
        <f t="shared" ca="1" si="203"/>
        <v>1.0004903700000001</v>
      </c>
      <c r="F674" s="85">
        <f ca="1">(TRUNC(PRODUCT($E$12:$E673),16))</f>
        <v>1.1146987864367801</v>
      </c>
      <c r="G674" s="85">
        <f t="shared" si="204"/>
        <v>1</v>
      </c>
      <c r="H674" s="85">
        <f t="shared" ca="1" si="205"/>
        <v>1.1146987900000001</v>
      </c>
      <c r="I674" s="84">
        <f t="shared" si="199"/>
        <v>0.05</v>
      </c>
      <c r="J674" s="86">
        <f t="shared" si="194"/>
        <v>44105</v>
      </c>
      <c r="K674" s="87">
        <f t="shared" si="200"/>
        <v>454</v>
      </c>
      <c r="L674" s="88">
        <f t="shared" si="195"/>
        <v>454</v>
      </c>
      <c r="M674" s="89">
        <f t="shared" si="196"/>
        <v>1.091878645</v>
      </c>
      <c r="N674" s="89">
        <f t="shared" ca="1" si="197"/>
        <v>1.2171158040000001</v>
      </c>
      <c r="O674" s="88">
        <f t="shared" si="206"/>
        <v>0</v>
      </c>
      <c r="P674" s="85">
        <f t="shared" ca="1" si="201"/>
        <v>212.56602276000001</v>
      </c>
      <c r="Q674" s="85">
        <f t="shared" si="207"/>
        <v>0</v>
      </c>
      <c r="R674" s="90" t="str">
        <f t="shared" si="208"/>
        <v>AMEX+J</v>
      </c>
      <c r="S674" s="86">
        <f t="shared" si="209"/>
        <v>44795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198"/>
        <v>44768</v>
      </c>
      <c r="B675" s="129">
        <f t="shared" ca="1" si="202"/>
        <v>1192.4256421</v>
      </c>
      <c r="C675" s="85">
        <f t="shared" si="193"/>
        <v>979.04444931</v>
      </c>
      <c r="D675" s="11">
        <f ca="1">IF(A675&lt;$B$1,VLOOKUP(A675,[1]DI!$A$4:$B$15000,2),0)</f>
        <v>0.13150000000000001</v>
      </c>
      <c r="E675" s="85">
        <f t="shared" ca="1" si="203"/>
        <v>1.0004903700000001</v>
      </c>
      <c r="F675" s="85">
        <f ca="1">(TRUNC(PRODUCT($E$12:$E674),16))</f>
        <v>1.1152454012806901</v>
      </c>
      <c r="G675" s="85">
        <f t="shared" si="204"/>
        <v>1</v>
      </c>
      <c r="H675" s="85">
        <f t="shared" ca="1" si="205"/>
        <v>1.1152454000000001</v>
      </c>
      <c r="I675" s="84">
        <f t="shared" si="199"/>
        <v>0.05</v>
      </c>
      <c r="J675" s="86">
        <f t="shared" si="194"/>
        <v>44105</v>
      </c>
      <c r="K675" s="87">
        <f t="shared" si="200"/>
        <v>455</v>
      </c>
      <c r="L675" s="88">
        <f t="shared" si="195"/>
        <v>455</v>
      </c>
      <c r="M675" s="89">
        <f t="shared" si="196"/>
        <v>1.0920900659999999</v>
      </c>
      <c r="N675" s="89">
        <f t="shared" ca="1" si="197"/>
        <v>1.2179484220000001</v>
      </c>
      <c r="O675" s="88">
        <f t="shared" si="206"/>
        <v>0</v>
      </c>
      <c r="P675" s="85">
        <f t="shared" ca="1" si="201"/>
        <v>213.38119279</v>
      </c>
      <c r="Q675" s="85">
        <f t="shared" si="207"/>
        <v>0</v>
      </c>
      <c r="R675" s="90" t="str">
        <f t="shared" si="208"/>
        <v>AMEX+J</v>
      </c>
      <c r="S675" s="86">
        <f t="shared" si="209"/>
        <v>44795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198"/>
        <v>44769</v>
      </c>
      <c r="B676" s="129">
        <f t="shared" ca="1" si="202"/>
        <v>1193.2413721400001</v>
      </c>
      <c r="C676" s="85">
        <f t="shared" si="193"/>
        <v>979.04444931</v>
      </c>
      <c r="D676" s="11">
        <f ca="1">IF(A676&lt;$B$1,VLOOKUP(A676,[1]DI!$A$4:$B$15000,2),0)</f>
        <v>0.13150000000000001</v>
      </c>
      <c r="E676" s="85">
        <f t="shared" ca="1" si="203"/>
        <v>1.0004903700000001</v>
      </c>
      <c r="F676" s="85">
        <f ca="1">(TRUNC(PRODUCT($E$12:$E675),16))</f>
        <v>1.11579228416811</v>
      </c>
      <c r="G676" s="85">
        <f t="shared" si="204"/>
        <v>1</v>
      </c>
      <c r="H676" s="85">
        <f t="shared" ca="1" si="205"/>
        <v>1.11579228</v>
      </c>
      <c r="I676" s="84">
        <f t="shared" si="199"/>
        <v>0.05</v>
      </c>
      <c r="J676" s="86">
        <f t="shared" si="194"/>
        <v>44105</v>
      </c>
      <c r="K676" s="87">
        <f t="shared" si="200"/>
        <v>456</v>
      </c>
      <c r="L676" s="88">
        <f t="shared" si="195"/>
        <v>456</v>
      </c>
      <c r="M676" s="89">
        <f t="shared" si="196"/>
        <v>1.0923015279999999</v>
      </c>
      <c r="N676" s="89">
        <f t="shared" ca="1" si="197"/>
        <v>1.2187816119999999</v>
      </c>
      <c r="O676" s="88">
        <f t="shared" si="206"/>
        <v>0</v>
      </c>
      <c r="P676" s="85">
        <f t="shared" ca="1" si="201"/>
        <v>214.19692283000001</v>
      </c>
      <c r="Q676" s="85">
        <f t="shared" si="207"/>
        <v>0</v>
      </c>
      <c r="R676" s="90" t="str">
        <f t="shared" si="208"/>
        <v>AMEX+J</v>
      </c>
      <c r="S676" s="86">
        <f t="shared" si="209"/>
        <v>44795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198"/>
        <v>44770</v>
      </c>
      <c r="B677" s="129">
        <f t="shared" ca="1" si="202"/>
        <v>1194.0576729700001</v>
      </c>
      <c r="C677" s="85">
        <f t="shared" si="193"/>
        <v>979.04444931</v>
      </c>
      <c r="D677" s="11">
        <f ca="1">IF(A677&lt;$B$1,VLOOKUP(A677,[1]DI!$A$4:$B$15000,2),0)</f>
        <v>0.13150000000000001</v>
      </c>
      <c r="E677" s="85">
        <f t="shared" ca="1" si="203"/>
        <v>1.0004903700000001</v>
      </c>
      <c r="F677" s="85">
        <f ca="1">(TRUNC(PRODUCT($E$12:$E676),16))</f>
        <v>1.1163394352305001</v>
      </c>
      <c r="G677" s="85">
        <f t="shared" si="204"/>
        <v>1</v>
      </c>
      <c r="H677" s="85">
        <f t="shared" ca="1" si="205"/>
        <v>1.11633944</v>
      </c>
      <c r="I677" s="84">
        <f t="shared" si="199"/>
        <v>0.05</v>
      </c>
      <c r="J677" s="86">
        <f t="shared" si="194"/>
        <v>44105</v>
      </c>
      <c r="K677" s="87">
        <f t="shared" si="200"/>
        <v>457</v>
      </c>
      <c r="L677" s="88">
        <f t="shared" si="195"/>
        <v>457</v>
      </c>
      <c r="M677" s="89">
        <f t="shared" si="196"/>
        <v>1.092513031</v>
      </c>
      <c r="N677" s="89">
        <f t="shared" ca="1" si="197"/>
        <v>1.219615385</v>
      </c>
      <c r="O677" s="88">
        <f t="shared" si="206"/>
        <v>0</v>
      </c>
      <c r="P677" s="85">
        <f t="shared" ca="1" si="201"/>
        <v>215.01322365999999</v>
      </c>
      <c r="Q677" s="85">
        <f t="shared" si="207"/>
        <v>0</v>
      </c>
      <c r="R677" s="90" t="str">
        <f t="shared" si="208"/>
        <v>AMEX+J</v>
      </c>
      <c r="S677" s="86">
        <f t="shared" si="209"/>
        <v>44795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198"/>
        <v>44771</v>
      </c>
      <c r="B678" s="129">
        <f t="shared" ca="1" si="202"/>
        <v>1194.87451227</v>
      </c>
      <c r="C678" s="85">
        <f t="shared" si="193"/>
        <v>979.04444931</v>
      </c>
      <c r="D678" s="11">
        <f ca="1">IF(A678&lt;$B$1,VLOOKUP(A678,[1]DI!$A$4:$B$15000,2),0)</f>
        <v>0.13150000000000001</v>
      </c>
      <c r="E678" s="85">
        <f t="shared" ca="1" si="203"/>
        <v>1.0004903700000001</v>
      </c>
      <c r="F678" s="85">
        <f ca="1">(TRUNC(PRODUCT($E$12:$E677),16))</f>
        <v>1.11688685459936</v>
      </c>
      <c r="G678" s="85">
        <f t="shared" si="204"/>
        <v>1</v>
      </c>
      <c r="H678" s="85">
        <f t="shared" ca="1" si="205"/>
        <v>1.11688685</v>
      </c>
      <c r="I678" s="84">
        <f t="shared" si="199"/>
        <v>0.05</v>
      </c>
      <c r="J678" s="86">
        <f t="shared" si="194"/>
        <v>44105</v>
      </c>
      <c r="K678" s="87">
        <f t="shared" si="200"/>
        <v>458</v>
      </c>
      <c r="L678" s="88">
        <f t="shared" si="195"/>
        <v>458</v>
      </c>
      <c r="M678" s="89">
        <f t="shared" si="196"/>
        <v>1.0927245750000001</v>
      </c>
      <c r="N678" s="89">
        <f t="shared" ca="1" si="197"/>
        <v>1.2204497080000001</v>
      </c>
      <c r="O678" s="88">
        <f t="shared" si="206"/>
        <v>0</v>
      </c>
      <c r="P678" s="85">
        <f t="shared" ca="1" si="201"/>
        <v>215.83006295999999</v>
      </c>
      <c r="Q678" s="85">
        <f t="shared" si="207"/>
        <v>0</v>
      </c>
      <c r="R678" s="90" t="str">
        <f t="shared" si="208"/>
        <v>AMEX+J</v>
      </c>
      <c r="S678" s="86">
        <f t="shared" si="209"/>
        <v>44795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198"/>
        <v>44772</v>
      </c>
      <c r="B679" s="129">
        <f t="shared" ca="1" si="202"/>
        <v>1195.6919233399999</v>
      </c>
      <c r="C679" s="85">
        <f t="shared" si="193"/>
        <v>979.04444931</v>
      </c>
      <c r="D679" s="11">
        <f ca="1">IF(A679&lt;$B$1,VLOOKUP(A679,[1]DI!$A$4:$B$15000,2),0)</f>
        <v>0</v>
      </c>
      <c r="E679" s="85">
        <f t="shared" ca="1" si="203"/>
        <v>1</v>
      </c>
      <c r="F679" s="85">
        <f ca="1">(TRUNC(PRODUCT($E$12:$E678),16))</f>
        <v>1.11743454240625</v>
      </c>
      <c r="G679" s="85">
        <f t="shared" si="204"/>
        <v>1</v>
      </c>
      <c r="H679" s="85">
        <f t="shared" ca="1" si="205"/>
        <v>1.1174345400000001</v>
      </c>
      <c r="I679" s="84">
        <f t="shared" si="199"/>
        <v>0.05</v>
      </c>
      <c r="J679" s="86">
        <f t="shared" si="194"/>
        <v>44105</v>
      </c>
      <c r="K679" s="87">
        <f t="shared" si="200"/>
        <v>458</v>
      </c>
      <c r="L679" s="88">
        <f t="shared" si="195"/>
        <v>459</v>
      </c>
      <c r="M679" s="89">
        <f t="shared" si="196"/>
        <v>1.09293616</v>
      </c>
      <c r="N679" s="89">
        <f t="shared" ca="1" si="197"/>
        <v>1.2212846150000001</v>
      </c>
      <c r="O679" s="88">
        <f t="shared" si="206"/>
        <v>0</v>
      </c>
      <c r="P679" s="85">
        <f t="shared" ca="1" si="201"/>
        <v>216.64747403000001</v>
      </c>
      <c r="Q679" s="85">
        <f t="shared" si="207"/>
        <v>0</v>
      </c>
      <c r="R679" s="90" t="str">
        <f t="shared" si="208"/>
        <v>AMEX+J</v>
      </c>
      <c r="S679" s="86">
        <f t="shared" si="209"/>
        <v>44795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198"/>
        <v>44773</v>
      </c>
      <c r="B680" s="129">
        <f t="shared" ca="1" si="202"/>
        <v>1195.6919233399999</v>
      </c>
      <c r="C680" s="85">
        <f t="shared" si="193"/>
        <v>979.04444931</v>
      </c>
      <c r="D680" s="11">
        <f ca="1">IF(A680&lt;$B$1,VLOOKUP(A680,[1]DI!$A$4:$B$15000,2),0)</f>
        <v>0</v>
      </c>
      <c r="E680" s="85">
        <f t="shared" ca="1" si="203"/>
        <v>1</v>
      </c>
      <c r="F680" s="85">
        <f ca="1">(TRUNC(PRODUCT($E$12:$E679),16))</f>
        <v>1.11743454240625</v>
      </c>
      <c r="G680" s="85">
        <f t="shared" si="204"/>
        <v>1</v>
      </c>
      <c r="H680" s="85">
        <f t="shared" ca="1" si="205"/>
        <v>1.1174345400000001</v>
      </c>
      <c r="I680" s="84">
        <f t="shared" si="199"/>
        <v>0.05</v>
      </c>
      <c r="J680" s="86">
        <f t="shared" si="194"/>
        <v>44105</v>
      </c>
      <c r="K680" s="87">
        <f t="shared" si="200"/>
        <v>458</v>
      </c>
      <c r="L680" s="88">
        <f t="shared" si="195"/>
        <v>459</v>
      </c>
      <c r="M680" s="89">
        <f t="shared" si="196"/>
        <v>1.09293616</v>
      </c>
      <c r="N680" s="89">
        <f t="shared" ca="1" si="197"/>
        <v>1.2212846150000001</v>
      </c>
      <c r="O680" s="88">
        <f t="shared" si="206"/>
        <v>0</v>
      </c>
      <c r="P680" s="85">
        <f t="shared" ca="1" si="201"/>
        <v>216.64747403000001</v>
      </c>
      <c r="Q680" s="85">
        <f t="shared" si="207"/>
        <v>0</v>
      </c>
      <c r="R680" s="90" t="str">
        <f t="shared" si="208"/>
        <v>AMEX+J</v>
      </c>
      <c r="S680" s="86">
        <f t="shared" si="209"/>
        <v>44795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198"/>
        <v>44774</v>
      </c>
      <c r="B681" s="129">
        <f t="shared" ca="1" si="202"/>
        <v>1195.6919233399999</v>
      </c>
      <c r="C681" s="85">
        <f t="shared" si="193"/>
        <v>979.04444931</v>
      </c>
      <c r="D681" s="11">
        <f ca="1">IF(A681&lt;$B$1,VLOOKUP(A681,[1]DI!$A$4:$B$15000,2),0)</f>
        <v>0.13150000000000001</v>
      </c>
      <c r="E681" s="85">
        <f t="shared" ca="1" si="203"/>
        <v>1.0004903700000001</v>
      </c>
      <c r="F681" s="85">
        <f ca="1">(TRUNC(PRODUCT($E$12:$E680),16))</f>
        <v>1.11743454240625</v>
      </c>
      <c r="G681" s="85">
        <f t="shared" si="204"/>
        <v>1</v>
      </c>
      <c r="H681" s="85">
        <f t="shared" ca="1" si="205"/>
        <v>1.1174345400000001</v>
      </c>
      <c r="I681" s="84">
        <f t="shared" si="199"/>
        <v>0.05</v>
      </c>
      <c r="J681" s="86">
        <f t="shared" si="194"/>
        <v>44105</v>
      </c>
      <c r="K681" s="87">
        <f t="shared" si="200"/>
        <v>459</v>
      </c>
      <c r="L681" s="88">
        <f t="shared" si="195"/>
        <v>459</v>
      </c>
      <c r="M681" s="89">
        <f t="shared" si="196"/>
        <v>1.09293616</v>
      </c>
      <c r="N681" s="89">
        <f t="shared" ca="1" si="197"/>
        <v>1.2212846150000001</v>
      </c>
      <c r="O681" s="88">
        <f t="shared" si="206"/>
        <v>0</v>
      </c>
      <c r="P681" s="85">
        <f t="shared" ca="1" si="201"/>
        <v>216.64747403000001</v>
      </c>
      <c r="Q681" s="85">
        <f t="shared" si="207"/>
        <v>0</v>
      </c>
      <c r="R681" s="90" t="str">
        <f t="shared" si="208"/>
        <v>AMEX+J</v>
      </c>
      <c r="S681" s="86">
        <f t="shared" si="209"/>
        <v>44795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198"/>
        <v>44775</v>
      </c>
      <c r="B682" s="129">
        <f t="shared" ca="1" si="202"/>
        <v>1196.5098944199999</v>
      </c>
      <c r="C682" s="85">
        <f t="shared" si="193"/>
        <v>979.04444931</v>
      </c>
      <c r="D682" s="11">
        <f ca="1">IF(A682&lt;$B$1,VLOOKUP(A682,[1]DI!$A$4:$B$15000,2),0)</f>
        <v>0.13150000000000001</v>
      </c>
      <c r="E682" s="85">
        <f t="shared" ca="1" si="203"/>
        <v>1.0004903700000001</v>
      </c>
      <c r="F682" s="85">
        <f ca="1">(TRUNC(PRODUCT($E$12:$E681),16))</f>
        <v>1.11798249878281</v>
      </c>
      <c r="G682" s="85">
        <f t="shared" si="204"/>
        <v>1</v>
      </c>
      <c r="H682" s="85">
        <f t="shared" ca="1" si="205"/>
        <v>1.1179825000000001</v>
      </c>
      <c r="I682" s="84">
        <f t="shared" si="199"/>
        <v>0.05</v>
      </c>
      <c r="J682" s="86">
        <f t="shared" si="194"/>
        <v>44105</v>
      </c>
      <c r="K682" s="87">
        <f t="shared" si="200"/>
        <v>460</v>
      </c>
      <c r="L682" s="88">
        <f t="shared" si="195"/>
        <v>460</v>
      </c>
      <c r="M682" s="89">
        <f t="shared" si="196"/>
        <v>1.093147785</v>
      </c>
      <c r="N682" s="89">
        <f t="shared" ca="1" si="197"/>
        <v>1.2221200940000001</v>
      </c>
      <c r="O682" s="88">
        <f t="shared" si="206"/>
        <v>0</v>
      </c>
      <c r="P682" s="85">
        <f t="shared" ca="1" si="201"/>
        <v>217.46544510999999</v>
      </c>
      <c r="Q682" s="85">
        <f t="shared" si="207"/>
        <v>0</v>
      </c>
      <c r="R682" s="90" t="str">
        <f t="shared" si="208"/>
        <v>AMEX+J</v>
      </c>
      <c r="S682" s="86">
        <f t="shared" si="209"/>
        <v>44795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198"/>
        <v>44776</v>
      </c>
      <c r="B683" s="129">
        <f t="shared" ca="1" si="202"/>
        <v>1197.3284157200001</v>
      </c>
      <c r="C683" s="85">
        <f t="shared" si="193"/>
        <v>979.04444931</v>
      </c>
      <c r="D683" s="11">
        <f ca="1">IF(A683&lt;$B$1,VLOOKUP(A683,[1]DI!$A$4:$B$15000,2),0)</f>
        <v>0.13150000000000001</v>
      </c>
      <c r="E683" s="85">
        <f t="shared" ca="1" si="203"/>
        <v>1.0004903700000001</v>
      </c>
      <c r="F683" s="85">
        <f ca="1">(TRUNC(PRODUCT($E$12:$E682),16))</f>
        <v>1.11853072386073</v>
      </c>
      <c r="G683" s="85">
        <f t="shared" si="204"/>
        <v>1</v>
      </c>
      <c r="H683" s="85">
        <f t="shared" ca="1" si="205"/>
        <v>1.1185307200000001</v>
      </c>
      <c r="I683" s="84">
        <f t="shared" si="199"/>
        <v>0.05</v>
      </c>
      <c r="J683" s="86">
        <f t="shared" si="194"/>
        <v>44105</v>
      </c>
      <c r="K683" s="87">
        <f t="shared" si="200"/>
        <v>461</v>
      </c>
      <c r="L683" s="88">
        <f t="shared" si="195"/>
        <v>461</v>
      </c>
      <c r="M683" s="89">
        <f t="shared" si="196"/>
        <v>1.0933594520000001</v>
      </c>
      <c r="N683" s="89">
        <f t="shared" ca="1" si="197"/>
        <v>1.222956135</v>
      </c>
      <c r="O683" s="88">
        <f t="shared" si="206"/>
        <v>0</v>
      </c>
      <c r="P683" s="85">
        <f t="shared" ca="1" si="201"/>
        <v>218.28396641</v>
      </c>
      <c r="Q683" s="85">
        <f t="shared" si="207"/>
        <v>0</v>
      </c>
      <c r="R683" s="90" t="str">
        <f t="shared" si="208"/>
        <v>AMEX+J</v>
      </c>
      <c r="S683" s="86">
        <f t="shared" si="209"/>
        <v>44795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198"/>
        <v>44777</v>
      </c>
      <c r="B684" s="129">
        <f t="shared" ca="1" si="202"/>
        <v>1198.14750976</v>
      </c>
      <c r="C684" s="85">
        <f t="shared" si="193"/>
        <v>979.04444931</v>
      </c>
      <c r="D684" s="11">
        <f ca="1">IF(A684&lt;$B$1,VLOOKUP(A684,[1]DI!$A$4:$B$15000,2),0)</f>
        <v>0.13650000000000001</v>
      </c>
      <c r="E684" s="85">
        <f t="shared" ca="1" si="203"/>
        <v>1.00050788</v>
      </c>
      <c r="F684" s="85">
        <f ca="1">(TRUNC(PRODUCT($E$12:$E683),16))</f>
        <v>1.1190792177717901</v>
      </c>
      <c r="G684" s="85">
        <f t="shared" si="204"/>
        <v>1</v>
      </c>
      <c r="H684" s="85">
        <f t="shared" ca="1" si="205"/>
        <v>1.1190792199999999</v>
      </c>
      <c r="I684" s="84">
        <f t="shared" si="199"/>
        <v>0.05</v>
      </c>
      <c r="J684" s="86">
        <f t="shared" si="194"/>
        <v>44105</v>
      </c>
      <c r="K684" s="87">
        <f t="shared" si="200"/>
        <v>462</v>
      </c>
      <c r="L684" s="88">
        <f t="shared" si="195"/>
        <v>462</v>
      </c>
      <c r="M684" s="89">
        <f t="shared" si="196"/>
        <v>1.09357116</v>
      </c>
      <c r="N684" s="89">
        <f t="shared" ca="1" si="197"/>
        <v>1.2237927609999999</v>
      </c>
      <c r="O684" s="88">
        <f t="shared" si="206"/>
        <v>0</v>
      </c>
      <c r="P684" s="85">
        <f t="shared" ca="1" si="201"/>
        <v>219.10306044999999</v>
      </c>
      <c r="Q684" s="85">
        <f t="shared" si="207"/>
        <v>0</v>
      </c>
      <c r="R684" s="90" t="str">
        <f t="shared" si="208"/>
        <v>AMEX+J</v>
      </c>
      <c r="S684" s="86">
        <f t="shared" si="209"/>
        <v>44795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198"/>
        <v>44778</v>
      </c>
      <c r="B685" s="129">
        <f t="shared" ca="1" si="202"/>
        <v>1198.9881427800001</v>
      </c>
      <c r="C685" s="85">
        <f t="shared" si="193"/>
        <v>979.04444931</v>
      </c>
      <c r="D685" s="11">
        <f ca="1">IF(A685&lt;$B$1,VLOOKUP(A685,[1]DI!$A$4:$B$15000,2),0)</f>
        <v>0.13650000000000001</v>
      </c>
      <c r="E685" s="85">
        <f t="shared" ca="1" si="203"/>
        <v>1.00050788</v>
      </c>
      <c r="F685" s="85">
        <f ca="1">(TRUNC(PRODUCT($E$12:$E684),16))</f>
        <v>1.11964757572492</v>
      </c>
      <c r="G685" s="85">
        <f t="shared" si="204"/>
        <v>1</v>
      </c>
      <c r="H685" s="85">
        <f t="shared" ca="1" si="205"/>
        <v>1.1196475800000001</v>
      </c>
      <c r="I685" s="84">
        <f t="shared" si="199"/>
        <v>0.05</v>
      </c>
      <c r="J685" s="86">
        <f t="shared" si="194"/>
        <v>44105</v>
      </c>
      <c r="K685" s="87">
        <f t="shared" si="200"/>
        <v>463</v>
      </c>
      <c r="L685" s="88">
        <f t="shared" si="195"/>
        <v>463</v>
      </c>
      <c r="M685" s="89">
        <f t="shared" si="196"/>
        <v>1.093782909</v>
      </c>
      <c r="N685" s="89">
        <f t="shared" ca="1" si="197"/>
        <v>1.224651387</v>
      </c>
      <c r="O685" s="88">
        <f t="shared" si="206"/>
        <v>0</v>
      </c>
      <c r="P685" s="85">
        <f t="shared" ca="1" si="201"/>
        <v>219.94369347</v>
      </c>
      <c r="Q685" s="85">
        <f t="shared" si="207"/>
        <v>0</v>
      </c>
      <c r="R685" s="90" t="str">
        <f t="shared" si="208"/>
        <v>AMEX+J</v>
      </c>
      <c r="S685" s="86">
        <f t="shared" si="209"/>
        <v>44795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198"/>
        <v>44779</v>
      </c>
      <c r="B686" s="129">
        <f t="shared" ca="1" si="202"/>
        <v>1199.82935539</v>
      </c>
      <c r="C686" s="85">
        <f t="shared" si="193"/>
        <v>979.04444931</v>
      </c>
      <c r="D686" s="11">
        <f ca="1">IF(A686&lt;$B$1,VLOOKUP(A686,[1]DI!$A$4:$B$15000,2),0)</f>
        <v>0</v>
      </c>
      <c r="E686" s="85">
        <f t="shared" ca="1" si="203"/>
        <v>1</v>
      </c>
      <c r="F686" s="85">
        <f ca="1">(TRUNC(PRODUCT($E$12:$E685),16))</f>
        <v>1.12021622233567</v>
      </c>
      <c r="G686" s="85">
        <f t="shared" si="204"/>
        <v>1</v>
      </c>
      <c r="H686" s="85">
        <f t="shared" ca="1" si="205"/>
        <v>1.1202162200000001</v>
      </c>
      <c r="I686" s="84">
        <f t="shared" si="199"/>
        <v>0.05</v>
      </c>
      <c r="J686" s="86">
        <f t="shared" si="194"/>
        <v>44105</v>
      </c>
      <c r="K686" s="87">
        <f t="shared" si="200"/>
        <v>463</v>
      </c>
      <c r="L686" s="88">
        <f t="shared" si="195"/>
        <v>464</v>
      </c>
      <c r="M686" s="89">
        <f t="shared" si="196"/>
        <v>1.0939946979999999</v>
      </c>
      <c r="N686" s="89">
        <f t="shared" ca="1" si="197"/>
        <v>1.225510605</v>
      </c>
      <c r="O686" s="88">
        <f t="shared" si="206"/>
        <v>0</v>
      </c>
      <c r="P686" s="85">
        <f t="shared" ca="1" si="201"/>
        <v>220.78490608000001</v>
      </c>
      <c r="Q686" s="85">
        <f t="shared" si="207"/>
        <v>0</v>
      </c>
      <c r="R686" s="90" t="str">
        <f t="shared" si="208"/>
        <v>AMEX+J</v>
      </c>
      <c r="S686" s="86">
        <f t="shared" si="209"/>
        <v>44795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198"/>
        <v>44780</v>
      </c>
      <c r="B687" s="129">
        <f t="shared" ca="1" si="202"/>
        <v>1199.82935539</v>
      </c>
      <c r="C687" s="85">
        <f t="shared" si="193"/>
        <v>979.04444931</v>
      </c>
      <c r="D687" s="11">
        <f ca="1">IF(A687&lt;$B$1,VLOOKUP(A687,[1]DI!$A$4:$B$15000,2),0)</f>
        <v>0</v>
      </c>
      <c r="E687" s="85">
        <f t="shared" ca="1" si="203"/>
        <v>1</v>
      </c>
      <c r="F687" s="85">
        <f ca="1">(TRUNC(PRODUCT($E$12:$E686),16))</f>
        <v>1.12021622233567</v>
      </c>
      <c r="G687" s="85">
        <f t="shared" si="204"/>
        <v>1</v>
      </c>
      <c r="H687" s="85">
        <f t="shared" ca="1" si="205"/>
        <v>1.1202162200000001</v>
      </c>
      <c r="I687" s="84">
        <f t="shared" si="199"/>
        <v>0.05</v>
      </c>
      <c r="J687" s="86">
        <f t="shared" si="194"/>
        <v>44105</v>
      </c>
      <c r="K687" s="87">
        <f t="shared" si="200"/>
        <v>463</v>
      </c>
      <c r="L687" s="88">
        <f t="shared" si="195"/>
        <v>464</v>
      </c>
      <c r="M687" s="89">
        <f t="shared" si="196"/>
        <v>1.0939946979999999</v>
      </c>
      <c r="N687" s="89">
        <f t="shared" ca="1" si="197"/>
        <v>1.225510605</v>
      </c>
      <c r="O687" s="88">
        <f t="shared" si="206"/>
        <v>0</v>
      </c>
      <c r="P687" s="85">
        <f t="shared" ca="1" si="201"/>
        <v>220.78490608000001</v>
      </c>
      <c r="Q687" s="85">
        <f t="shared" si="207"/>
        <v>0</v>
      </c>
      <c r="R687" s="90" t="str">
        <f t="shared" si="208"/>
        <v>AMEX+J</v>
      </c>
      <c r="S687" s="86">
        <f t="shared" si="209"/>
        <v>44795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198"/>
        <v>44781</v>
      </c>
      <c r="B688" s="129">
        <f t="shared" ca="1" si="202"/>
        <v>1199.82935539</v>
      </c>
      <c r="C688" s="85">
        <f t="shared" si="193"/>
        <v>979.04444931</v>
      </c>
      <c r="D688" s="11">
        <f ca="1">IF(A688&lt;$B$1,VLOOKUP(A688,[1]DI!$A$4:$B$15000,2),0)</f>
        <v>0.13650000000000001</v>
      </c>
      <c r="E688" s="85">
        <f t="shared" ca="1" si="203"/>
        <v>1.00050788</v>
      </c>
      <c r="F688" s="85">
        <f ca="1">(TRUNC(PRODUCT($E$12:$E687),16))</f>
        <v>1.12021622233567</v>
      </c>
      <c r="G688" s="85">
        <f t="shared" si="204"/>
        <v>1</v>
      </c>
      <c r="H688" s="85">
        <f t="shared" ca="1" si="205"/>
        <v>1.1202162200000001</v>
      </c>
      <c r="I688" s="84">
        <f t="shared" si="199"/>
        <v>0.05</v>
      </c>
      <c r="J688" s="86">
        <f t="shared" si="194"/>
        <v>44105</v>
      </c>
      <c r="K688" s="87">
        <f t="shared" si="200"/>
        <v>464</v>
      </c>
      <c r="L688" s="88">
        <f t="shared" si="195"/>
        <v>464</v>
      </c>
      <c r="M688" s="89">
        <f t="shared" si="196"/>
        <v>1.0939946979999999</v>
      </c>
      <c r="N688" s="89">
        <f t="shared" ca="1" si="197"/>
        <v>1.225510605</v>
      </c>
      <c r="O688" s="88">
        <f t="shared" si="206"/>
        <v>0</v>
      </c>
      <c r="P688" s="85">
        <f t="shared" ca="1" si="201"/>
        <v>220.78490608000001</v>
      </c>
      <c r="Q688" s="85">
        <f t="shared" si="207"/>
        <v>0</v>
      </c>
      <c r="R688" s="90" t="str">
        <f t="shared" si="208"/>
        <v>AMEX+J</v>
      </c>
      <c r="S688" s="86">
        <f t="shared" si="209"/>
        <v>44795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198"/>
        <v>44782</v>
      </c>
      <c r="B689" s="129">
        <f t="shared" ca="1" si="202"/>
        <v>1200.67117207</v>
      </c>
      <c r="C689" s="85">
        <f t="shared" si="193"/>
        <v>979.04444931</v>
      </c>
      <c r="D689" s="11">
        <f ca="1">IF(A689&lt;$B$1,VLOOKUP(A689,[1]DI!$A$4:$B$15000,2),0)</f>
        <v>0.13650000000000001</v>
      </c>
      <c r="E689" s="85">
        <f t="shared" ca="1" si="203"/>
        <v>1.00050788</v>
      </c>
      <c r="F689" s="85">
        <f ca="1">(TRUNC(PRODUCT($E$12:$E688),16))</f>
        <v>1.12078515775067</v>
      </c>
      <c r="G689" s="85">
        <f t="shared" si="204"/>
        <v>1</v>
      </c>
      <c r="H689" s="85">
        <f t="shared" ca="1" si="205"/>
        <v>1.1207851600000001</v>
      </c>
      <c r="I689" s="84">
        <f t="shared" si="199"/>
        <v>0.05</v>
      </c>
      <c r="J689" s="86">
        <f t="shared" si="194"/>
        <v>44105</v>
      </c>
      <c r="K689" s="87">
        <f t="shared" si="200"/>
        <v>465</v>
      </c>
      <c r="L689" s="88">
        <f t="shared" si="195"/>
        <v>465</v>
      </c>
      <c r="M689" s="89">
        <f t="shared" si="196"/>
        <v>1.094206529</v>
      </c>
      <c r="N689" s="89">
        <f t="shared" ca="1" si="197"/>
        <v>1.22637044</v>
      </c>
      <c r="O689" s="88">
        <f t="shared" si="206"/>
        <v>0</v>
      </c>
      <c r="P689" s="85">
        <f t="shared" ca="1" si="201"/>
        <v>221.62672276000001</v>
      </c>
      <c r="Q689" s="85">
        <f t="shared" si="207"/>
        <v>0</v>
      </c>
      <c r="R689" s="90" t="str">
        <f t="shared" si="208"/>
        <v>AMEX+J</v>
      </c>
      <c r="S689" s="86">
        <f t="shared" si="209"/>
        <v>44795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198"/>
        <v>44783</v>
      </c>
      <c r="B690" s="129">
        <f t="shared" ca="1" si="202"/>
        <v>1201.5135693299999</v>
      </c>
      <c r="C690" s="85">
        <f t="shared" si="193"/>
        <v>979.04444931</v>
      </c>
      <c r="D690" s="11">
        <f ca="1">IF(A690&lt;$B$1,VLOOKUP(A690,[1]DI!$A$4:$B$15000,2),0)</f>
        <v>0.13650000000000001</v>
      </c>
      <c r="E690" s="85">
        <f t="shared" ca="1" si="203"/>
        <v>1.00050788</v>
      </c>
      <c r="F690" s="85">
        <f ca="1">(TRUNC(PRODUCT($E$12:$E689),16))</f>
        <v>1.1213543821165901</v>
      </c>
      <c r="G690" s="85">
        <f t="shared" si="204"/>
        <v>1</v>
      </c>
      <c r="H690" s="85">
        <f t="shared" ca="1" si="205"/>
        <v>1.1213543800000001</v>
      </c>
      <c r="I690" s="84">
        <f t="shared" si="199"/>
        <v>0.05</v>
      </c>
      <c r="J690" s="86">
        <f t="shared" si="194"/>
        <v>44105</v>
      </c>
      <c r="K690" s="87">
        <f t="shared" si="200"/>
        <v>466</v>
      </c>
      <c r="L690" s="88">
        <f t="shared" si="195"/>
        <v>466</v>
      </c>
      <c r="M690" s="89">
        <f t="shared" si="196"/>
        <v>1.094418401</v>
      </c>
      <c r="N690" s="89">
        <f t="shared" ca="1" si="197"/>
        <v>1.2272308679999999</v>
      </c>
      <c r="O690" s="88">
        <f t="shared" si="206"/>
        <v>0</v>
      </c>
      <c r="P690" s="85">
        <f t="shared" ca="1" si="201"/>
        <v>222.46912001999999</v>
      </c>
      <c r="Q690" s="85">
        <f t="shared" si="207"/>
        <v>0</v>
      </c>
      <c r="R690" s="90" t="str">
        <f t="shared" si="208"/>
        <v>AMEX+J</v>
      </c>
      <c r="S690" s="86">
        <f t="shared" si="209"/>
        <v>44795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198"/>
        <v>44784</v>
      </c>
      <c r="B691" s="129">
        <f t="shared" ca="1" si="202"/>
        <v>1202.3565687</v>
      </c>
      <c r="C691" s="85">
        <f t="shared" si="193"/>
        <v>979.04444931</v>
      </c>
      <c r="D691" s="11">
        <f ca="1">IF(A691&lt;$B$1,VLOOKUP(A691,[1]DI!$A$4:$B$15000,2),0)</f>
        <v>0.13650000000000001</v>
      </c>
      <c r="E691" s="85">
        <f t="shared" ca="1" si="203"/>
        <v>1.00050788</v>
      </c>
      <c r="F691" s="85">
        <f ca="1">(TRUNC(PRODUCT($E$12:$E690),16))</f>
        <v>1.12192389558018</v>
      </c>
      <c r="G691" s="85">
        <f t="shared" si="204"/>
        <v>1</v>
      </c>
      <c r="H691" s="85">
        <f t="shared" ca="1" si="205"/>
        <v>1.1219239000000001</v>
      </c>
      <c r="I691" s="84">
        <f t="shared" si="199"/>
        <v>0.05</v>
      </c>
      <c r="J691" s="86">
        <f t="shared" si="194"/>
        <v>44105</v>
      </c>
      <c r="K691" s="87">
        <f t="shared" si="200"/>
        <v>467</v>
      </c>
      <c r="L691" s="88">
        <f t="shared" si="195"/>
        <v>467</v>
      </c>
      <c r="M691" s="89">
        <f t="shared" si="196"/>
        <v>1.094630314</v>
      </c>
      <c r="N691" s="89">
        <f t="shared" ca="1" si="197"/>
        <v>1.2280919109999999</v>
      </c>
      <c r="O691" s="88">
        <f t="shared" si="206"/>
        <v>0</v>
      </c>
      <c r="P691" s="85">
        <f t="shared" ca="1" si="201"/>
        <v>223.31211938999999</v>
      </c>
      <c r="Q691" s="85">
        <f t="shared" si="207"/>
        <v>0</v>
      </c>
      <c r="R691" s="90" t="str">
        <f t="shared" si="208"/>
        <v>AMEX+J</v>
      </c>
      <c r="S691" s="86">
        <f t="shared" si="209"/>
        <v>44795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198"/>
        <v>44785</v>
      </c>
      <c r="B692" s="129">
        <f t="shared" ca="1" si="202"/>
        <v>1203.2001486500001</v>
      </c>
      <c r="C692" s="85">
        <f t="shared" si="193"/>
        <v>979.04444931</v>
      </c>
      <c r="D692" s="11">
        <f ca="1">IF(A692&lt;$B$1,VLOOKUP(A692,[1]DI!$A$4:$B$15000,2),0)</f>
        <v>0.13650000000000001</v>
      </c>
      <c r="E692" s="85">
        <f t="shared" ca="1" si="203"/>
        <v>1.00050788</v>
      </c>
      <c r="F692" s="85">
        <f ca="1">(TRUNC(PRODUCT($E$12:$E691),16))</f>
        <v>1.1224936982882701</v>
      </c>
      <c r="G692" s="85">
        <f t="shared" si="204"/>
        <v>1</v>
      </c>
      <c r="H692" s="85">
        <f t="shared" ca="1" si="205"/>
        <v>1.1224936999999999</v>
      </c>
      <c r="I692" s="84">
        <f t="shared" si="199"/>
        <v>0.05</v>
      </c>
      <c r="J692" s="86">
        <f t="shared" si="194"/>
        <v>44105</v>
      </c>
      <c r="K692" s="87">
        <f t="shared" si="200"/>
        <v>468</v>
      </c>
      <c r="L692" s="88">
        <f t="shared" si="195"/>
        <v>468</v>
      </c>
      <c r="M692" s="89">
        <f t="shared" si="196"/>
        <v>1.094842267</v>
      </c>
      <c r="N692" s="89">
        <f t="shared" ca="1" si="197"/>
        <v>1.2289535469999999</v>
      </c>
      <c r="O692" s="88">
        <f t="shared" si="206"/>
        <v>0</v>
      </c>
      <c r="P692" s="85">
        <f t="shared" ca="1" si="201"/>
        <v>224.15569934000001</v>
      </c>
      <c r="Q692" s="85">
        <f t="shared" si="207"/>
        <v>0</v>
      </c>
      <c r="R692" s="90" t="str">
        <f t="shared" si="208"/>
        <v>AMEX+J</v>
      </c>
      <c r="S692" s="86">
        <f t="shared" si="209"/>
        <v>44795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198"/>
        <v>44786</v>
      </c>
      <c r="B693" s="129">
        <f t="shared" ca="1" si="202"/>
        <v>1204.0443228700001</v>
      </c>
      <c r="C693" s="85">
        <f t="shared" si="193"/>
        <v>979.04444931</v>
      </c>
      <c r="D693" s="11">
        <f ca="1">IF(A693&lt;$B$1,VLOOKUP(A693,[1]DI!$A$4:$B$15000,2),0)</f>
        <v>0</v>
      </c>
      <c r="E693" s="85">
        <f t="shared" ca="1" si="203"/>
        <v>1</v>
      </c>
      <c r="F693" s="85">
        <f ca="1">(TRUNC(PRODUCT($E$12:$E692),16))</f>
        <v>1.1230637903877601</v>
      </c>
      <c r="G693" s="85">
        <f t="shared" si="204"/>
        <v>1</v>
      </c>
      <c r="H693" s="85">
        <f t="shared" ca="1" si="205"/>
        <v>1.12306379</v>
      </c>
      <c r="I693" s="84">
        <f t="shared" si="199"/>
        <v>0.05</v>
      </c>
      <c r="J693" s="86">
        <f t="shared" si="194"/>
        <v>44105</v>
      </c>
      <c r="K693" s="87">
        <f t="shared" si="200"/>
        <v>468</v>
      </c>
      <c r="L693" s="88">
        <f t="shared" si="195"/>
        <v>469</v>
      </c>
      <c r="M693" s="89">
        <f t="shared" si="196"/>
        <v>1.0950542619999999</v>
      </c>
      <c r="N693" s="89">
        <f t="shared" ca="1" si="197"/>
        <v>1.22981579</v>
      </c>
      <c r="O693" s="88">
        <f t="shared" si="206"/>
        <v>0</v>
      </c>
      <c r="P693" s="85">
        <f t="shared" ca="1" si="201"/>
        <v>224.99987356</v>
      </c>
      <c r="Q693" s="85">
        <f t="shared" si="207"/>
        <v>0</v>
      </c>
      <c r="R693" s="90" t="str">
        <f t="shared" si="208"/>
        <v>AMEX+J</v>
      </c>
      <c r="S693" s="86">
        <f t="shared" si="209"/>
        <v>44795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198"/>
        <v>44787</v>
      </c>
      <c r="B694" s="129">
        <f t="shared" ca="1" si="202"/>
        <v>1204.0443228700001</v>
      </c>
      <c r="C694" s="85">
        <f t="shared" si="193"/>
        <v>979.04444931</v>
      </c>
      <c r="D694" s="11">
        <f ca="1">IF(A694&lt;$B$1,VLOOKUP(A694,[1]DI!$A$4:$B$15000,2),0)</f>
        <v>0</v>
      </c>
      <c r="E694" s="85">
        <f t="shared" ca="1" si="203"/>
        <v>1</v>
      </c>
      <c r="F694" s="85">
        <f ca="1">(TRUNC(PRODUCT($E$12:$E693),16))</f>
        <v>1.1230637903877601</v>
      </c>
      <c r="G694" s="85">
        <f t="shared" si="204"/>
        <v>1</v>
      </c>
      <c r="H694" s="85">
        <f t="shared" ca="1" si="205"/>
        <v>1.12306379</v>
      </c>
      <c r="I694" s="84">
        <f t="shared" si="199"/>
        <v>0.05</v>
      </c>
      <c r="J694" s="86">
        <f t="shared" si="194"/>
        <v>44105</v>
      </c>
      <c r="K694" s="87">
        <f t="shared" si="200"/>
        <v>468</v>
      </c>
      <c r="L694" s="88">
        <f t="shared" si="195"/>
        <v>469</v>
      </c>
      <c r="M694" s="89">
        <f t="shared" si="196"/>
        <v>1.0950542619999999</v>
      </c>
      <c r="N694" s="89">
        <f t="shared" ca="1" si="197"/>
        <v>1.22981579</v>
      </c>
      <c r="O694" s="88">
        <f t="shared" si="206"/>
        <v>0</v>
      </c>
      <c r="P694" s="85">
        <f t="shared" ca="1" si="201"/>
        <v>224.99987356</v>
      </c>
      <c r="Q694" s="85">
        <f t="shared" si="207"/>
        <v>0</v>
      </c>
      <c r="R694" s="90" t="str">
        <f t="shared" si="208"/>
        <v>AMEX+J</v>
      </c>
      <c r="S694" s="86">
        <f t="shared" si="209"/>
        <v>44795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198"/>
        <v>44788</v>
      </c>
      <c r="B695" s="129">
        <f t="shared" ca="1" si="202"/>
        <v>1204.0443228700001</v>
      </c>
      <c r="C695" s="85">
        <f t="shared" si="193"/>
        <v>979.04444931</v>
      </c>
      <c r="D695" s="11">
        <f ca="1">IF(A695&lt;$B$1,VLOOKUP(A695,[1]DI!$A$4:$B$15000,2),0)</f>
        <v>0.13650000000000001</v>
      </c>
      <c r="E695" s="85">
        <f t="shared" ca="1" si="203"/>
        <v>1.00050788</v>
      </c>
      <c r="F695" s="85">
        <f ca="1">(TRUNC(PRODUCT($E$12:$E694),16))</f>
        <v>1.1230637903877601</v>
      </c>
      <c r="G695" s="85">
        <f t="shared" si="204"/>
        <v>1</v>
      </c>
      <c r="H695" s="85">
        <f t="shared" ca="1" si="205"/>
        <v>1.12306379</v>
      </c>
      <c r="I695" s="84">
        <f t="shared" si="199"/>
        <v>0.05</v>
      </c>
      <c r="J695" s="86">
        <f t="shared" si="194"/>
        <v>44105</v>
      </c>
      <c r="K695" s="87">
        <f t="shared" si="200"/>
        <v>469</v>
      </c>
      <c r="L695" s="88">
        <f t="shared" si="195"/>
        <v>469</v>
      </c>
      <c r="M695" s="89">
        <f t="shared" si="196"/>
        <v>1.0950542619999999</v>
      </c>
      <c r="N695" s="89">
        <f t="shared" ca="1" si="197"/>
        <v>1.22981579</v>
      </c>
      <c r="O695" s="88">
        <f t="shared" si="206"/>
        <v>0</v>
      </c>
      <c r="P695" s="85">
        <f t="shared" ca="1" si="201"/>
        <v>224.99987356</v>
      </c>
      <c r="Q695" s="85">
        <f t="shared" si="207"/>
        <v>0</v>
      </c>
      <c r="R695" s="90" t="str">
        <f t="shared" si="208"/>
        <v>AMEX+J</v>
      </c>
      <c r="S695" s="86">
        <f t="shared" si="209"/>
        <v>44795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198"/>
        <v>44789</v>
      </c>
      <c r="B696" s="129">
        <f t="shared" ca="1" si="202"/>
        <v>1204.88908941</v>
      </c>
      <c r="C696" s="85">
        <f t="shared" si="193"/>
        <v>979.04444931</v>
      </c>
      <c r="D696" s="11">
        <f ca="1">IF(A696&lt;$B$1,VLOOKUP(A696,[1]DI!$A$4:$B$15000,2),0)</f>
        <v>0.13650000000000001</v>
      </c>
      <c r="E696" s="85">
        <f t="shared" ca="1" si="203"/>
        <v>1.00050788</v>
      </c>
      <c r="F696" s="85">
        <f ca="1">(TRUNC(PRODUCT($E$12:$E695),16))</f>
        <v>1.12363417202562</v>
      </c>
      <c r="G696" s="85">
        <f t="shared" si="204"/>
        <v>1</v>
      </c>
      <c r="H696" s="85">
        <f t="shared" ca="1" si="205"/>
        <v>1.1236341700000001</v>
      </c>
      <c r="I696" s="84">
        <f t="shared" si="199"/>
        <v>0.05</v>
      </c>
      <c r="J696" s="86">
        <f t="shared" si="194"/>
        <v>44105</v>
      </c>
      <c r="K696" s="87">
        <f t="shared" si="200"/>
        <v>470</v>
      </c>
      <c r="L696" s="88">
        <f t="shared" si="195"/>
        <v>470</v>
      </c>
      <c r="M696" s="89">
        <f t="shared" si="196"/>
        <v>1.0952662980000001</v>
      </c>
      <c r="N696" s="89">
        <f t="shared" ca="1" si="197"/>
        <v>1.2306786380000001</v>
      </c>
      <c r="O696" s="88">
        <f t="shared" si="206"/>
        <v>0</v>
      </c>
      <c r="P696" s="85">
        <f t="shared" ca="1" si="201"/>
        <v>225.84464009999999</v>
      </c>
      <c r="Q696" s="85">
        <f t="shared" si="207"/>
        <v>0</v>
      </c>
      <c r="R696" s="90" t="str">
        <f t="shared" si="208"/>
        <v>AMEX+J</v>
      </c>
      <c r="S696" s="86">
        <f t="shared" si="209"/>
        <v>44795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198"/>
        <v>44790</v>
      </c>
      <c r="B697" s="129">
        <f t="shared" ca="1" si="202"/>
        <v>1205.7344482799999</v>
      </c>
      <c r="C697" s="85">
        <f t="shared" si="193"/>
        <v>979.04444931</v>
      </c>
      <c r="D697" s="11">
        <f ca="1">IF(A697&lt;$B$1,VLOOKUP(A697,[1]DI!$A$4:$B$15000,2),0)</f>
        <v>0.13650000000000001</v>
      </c>
      <c r="E697" s="85">
        <f t="shared" ca="1" si="203"/>
        <v>1.00050788</v>
      </c>
      <c r="F697" s="85">
        <f ca="1">(TRUNC(PRODUCT($E$12:$E696),16))</f>
        <v>1.12420484334891</v>
      </c>
      <c r="G697" s="85">
        <f t="shared" si="204"/>
        <v>1</v>
      </c>
      <c r="H697" s="85">
        <f t="shared" ca="1" si="205"/>
        <v>1.12420484</v>
      </c>
      <c r="I697" s="84">
        <f t="shared" si="199"/>
        <v>0.05</v>
      </c>
      <c r="J697" s="86">
        <f t="shared" si="194"/>
        <v>44105</v>
      </c>
      <c r="K697" s="87">
        <f t="shared" si="200"/>
        <v>471</v>
      </c>
      <c r="L697" s="88">
        <f t="shared" si="195"/>
        <v>471</v>
      </c>
      <c r="M697" s="89">
        <f t="shared" si="196"/>
        <v>1.0954783749999999</v>
      </c>
      <c r="N697" s="89">
        <f t="shared" ca="1" si="197"/>
        <v>1.2315420909999999</v>
      </c>
      <c r="O697" s="88">
        <f t="shared" si="206"/>
        <v>0</v>
      </c>
      <c r="P697" s="85">
        <f t="shared" ca="1" si="201"/>
        <v>226.68999897</v>
      </c>
      <c r="Q697" s="85">
        <f t="shared" si="207"/>
        <v>0</v>
      </c>
      <c r="R697" s="90" t="str">
        <f t="shared" si="208"/>
        <v>AMEX+J</v>
      </c>
      <c r="S697" s="86">
        <f t="shared" si="209"/>
        <v>44795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198"/>
        <v>44791</v>
      </c>
      <c r="B698" s="129">
        <f t="shared" ca="1" si="202"/>
        <v>1206.5804014299999</v>
      </c>
      <c r="C698" s="85">
        <f t="shared" ref="C698:C761" si="210">(C697-Q697)</f>
        <v>979.04444931</v>
      </c>
      <c r="D698" s="11">
        <v>0.13650000000000001</v>
      </c>
      <c r="E698" s="85">
        <f t="shared" si="203"/>
        <v>1.00050788</v>
      </c>
      <c r="F698" s="85">
        <f ca="1">(TRUNC(PRODUCT($E$12:$E697),16))</f>
        <v>1.12477580450475</v>
      </c>
      <c r="G698" s="85">
        <f t="shared" si="204"/>
        <v>1</v>
      </c>
      <c r="H698" s="85">
        <f t="shared" ca="1" si="205"/>
        <v>1.1247758000000001</v>
      </c>
      <c r="I698" s="84">
        <f t="shared" si="199"/>
        <v>0.05</v>
      </c>
      <c r="J698" s="86">
        <f t="shared" ref="J698:J761" si="211">IF(O697&gt;0,VLOOKUP(O697,V$12:AF$48,2),J697)</f>
        <v>44105</v>
      </c>
      <c r="K698" s="87">
        <f t="shared" si="200"/>
        <v>472</v>
      </c>
      <c r="L698" s="88">
        <f t="shared" ref="L698:L761" si="212">IF(AND(K698=1,K697=1),1,IF(K698&gt;0,IF(K698=K697,K698+1,K698),0))</f>
        <v>472</v>
      </c>
      <c r="M698" s="89">
        <f t="shared" ref="M698:M761" si="213">ROUND((I698+1)^(L698/252),9)</f>
        <v>1.095690493</v>
      </c>
      <c r="N698" s="89">
        <f t="shared" ref="N698:N761" ca="1" si="214">ROUND(H698*M698,9)</f>
        <v>1.2324061509999999</v>
      </c>
      <c r="O698" s="88">
        <f t="shared" si="206"/>
        <v>0</v>
      </c>
      <c r="P698" s="85">
        <f t="shared" ca="1" si="201"/>
        <v>227.53595211999999</v>
      </c>
      <c r="Q698" s="85">
        <f t="shared" si="207"/>
        <v>0</v>
      </c>
      <c r="R698" s="90" t="str">
        <f t="shared" si="208"/>
        <v>AMEX+J</v>
      </c>
      <c r="S698" s="86">
        <f t="shared" si="209"/>
        <v>44795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198"/>
        <v>44792</v>
      </c>
      <c r="B699" s="129">
        <f t="shared" ca="1" si="202"/>
        <v>1207.4269576700001</v>
      </c>
      <c r="C699" s="85">
        <f t="shared" si="210"/>
        <v>979.04444931</v>
      </c>
      <c r="D699" s="11">
        <v>0.13650000000000001</v>
      </c>
      <c r="E699" s="85">
        <f t="shared" si="203"/>
        <v>1.00050788</v>
      </c>
      <c r="F699" s="85">
        <f ca="1">(TRUNC(PRODUCT($E$12:$E698),16))</f>
        <v>1.12534705564034</v>
      </c>
      <c r="G699" s="85">
        <f t="shared" si="204"/>
        <v>1</v>
      </c>
      <c r="H699" s="85">
        <f t="shared" ca="1" si="205"/>
        <v>1.12534706</v>
      </c>
      <c r="I699" s="84">
        <f t="shared" si="199"/>
        <v>0.05</v>
      </c>
      <c r="J699" s="86">
        <f t="shared" si="211"/>
        <v>44105</v>
      </c>
      <c r="K699" s="87">
        <f t="shared" si="200"/>
        <v>473</v>
      </c>
      <c r="L699" s="88">
        <f t="shared" si="212"/>
        <v>473</v>
      </c>
      <c r="M699" s="89">
        <f t="shared" si="213"/>
        <v>1.0959026519999999</v>
      </c>
      <c r="N699" s="89">
        <f t="shared" ca="1" si="214"/>
        <v>1.2332708269999999</v>
      </c>
      <c r="O699" s="88">
        <f t="shared" si="206"/>
        <v>0</v>
      </c>
      <c r="P699" s="85">
        <f t="shared" ca="1" si="201"/>
        <v>228.38250836</v>
      </c>
      <c r="Q699" s="85">
        <f t="shared" si="207"/>
        <v>0</v>
      </c>
      <c r="R699" s="90" t="str">
        <f t="shared" si="208"/>
        <v>AMEX+J</v>
      </c>
      <c r="S699" s="86">
        <f t="shared" si="209"/>
        <v>44795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198"/>
        <v>44793</v>
      </c>
      <c r="B700" s="129">
        <f t="shared" ca="1" si="202"/>
        <v>1208.2740983900001</v>
      </c>
      <c r="C700" s="85">
        <f t="shared" si="210"/>
        <v>979.04444931</v>
      </c>
      <c r="D700" s="11">
        <f ca="1">IF(A700&lt;$B$1,VLOOKUP(A700,[1]DI!$A$4:$B$15000,2),0)</f>
        <v>0</v>
      </c>
      <c r="E700" s="85">
        <f t="shared" ca="1" si="203"/>
        <v>1</v>
      </c>
      <c r="F700" s="85">
        <f ca="1">(TRUNC(PRODUCT($E$12:$E699),16))</f>
        <v>1.1259185969029599</v>
      </c>
      <c r="G700" s="85">
        <f t="shared" si="204"/>
        <v>1</v>
      </c>
      <c r="H700" s="85">
        <f t="shared" ca="1" si="205"/>
        <v>1.1259186000000001</v>
      </c>
      <c r="I700" s="84">
        <f t="shared" si="199"/>
        <v>0.05</v>
      </c>
      <c r="J700" s="86">
        <f t="shared" si="211"/>
        <v>44105</v>
      </c>
      <c r="K700" s="87">
        <f t="shared" si="200"/>
        <v>473</v>
      </c>
      <c r="L700" s="88">
        <f t="shared" si="212"/>
        <v>474</v>
      </c>
      <c r="M700" s="89">
        <f t="shared" si="213"/>
        <v>1.0961148519999999</v>
      </c>
      <c r="N700" s="89">
        <f t="shared" ca="1" si="214"/>
        <v>1.2341361</v>
      </c>
      <c r="O700" s="88">
        <f t="shared" si="206"/>
        <v>0</v>
      </c>
      <c r="P700" s="85">
        <f t="shared" ca="1" si="201"/>
        <v>229.22964908</v>
      </c>
      <c r="Q700" s="85">
        <f t="shared" si="207"/>
        <v>0</v>
      </c>
      <c r="R700" s="90" t="str">
        <f t="shared" si="208"/>
        <v>AMEX+J</v>
      </c>
      <c r="S700" s="86">
        <f t="shared" si="209"/>
        <v>44795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198"/>
        <v>44794</v>
      </c>
      <c r="B701" s="129">
        <f t="shared" ca="1" si="202"/>
        <v>1208.2740983900001</v>
      </c>
      <c r="C701" s="85">
        <f t="shared" si="210"/>
        <v>979.04444931</v>
      </c>
      <c r="D701" s="11">
        <f ca="1">IF(A701&lt;$B$1,VLOOKUP(A701,[1]DI!$A$4:$B$15000,2),0)</f>
        <v>0</v>
      </c>
      <c r="E701" s="85">
        <f t="shared" ca="1" si="203"/>
        <v>1</v>
      </c>
      <c r="F701" s="85">
        <f ca="1">(TRUNC(PRODUCT($E$12:$E700),16))</f>
        <v>1.1259185969029599</v>
      </c>
      <c r="G701" s="85">
        <f t="shared" si="204"/>
        <v>1</v>
      </c>
      <c r="H701" s="85">
        <f t="shared" ca="1" si="205"/>
        <v>1.1259186000000001</v>
      </c>
      <c r="I701" s="84">
        <f t="shared" si="199"/>
        <v>0.05</v>
      </c>
      <c r="J701" s="86">
        <f t="shared" si="211"/>
        <v>44105</v>
      </c>
      <c r="K701" s="87">
        <f t="shared" si="200"/>
        <v>473</v>
      </c>
      <c r="L701" s="88">
        <f t="shared" si="212"/>
        <v>474</v>
      </c>
      <c r="M701" s="89">
        <f t="shared" si="213"/>
        <v>1.0961148519999999</v>
      </c>
      <c r="N701" s="89">
        <f t="shared" ca="1" si="214"/>
        <v>1.2341361</v>
      </c>
      <c r="O701" s="88">
        <f t="shared" si="206"/>
        <v>0</v>
      </c>
      <c r="P701" s="85">
        <f t="shared" ca="1" si="201"/>
        <v>229.22964908</v>
      </c>
      <c r="Q701" s="85">
        <f t="shared" si="207"/>
        <v>0</v>
      </c>
      <c r="R701" s="90" t="str">
        <f t="shared" si="208"/>
        <v>AMEX+J</v>
      </c>
      <c r="S701" s="86">
        <f t="shared" si="209"/>
        <v>44795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ht="15.75" x14ac:dyDescent="0.25">
      <c r="A702" s="142">
        <f t="shared" si="198"/>
        <v>44795</v>
      </c>
      <c r="B702" s="143">
        <f t="shared" ca="1" si="202"/>
        <v>1208.2740983900001</v>
      </c>
      <c r="C702" s="144">
        <f t="shared" si="210"/>
        <v>979.04444931</v>
      </c>
      <c r="D702" s="145">
        <f ca="1">IF(A702&lt;$B$1,VLOOKUP(A702,[1]DI!$A$4:$B$15000,2),0)</f>
        <v>0.13650000000000001</v>
      </c>
      <c r="E702" s="144">
        <f t="shared" ca="1" si="203"/>
        <v>1.00050788</v>
      </c>
      <c r="F702" s="144">
        <f ca="1">(TRUNC(PRODUCT($E$12:$E701),16))</f>
        <v>1.1259185969029599</v>
      </c>
      <c r="G702" s="144">
        <f t="shared" si="204"/>
        <v>1</v>
      </c>
      <c r="H702" s="144">
        <f t="shared" ca="1" si="205"/>
        <v>1.1259186000000001</v>
      </c>
      <c r="I702" s="145">
        <f t="shared" si="199"/>
        <v>0.05</v>
      </c>
      <c r="J702" s="146">
        <f t="shared" si="211"/>
        <v>44105</v>
      </c>
      <c r="K702" s="147">
        <f t="shared" si="200"/>
        <v>474</v>
      </c>
      <c r="L702" s="148">
        <f t="shared" si="212"/>
        <v>474</v>
      </c>
      <c r="M702" s="149">
        <f t="shared" si="213"/>
        <v>1.0961148519999999</v>
      </c>
      <c r="N702" s="149">
        <f t="shared" ca="1" si="214"/>
        <v>1.2341361</v>
      </c>
      <c r="O702" s="136">
        <v>2</v>
      </c>
      <c r="P702" s="144">
        <f t="shared" ca="1" si="201"/>
        <v>229.22964908</v>
      </c>
      <c r="Q702" s="144">
        <f t="shared" si="207"/>
        <v>849.14005827000005</v>
      </c>
      <c r="R702" s="150" t="str">
        <f t="shared" si="208"/>
        <v>AMEX+J</v>
      </c>
      <c r="S702" s="146">
        <f t="shared" si="209"/>
        <v>44795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198"/>
        <v>44796</v>
      </c>
      <c r="B703" s="129">
        <f t="shared" ca="1" si="202"/>
        <v>129.99553311999995</v>
      </c>
      <c r="C703" s="85">
        <f t="shared" si="210"/>
        <v>129.90439103999995</v>
      </c>
      <c r="D703" s="11">
        <f ca="1">IF(A703&lt;$B$1,VLOOKUP(A703,[1]DI!$A$4:$B$15000,2),0)</f>
        <v>0.13650000000000001</v>
      </c>
      <c r="E703" s="85">
        <f t="shared" ca="1" si="203"/>
        <v>1.00050788</v>
      </c>
      <c r="F703" s="85">
        <f ca="1">(TRUNC(PRODUCT($E$12:$E702),16))</f>
        <v>1.12649042843995</v>
      </c>
      <c r="G703" s="85">
        <f t="shared" ca="1" si="204"/>
        <v>1.1259185969029599</v>
      </c>
      <c r="H703" s="85">
        <f t="shared" ca="1" si="205"/>
        <v>1.00050788</v>
      </c>
      <c r="I703" s="84">
        <f t="shared" si="199"/>
        <v>0.05</v>
      </c>
      <c r="J703" s="86">
        <f t="shared" si="211"/>
        <v>44795</v>
      </c>
      <c r="K703" s="87">
        <f t="shared" si="200"/>
        <v>1</v>
      </c>
      <c r="L703" s="88">
        <f t="shared" si="212"/>
        <v>1</v>
      </c>
      <c r="M703" s="89">
        <f t="shared" si="213"/>
        <v>1.0001936309999999</v>
      </c>
      <c r="N703" s="89">
        <f t="shared" ca="1" si="214"/>
        <v>1.000701609</v>
      </c>
      <c r="O703" s="88">
        <f t="shared" si="206"/>
        <v>0</v>
      </c>
      <c r="P703" s="85">
        <f t="shared" ca="1" si="201"/>
        <v>9.114208E-2</v>
      </c>
      <c r="Q703" s="85">
        <f t="shared" si="207"/>
        <v>0</v>
      </c>
      <c r="R703" s="90" t="str">
        <f t="shared" si="208"/>
        <v>A+J=</v>
      </c>
      <c r="S703" s="86">
        <f t="shared" si="209"/>
        <v>44841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198"/>
        <v>44797</v>
      </c>
      <c r="B704" s="129">
        <f t="shared" ca="1" si="202"/>
        <v>130.08673951999995</v>
      </c>
      <c r="C704" s="85">
        <f t="shared" si="210"/>
        <v>129.90439103999995</v>
      </c>
      <c r="D704" s="11">
        <f ca="1">IF(A704&lt;$B$1,VLOOKUP(A704,[1]DI!$A$4:$B$15000,2),0)</f>
        <v>0.13650000000000001</v>
      </c>
      <c r="E704" s="85">
        <f t="shared" ca="1" si="203"/>
        <v>1.00050788</v>
      </c>
      <c r="F704" s="85">
        <f ca="1">(TRUNC(PRODUCT($E$12:$E703),16))</f>
        <v>1.1270625503987499</v>
      </c>
      <c r="G704" s="85">
        <f t="shared" ca="1" si="204"/>
        <v>1.1259185969029599</v>
      </c>
      <c r="H704" s="85">
        <f t="shared" ca="1" si="205"/>
        <v>1.00101602</v>
      </c>
      <c r="I704" s="84">
        <f t="shared" si="199"/>
        <v>0.05</v>
      </c>
      <c r="J704" s="86">
        <f t="shared" si="211"/>
        <v>44795</v>
      </c>
      <c r="K704" s="87">
        <f t="shared" si="200"/>
        <v>2</v>
      </c>
      <c r="L704" s="88">
        <f t="shared" si="212"/>
        <v>2</v>
      </c>
      <c r="M704" s="89">
        <f t="shared" si="213"/>
        <v>1.000387299</v>
      </c>
      <c r="N704" s="89">
        <f t="shared" ca="1" si="214"/>
        <v>1.001403713</v>
      </c>
      <c r="O704" s="88">
        <f t="shared" si="206"/>
        <v>0</v>
      </c>
      <c r="P704" s="85">
        <f t="shared" ca="1" si="201"/>
        <v>0.18234848000000001</v>
      </c>
      <c r="Q704" s="85">
        <f t="shared" si="207"/>
        <v>0</v>
      </c>
      <c r="R704" s="90" t="str">
        <f t="shared" si="208"/>
        <v>A+J=</v>
      </c>
      <c r="S704" s="86">
        <f t="shared" si="209"/>
        <v>44841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198"/>
        <v>44798</v>
      </c>
      <c r="B705" s="129">
        <f t="shared" ca="1" si="202"/>
        <v>130.17800864999995</v>
      </c>
      <c r="C705" s="85">
        <f t="shared" si="210"/>
        <v>129.90439103999995</v>
      </c>
      <c r="D705" s="11">
        <f ca="1">IF(A705&lt;$B$1,VLOOKUP(A705,[1]DI!$A$4:$B$15000,2),0)</f>
        <v>0.13650000000000001</v>
      </c>
      <c r="E705" s="85">
        <f t="shared" ca="1" si="203"/>
        <v>1.00050788</v>
      </c>
      <c r="F705" s="85">
        <f ca="1">(TRUNC(PRODUCT($E$12:$E704),16))</f>
        <v>1.1276349629268501</v>
      </c>
      <c r="G705" s="85">
        <f t="shared" ca="1" si="204"/>
        <v>1.1259185969029599</v>
      </c>
      <c r="H705" s="85">
        <f t="shared" ca="1" si="205"/>
        <v>1.00152441</v>
      </c>
      <c r="I705" s="84">
        <f t="shared" si="199"/>
        <v>0.05</v>
      </c>
      <c r="J705" s="86">
        <f t="shared" si="211"/>
        <v>44795</v>
      </c>
      <c r="K705" s="87">
        <f t="shared" si="200"/>
        <v>3</v>
      </c>
      <c r="L705" s="88">
        <f t="shared" si="212"/>
        <v>3</v>
      </c>
      <c r="M705" s="89">
        <f t="shared" si="213"/>
        <v>1.0005810040000001</v>
      </c>
      <c r="N705" s="89">
        <f t="shared" ca="1" si="214"/>
        <v>1.0021062999999999</v>
      </c>
      <c r="O705" s="88">
        <f t="shared" si="206"/>
        <v>0</v>
      </c>
      <c r="P705" s="85">
        <f t="shared" ca="1" si="201"/>
        <v>0.27361761000000001</v>
      </c>
      <c r="Q705" s="85">
        <f t="shared" si="207"/>
        <v>0</v>
      </c>
      <c r="R705" s="90" t="str">
        <f t="shared" si="208"/>
        <v>A+J=</v>
      </c>
      <c r="S705" s="86">
        <f t="shared" si="209"/>
        <v>44841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198"/>
        <v>44799</v>
      </c>
      <c r="B706" s="129">
        <f t="shared" ca="1" si="202"/>
        <v>130.26934338999996</v>
      </c>
      <c r="C706" s="85">
        <f t="shared" si="210"/>
        <v>129.90439103999995</v>
      </c>
      <c r="D706" s="11">
        <f ca="1">IF(A706&lt;$B$1,VLOOKUP(A706,[1]DI!$A$4:$B$15000,2),0)</f>
        <v>0.13650000000000001</v>
      </c>
      <c r="E706" s="85">
        <f t="shared" ca="1" si="203"/>
        <v>1.00050788</v>
      </c>
      <c r="F706" s="85">
        <f ca="1">(TRUNC(PRODUCT($E$12:$E705),16))</f>
        <v>1.1282076661718199</v>
      </c>
      <c r="G706" s="85">
        <f t="shared" ca="1" si="204"/>
        <v>1.1259185969029599</v>
      </c>
      <c r="H706" s="85">
        <f t="shared" ca="1" si="205"/>
        <v>1.00203307</v>
      </c>
      <c r="I706" s="84">
        <f t="shared" si="199"/>
        <v>0.05</v>
      </c>
      <c r="J706" s="86">
        <f t="shared" si="211"/>
        <v>44795</v>
      </c>
      <c r="K706" s="87">
        <f t="shared" si="200"/>
        <v>4</v>
      </c>
      <c r="L706" s="88">
        <f t="shared" si="212"/>
        <v>4</v>
      </c>
      <c r="M706" s="89">
        <f t="shared" si="213"/>
        <v>1.0007747469999999</v>
      </c>
      <c r="N706" s="89">
        <f t="shared" ca="1" si="214"/>
        <v>1.0028093920000001</v>
      </c>
      <c r="O706" s="88">
        <f t="shared" si="206"/>
        <v>0</v>
      </c>
      <c r="P706" s="85">
        <f t="shared" ca="1" si="201"/>
        <v>0.36495234999999998</v>
      </c>
      <c r="Q706" s="85">
        <f t="shared" si="207"/>
        <v>0</v>
      </c>
      <c r="R706" s="90" t="str">
        <f t="shared" si="208"/>
        <v>A+J=</v>
      </c>
      <c r="S706" s="86">
        <f t="shared" si="209"/>
        <v>44841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198"/>
        <v>44800</v>
      </c>
      <c r="B707" s="129">
        <f t="shared" ca="1" si="202"/>
        <v>130.36074125999994</v>
      </c>
      <c r="C707" s="85">
        <f t="shared" si="210"/>
        <v>129.90439103999995</v>
      </c>
      <c r="D707" s="11">
        <f ca="1">IF(A707&lt;$B$1,VLOOKUP(A707,[1]DI!$A$4:$B$15000,2),0)</f>
        <v>0</v>
      </c>
      <c r="E707" s="85">
        <f t="shared" ca="1" si="203"/>
        <v>1</v>
      </c>
      <c r="F707" s="85">
        <f ca="1">(TRUNC(PRODUCT($E$12:$E706),16))</f>
        <v>1.12878066028131</v>
      </c>
      <c r="G707" s="85">
        <f t="shared" ca="1" si="204"/>
        <v>1.1259185969029599</v>
      </c>
      <c r="H707" s="85">
        <f t="shared" ca="1" si="205"/>
        <v>1.0025419799999999</v>
      </c>
      <c r="I707" s="84">
        <f t="shared" si="199"/>
        <v>0.05</v>
      </c>
      <c r="J707" s="86">
        <f t="shared" si="211"/>
        <v>44795</v>
      </c>
      <c r="K707" s="87">
        <f t="shared" si="200"/>
        <v>4</v>
      </c>
      <c r="L707" s="88">
        <f t="shared" si="212"/>
        <v>5</v>
      </c>
      <c r="M707" s="89">
        <f t="shared" si="213"/>
        <v>1.000968528</v>
      </c>
      <c r="N707" s="89">
        <f t="shared" ca="1" si="214"/>
        <v>1.0035129700000001</v>
      </c>
      <c r="O707" s="88">
        <f t="shared" si="206"/>
        <v>0</v>
      </c>
      <c r="P707" s="85">
        <f t="shared" ca="1" si="201"/>
        <v>0.45635021999999997</v>
      </c>
      <c r="Q707" s="85">
        <f t="shared" si="207"/>
        <v>0</v>
      </c>
      <c r="R707" s="90" t="str">
        <f t="shared" si="208"/>
        <v>A+J=</v>
      </c>
      <c r="S707" s="86">
        <f t="shared" si="209"/>
        <v>44841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198"/>
        <v>44801</v>
      </c>
      <c r="B708" s="129">
        <f t="shared" ca="1" si="202"/>
        <v>130.36074125999994</v>
      </c>
      <c r="C708" s="85">
        <f t="shared" si="210"/>
        <v>129.90439103999995</v>
      </c>
      <c r="D708" s="11">
        <f ca="1">IF(A708&lt;$B$1,VLOOKUP(A708,[1]DI!$A$4:$B$15000,2),0)</f>
        <v>0</v>
      </c>
      <c r="E708" s="85">
        <f t="shared" ca="1" si="203"/>
        <v>1</v>
      </c>
      <c r="F708" s="85">
        <f ca="1">(TRUNC(PRODUCT($E$12:$E707),16))</f>
        <v>1.12878066028131</v>
      </c>
      <c r="G708" s="85">
        <f t="shared" ca="1" si="204"/>
        <v>1.1259185969029599</v>
      </c>
      <c r="H708" s="85">
        <f t="shared" ca="1" si="205"/>
        <v>1.0025419799999999</v>
      </c>
      <c r="I708" s="84">
        <f t="shared" si="199"/>
        <v>0.05</v>
      </c>
      <c r="J708" s="86">
        <f t="shared" si="211"/>
        <v>44795</v>
      </c>
      <c r="K708" s="87">
        <f t="shared" si="200"/>
        <v>4</v>
      </c>
      <c r="L708" s="88">
        <f t="shared" si="212"/>
        <v>5</v>
      </c>
      <c r="M708" s="89">
        <f t="shared" si="213"/>
        <v>1.000968528</v>
      </c>
      <c r="N708" s="89">
        <f t="shared" ca="1" si="214"/>
        <v>1.0035129700000001</v>
      </c>
      <c r="O708" s="88">
        <f t="shared" si="206"/>
        <v>0</v>
      </c>
      <c r="P708" s="85">
        <f t="shared" ca="1" si="201"/>
        <v>0.45635021999999997</v>
      </c>
      <c r="Q708" s="85">
        <f t="shared" si="207"/>
        <v>0</v>
      </c>
      <c r="R708" s="90" t="str">
        <f t="shared" si="208"/>
        <v>A+J=</v>
      </c>
      <c r="S708" s="86">
        <f t="shared" si="209"/>
        <v>44841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198"/>
        <v>44802</v>
      </c>
      <c r="B709" s="129">
        <f t="shared" ca="1" si="202"/>
        <v>130.36074125999994</v>
      </c>
      <c r="C709" s="85">
        <f t="shared" si="210"/>
        <v>129.90439103999995</v>
      </c>
      <c r="D709" s="11">
        <f ca="1">IF(A709&lt;$B$1,VLOOKUP(A709,[1]DI!$A$4:$B$15000,2),0)</f>
        <v>0.13650000000000001</v>
      </c>
      <c r="E709" s="85">
        <f t="shared" ca="1" si="203"/>
        <v>1.00050788</v>
      </c>
      <c r="F709" s="85">
        <f ca="1">(TRUNC(PRODUCT($E$12:$E708),16))</f>
        <v>1.12878066028131</v>
      </c>
      <c r="G709" s="85">
        <f t="shared" ca="1" si="204"/>
        <v>1.1259185969029599</v>
      </c>
      <c r="H709" s="85">
        <f t="shared" ca="1" si="205"/>
        <v>1.0025419799999999</v>
      </c>
      <c r="I709" s="84">
        <f t="shared" si="199"/>
        <v>0.05</v>
      </c>
      <c r="J709" s="86">
        <f t="shared" si="211"/>
        <v>44795</v>
      </c>
      <c r="K709" s="87">
        <f t="shared" si="200"/>
        <v>5</v>
      </c>
      <c r="L709" s="88">
        <f t="shared" si="212"/>
        <v>5</v>
      </c>
      <c r="M709" s="89">
        <f t="shared" si="213"/>
        <v>1.000968528</v>
      </c>
      <c r="N709" s="89">
        <f t="shared" ca="1" si="214"/>
        <v>1.0035129700000001</v>
      </c>
      <c r="O709" s="88">
        <f t="shared" si="206"/>
        <v>0</v>
      </c>
      <c r="P709" s="85">
        <f t="shared" ca="1" si="201"/>
        <v>0.45635021999999997</v>
      </c>
      <c r="Q709" s="85">
        <f t="shared" si="207"/>
        <v>0</v>
      </c>
      <c r="R709" s="90" t="str">
        <f t="shared" si="208"/>
        <v>A+J=</v>
      </c>
      <c r="S709" s="86">
        <f t="shared" si="209"/>
        <v>44841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198"/>
        <v>44803</v>
      </c>
      <c r="B710" s="129">
        <f t="shared" ca="1" si="202"/>
        <v>130.45220330999996</v>
      </c>
      <c r="C710" s="85">
        <f t="shared" si="210"/>
        <v>129.90439103999995</v>
      </c>
      <c r="D710" s="11">
        <f ca="1">IF(A710&lt;$B$1,VLOOKUP(A710,[1]DI!$A$4:$B$15000,2),0)</f>
        <v>0.13650000000000001</v>
      </c>
      <c r="E710" s="85">
        <f t="shared" ca="1" si="203"/>
        <v>1.00050788</v>
      </c>
      <c r="F710" s="85">
        <f ca="1">(TRUNC(PRODUCT($E$12:$E709),16))</f>
        <v>1.1293539454030599</v>
      </c>
      <c r="G710" s="85">
        <f t="shared" ca="1" si="204"/>
        <v>1.1259185969029599</v>
      </c>
      <c r="H710" s="85">
        <f t="shared" ca="1" si="205"/>
        <v>1.0030511499999999</v>
      </c>
      <c r="I710" s="84">
        <f t="shared" si="199"/>
        <v>0.05</v>
      </c>
      <c r="J710" s="86">
        <f t="shared" si="211"/>
        <v>44795</v>
      </c>
      <c r="K710" s="87">
        <f t="shared" si="200"/>
        <v>6</v>
      </c>
      <c r="L710" s="88">
        <f t="shared" si="212"/>
        <v>6</v>
      </c>
      <c r="M710" s="89">
        <f t="shared" si="213"/>
        <v>1.0011623460000001</v>
      </c>
      <c r="N710" s="89">
        <f t="shared" ca="1" si="214"/>
        <v>1.0042170420000001</v>
      </c>
      <c r="O710" s="88">
        <f t="shared" si="206"/>
        <v>0</v>
      </c>
      <c r="P710" s="85">
        <f t="shared" ca="1" si="201"/>
        <v>0.54781226999999999</v>
      </c>
      <c r="Q710" s="85">
        <f t="shared" si="207"/>
        <v>0</v>
      </c>
      <c r="R710" s="90" t="str">
        <f t="shared" si="208"/>
        <v>A+J=</v>
      </c>
      <c r="S710" s="86">
        <f t="shared" si="209"/>
        <v>44841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198"/>
        <v>44804</v>
      </c>
      <c r="B711" s="129">
        <f t="shared" ca="1" si="202"/>
        <v>130.54372977999995</v>
      </c>
      <c r="C711" s="85">
        <f t="shared" si="210"/>
        <v>129.90439103999995</v>
      </c>
      <c r="D711" s="11">
        <f ca="1">IF(A711&lt;$B$1,VLOOKUP(A711,[1]DI!$A$4:$B$15000,2),0)</f>
        <v>0.13650000000000001</v>
      </c>
      <c r="E711" s="85">
        <f t="shared" ca="1" si="203"/>
        <v>1.00050788</v>
      </c>
      <c r="F711" s="85">
        <f ca="1">(TRUNC(PRODUCT($E$12:$E710),16))</f>
        <v>1.1299275216848499</v>
      </c>
      <c r="G711" s="85">
        <f t="shared" ca="1" si="204"/>
        <v>1.1259185969029599</v>
      </c>
      <c r="H711" s="85">
        <f t="shared" ca="1" si="205"/>
        <v>1.00356058</v>
      </c>
      <c r="I711" s="84">
        <f t="shared" si="199"/>
        <v>0.05</v>
      </c>
      <c r="J711" s="86">
        <f t="shared" si="211"/>
        <v>44795</v>
      </c>
      <c r="K711" s="87">
        <f t="shared" si="200"/>
        <v>7</v>
      </c>
      <c r="L711" s="88">
        <f t="shared" si="212"/>
        <v>7</v>
      </c>
      <c r="M711" s="89">
        <f t="shared" si="213"/>
        <v>1.0013562009999999</v>
      </c>
      <c r="N711" s="89">
        <f t="shared" ca="1" si="214"/>
        <v>1.00492161</v>
      </c>
      <c r="O711" s="88">
        <f t="shared" si="206"/>
        <v>0</v>
      </c>
      <c r="P711" s="85">
        <f t="shared" ca="1" si="201"/>
        <v>0.63933874000000002</v>
      </c>
      <c r="Q711" s="85">
        <f t="shared" si="207"/>
        <v>0</v>
      </c>
      <c r="R711" s="90" t="str">
        <f t="shared" si="208"/>
        <v>A+J=</v>
      </c>
      <c r="S711" s="86">
        <f t="shared" si="209"/>
        <v>44841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198"/>
        <v>44805</v>
      </c>
      <c r="B712" s="129">
        <f t="shared" ca="1" si="202"/>
        <v>130.63532055999994</v>
      </c>
      <c r="C712" s="85">
        <f t="shared" si="210"/>
        <v>129.90439103999995</v>
      </c>
      <c r="D712" s="11">
        <f ca="1">IF(A712&lt;$B$1,VLOOKUP(A712,[1]DI!$A$4:$B$15000,2),0)</f>
        <v>0.13650000000000001</v>
      </c>
      <c r="E712" s="85">
        <f t="shared" ca="1" si="203"/>
        <v>1.00050788</v>
      </c>
      <c r="F712" s="85">
        <f ca="1">(TRUNC(PRODUCT($E$12:$E711),16))</f>
        <v>1.1305013892745599</v>
      </c>
      <c r="G712" s="85">
        <f t="shared" ca="1" si="204"/>
        <v>1.1259185969029599</v>
      </c>
      <c r="H712" s="85">
        <f t="shared" ca="1" si="205"/>
        <v>1.0040702699999999</v>
      </c>
      <c r="I712" s="84">
        <f t="shared" si="199"/>
        <v>0.05</v>
      </c>
      <c r="J712" s="86">
        <f t="shared" si="211"/>
        <v>44795</v>
      </c>
      <c r="K712" s="87">
        <f t="shared" si="200"/>
        <v>8</v>
      </c>
      <c r="L712" s="88">
        <f t="shared" si="212"/>
        <v>8</v>
      </c>
      <c r="M712" s="89">
        <f t="shared" si="213"/>
        <v>1.0015500939999999</v>
      </c>
      <c r="N712" s="89">
        <f t="shared" ca="1" si="214"/>
        <v>1.0056266730000001</v>
      </c>
      <c r="O712" s="88">
        <f t="shared" si="206"/>
        <v>0</v>
      </c>
      <c r="P712" s="85">
        <f t="shared" ca="1" si="201"/>
        <v>0.73092952</v>
      </c>
      <c r="Q712" s="85">
        <f t="shared" si="207"/>
        <v>0</v>
      </c>
      <c r="R712" s="90" t="str">
        <f t="shared" si="208"/>
        <v>A+J=</v>
      </c>
      <c r="S712" s="86">
        <f t="shared" si="209"/>
        <v>44841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198"/>
        <v>44806</v>
      </c>
      <c r="B713" s="129">
        <f t="shared" ca="1" si="202"/>
        <v>130.72697590999996</v>
      </c>
      <c r="C713" s="85">
        <f t="shared" si="210"/>
        <v>129.90439103999995</v>
      </c>
      <c r="D713" s="11">
        <f ca="1">IF(A713&lt;$B$1,VLOOKUP(A713,[1]DI!$A$4:$B$15000,2),0)</f>
        <v>0.13650000000000001</v>
      </c>
      <c r="E713" s="85">
        <f t="shared" ca="1" si="203"/>
        <v>1.00050788</v>
      </c>
      <c r="F713" s="85">
        <f ca="1">(TRUNC(PRODUCT($E$12:$E712),16))</f>
        <v>1.13107554832015</v>
      </c>
      <c r="G713" s="85">
        <f t="shared" ca="1" si="204"/>
        <v>1.1259185969029599</v>
      </c>
      <c r="H713" s="85">
        <f t="shared" ca="1" si="205"/>
        <v>1.00458022</v>
      </c>
      <c r="I713" s="84">
        <f t="shared" si="199"/>
        <v>0.05</v>
      </c>
      <c r="J713" s="86">
        <f t="shared" si="211"/>
        <v>44795</v>
      </c>
      <c r="K713" s="87">
        <f t="shared" si="200"/>
        <v>9</v>
      </c>
      <c r="L713" s="88">
        <f t="shared" si="212"/>
        <v>9</v>
      </c>
      <c r="M713" s="89">
        <f t="shared" si="213"/>
        <v>1.001744025</v>
      </c>
      <c r="N713" s="89">
        <f t="shared" ca="1" si="214"/>
        <v>1.006332233</v>
      </c>
      <c r="O713" s="88">
        <f t="shared" si="206"/>
        <v>0</v>
      </c>
      <c r="P713" s="85">
        <f t="shared" ca="1" si="201"/>
        <v>0.82258487000000002</v>
      </c>
      <c r="Q713" s="85">
        <f t="shared" si="207"/>
        <v>0</v>
      </c>
      <c r="R713" s="90" t="str">
        <f t="shared" si="208"/>
        <v>A+J=</v>
      </c>
      <c r="S713" s="86">
        <f t="shared" si="209"/>
        <v>44841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198"/>
        <v>44807</v>
      </c>
      <c r="B714" s="129">
        <f t="shared" ca="1" si="202"/>
        <v>130.81869424999996</v>
      </c>
      <c r="C714" s="85">
        <f t="shared" si="210"/>
        <v>129.90439103999995</v>
      </c>
      <c r="D714" s="11">
        <f ca="1">IF(A714&lt;$B$1,VLOOKUP(A714,[1]DI!$A$4:$B$15000,2),0)</f>
        <v>0</v>
      </c>
      <c r="E714" s="85">
        <f t="shared" ca="1" si="203"/>
        <v>1</v>
      </c>
      <c r="F714" s="85">
        <f ca="1">(TRUNC(PRODUCT($E$12:$E713),16))</f>
        <v>1.13164999896963</v>
      </c>
      <c r="G714" s="85">
        <f t="shared" ca="1" si="204"/>
        <v>1.1259185969029599</v>
      </c>
      <c r="H714" s="85">
        <f t="shared" ca="1" si="205"/>
        <v>1.0050904199999999</v>
      </c>
      <c r="I714" s="84">
        <f t="shared" si="199"/>
        <v>0.05</v>
      </c>
      <c r="J714" s="86">
        <f t="shared" si="211"/>
        <v>44795</v>
      </c>
      <c r="K714" s="87">
        <f t="shared" si="200"/>
        <v>9</v>
      </c>
      <c r="L714" s="88">
        <f t="shared" si="212"/>
        <v>10</v>
      </c>
      <c r="M714" s="89">
        <f t="shared" si="213"/>
        <v>1.0019379930000001</v>
      </c>
      <c r="N714" s="89">
        <f t="shared" ca="1" si="214"/>
        <v>1.007038278</v>
      </c>
      <c r="O714" s="88">
        <f t="shared" si="206"/>
        <v>0</v>
      </c>
      <c r="P714" s="85">
        <f t="shared" ca="1" si="201"/>
        <v>0.91430321000000003</v>
      </c>
      <c r="Q714" s="85">
        <f t="shared" si="207"/>
        <v>0</v>
      </c>
      <c r="R714" s="90" t="str">
        <f t="shared" si="208"/>
        <v>A+J=</v>
      </c>
      <c r="S714" s="86">
        <f t="shared" si="209"/>
        <v>44841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198"/>
        <v>44808</v>
      </c>
      <c r="B715" s="129">
        <f t="shared" ca="1" si="202"/>
        <v>130.81869424999996</v>
      </c>
      <c r="C715" s="85">
        <f t="shared" si="210"/>
        <v>129.90439103999995</v>
      </c>
      <c r="D715" s="11">
        <f ca="1">IF(A715&lt;$B$1,VLOOKUP(A715,[1]DI!$A$4:$B$15000,2),0)</f>
        <v>0</v>
      </c>
      <c r="E715" s="85">
        <f t="shared" ca="1" si="203"/>
        <v>1</v>
      </c>
      <c r="F715" s="85">
        <f ca="1">(TRUNC(PRODUCT($E$12:$E714),16))</f>
        <v>1.13164999896963</v>
      </c>
      <c r="G715" s="85">
        <f t="shared" ca="1" si="204"/>
        <v>1.1259185969029599</v>
      </c>
      <c r="H715" s="85">
        <f t="shared" ca="1" si="205"/>
        <v>1.0050904199999999</v>
      </c>
      <c r="I715" s="84">
        <f t="shared" si="199"/>
        <v>0.05</v>
      </c>
      <c r="J715" s="86">
        <f t="shared" si="211"/>
        <v>44795</v>
      </c>
      <c r="K715" s="87">
        <f t="shared" si="200"/>
        <v>9</v>
      </c>
      <c r="L715" s="88">
        <f t="shared" si="212"/>
        <v>10</v>
      </c>
      <c r="M715" s="89">
        <f t="shared" si="213"/>
        <v>1.0019379930000001</v>
      </c>
      <c r="N715" s="89">
        <f t="shared" ca="1" si="214"/>
        <v>1.007038278</v>
      </c>
      <c r="O715" s="88">
        <f t="shared" si="206"/>
        <v>0</v>
      </c>
      <c r="P715" s="85">
        <f t="shared" ca="1" si="201"/>
        <v>0.91430321000000003</v>
      </c>
      <c r="Q715" s="85">
        <f t="shared" si="207"/>
        <v>0</v>
      </c>
      <c r="R715" s="90" t="str">
        <f t="shared" si="208"/>
        <v>A+J=</v>
      </c>
      <c r="S715" s="86">
        <f t="shared" si="209"/>
        <v>44841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198"/>
        <v>44809</v>
      </c>
      <c r="B716" s="129">
        <f t="shared" ca="1" si="202"/>
        <v>130.81869424999996</v>
      </c>
      <c r="C716" s="85">
        <f t="shared" si="210"/>
        <v>129.90439103999995</v>
      </c>
      <c r="D716" s="11">
        <f ca="1">IF(A716&lt;$B$1,VLOOKUP(A716,[1]DI!$A$4:$B$15000,2),0)</f>
        <v>0.13650000000000001</v>
      </c>
      <c r="E716" s="85">
        <f t="shared" ca="1" si="203"/>
        <v>1.00050788</v>
      </c>
      <c r="F716" s="85">
        <f ca="1">(TRUNC(PRODUCT($E$12:$E715),16))</f>
        <v>1.13164999896963</v>
      </c>
      <c r="G716" s="85">
        <f t="shared" ca="1" si="204"/>
        <v>1.1259185969029599</v>
      </c>
      <c r="H716" s="85">
        <f t="shared" ca="1" si="205"/>
        <v>1.0050904199999999</v>
      </c>
      <c r="I716" s="84">
        <f t="shared" si="199"/>
        <v>0.05</v>
      </c>
      <c r="J716" s="86">
        <f t="shared" si="211"/>
        <v>44795</v>
      </c>
      <c r="K716" s="87">
        <f t="shared" si="200"/>
        <v>10</v>
      </c>
      <c r="L716" s="88">
        <f t="shared" si="212"/>
        <v>10</v>
      </c>
      <c r="M716" s="89">
        <f t="shared" si="213"/>
        <v>1.0019379930000001</v>
      </c>
      <c r="N716" s="89">
        <f t="shared" ca="1" si="214"/>
        <v>1.007038278</v>
      </c>
      <c r="O716" s="88">
        <f t="shared" si="206"/>
        <v>0</v>
      </c>
      <c r="P716" s="85">
        <f t="shared" ca="1" si="201"/>
        <v>0.91430321000000003</v>
      </c>
      <c r="Q716" s="85">
        <f t="shared" si="207"/>
        <v>0</v>
      </c>
      <c r="R716" s="90" t="str">
        <f t="shared" si="208"/>
        <v>A+J=</v>
      </c>
      <c r="S716" s="86">
        <f t="shared" si="209"/>
        <v>44841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15">(A716+1)</f>
        <v>44810</v>
      </c>
      <c r="B717" s="129">
        <f t="shared" ca="1" si="202"/>
        <v>130.91047845999995</v>
      </c>
      <c r="C717" s="85">
        <f t="shared" si="210"/>
        <v>129.90439103999995</v>
      </c>
      <c r="D717" s="11">
        <f ca="1">IF(A717&lt;$B$1,VLOOKUP(A717,[1]DI!$A$4:$B$15000,2),0)</f>
        <v>0.13650000000000001</v>
      </c>
      <c r="E717" s="85">
        <f t="shared" ca="1" si="203"/>
        <v>1.00050788</v>
      </c>
      <c r="F717" s="85">
        <f ca="1">(TRUNC(PRODUCT($E$12:$E716),16))</f>
        <v>1.1322247413711</v>
      </c>
      <c r="G717" s="85">
        <f t="shared" ca="1" si="204"/>
        <v>1.1259185969029599</v>
      </c>
      <c r="H717" s="85">
        <f t="shared" ca="1" si="205"/>
        <v>1.00560089</v>
      </c>
      <c r="I717" s="84">
        <f t="shared" ref="I717:I780" si="216">I716</f>
        <v>0.05</v>
      </c>
      <c r="J717" s="86">
        <f t="shared" si="211"/>
        <v>44795</v>
      </c>
      <c r="K717" s="87">
        <f t="shared" ref="K717:K780" si="217">IF(A717&gt;J717,IF(NETWORKDAYS(J717,A717,$V$72:$V$436)-1=0,1,NETWORKDAYS(J717,A717,$V$72:$V$436)-1),0)</f>
        <v>11</v>
      </c>
      <c r="L717" s="88">
        <f t="shared" si="212"/>
        <v>11</v>
      </c>
      <c r="M717" s="89">
        <f t="shared" si="213"/>
        <v>1.0021319989999999</v>
      </c>
      <c r="N717" s="89">
        <f t="shared" ca="1" si="214"/>
        <v>1.00774483</v>
      </c>
      <c r="O717" s="88">
        <f t="shared" si="206"/>
        <v>0</v>
      </c>
      <c r="P717" s="85">
        <f t="shared" ref="P717:P780" ca="1" si="218">TRUNC(((N717-1)*C717),8)</f>
        <v>1.0060874200000001</v>
      </c>
      <c r="Q717" s="85">
        <f t="shared" si="207"/>
        <v>0</v>
      </c>
      <c r="R717" s="90" t="str">
        <f t="shared" si="208"/>
        <v>A+J=</v>
      </c>
      <c r="S717" s="86">
        <f t="shared" si="209"/>
        <v>44841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15"/>
        <v>44811</v>
      </c>
      <c r="B718" s="129">
        <f t="shared" ref="B718:B781" ca="1" si="219">IF(A718&lt;=TODAY(),C718+P718,IF(AND(A718&gt;TODAY(),A718&lt;=$B$1),IF(VLOOKUP(TODAY(),$A$10:$D$10000,4,FALSE)=0,"n.d",C718+P718),"n.d"))</f>
        <v>131.00232579999994</v>
      </c>
      <c r="C718" s="85">
        <f t="shared" si="210"/>
        <v>129.90439103999995</v>
      </c>
      <c r="D718" s="11">
        <f ca="1">IF(A718&lt;$B$1,VLOOKUP(A718,[1]DI!$A$4:$B$15000,2),0)</f>
        <v>0</v>
      </c>
      <c r="E718" s="85">
        <f t="shared" ref="E718:E781" ca="1" si="220">IF(A718&lt;A$10,1,ROUND(((1+D718)^(1/252)),8))</f>
        <v>1</v>
      </c>
      <c r="F718" s="85">
        <f ca="1">(TRUNC(PRODUCT($E$12:$E717),16))</f>
        <v>1.1327997756727499</v>
      </c>
      <c r="G718" s="85">
        <f t="shared" ref="G718:G781" ca="1" si="221">IF(O717&gt;0,F717,G717)</f>
        <v>1.1259185969029599</v>
      </c>
      <c r="H718" s="85">
        <f t="shared" ref="H718:H781" ca="1" si="222">ROUND(F718/G718,8)</f>
        <v>1.00611161</v>
      </c>
      <c r="I718" s="84">
        <f t="shared" si="216"/>
        <v>0.05</v>
      </c>
      <c r="J718" s="86">
        <f t="shared" si="211"/>
        <v>44795</v>
      </c>
      <c r="K718" s="87">
        <f t="shared" si="217"/>
        <v>11</v>
      </c>
      <c r="L718" s="88">
        <f t="shared" si="212"/>
        <v>12</v>
      </c>
      <c r="M718" s="89">
        <f t="shared" si="213"/>
        <v>1.002326042</v>
      </c>
      <c r="N718" s="89">
        <f t="shared" ca="1" si="214"/>
        <v>1.0084518680000001</v>
      </c>
      <c r="O718" s="88">
        <f t="shared" ref="O718:O781" si="223">IF(VLOOKUP(A718,W$12:AD$60,8)=VLOOKUP(A717,W$12:AD$60,8),0,VLOOKUP(A718,W$12:AD$60,8))</f>
        <v>0</v>
      </c>
      <c r="P718" s="85">
        <f t="shared" ca="1" si="218"/>
        <v>1.09793476</v>
      </c>
      <c r="Q718" s="85">
        <f t="shared" ref="Q718:Q781" si="224">IF(O718&gt;0,VLOOKUP(O718,$V$12:$AA$60,6),0)</f>
        <v>0</v>
      </c>
      <c r="R718" s="90" t="str">
        <f t="shared" ref="R718:R781" si="225">IF(O717&gt;0,VLOOKUP(O717,V$12:AF$60,10),R717)</f>
        <v>A+J=</v>
      </c>
      <c r="S718" s="86">
        <f t="shared" ref="S718:S781" si="226">IF(O717&gt;0,VLOOKUP(O717,V$12:AF$60,11),S717)</f>
        <v>44841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15"/>
        <v>44812</v>
      </c>
      <c r="B719" s="129">
        <f t="shared" ca="1" si="219"/>
        <v>131.00232579999994</v>
      </c>
      <c r="C719" s="85">
        <f t="shared" si="210"/>
        <v>129.90439103999995</v>
      </c>
      <c r="D719" s="11">
        <f ca="1">IF(A719&lt;$B$1,VLOOKUP(A719,[1]DI!$A$4:$B$15000,2),0)</f>
        <v>0.13650000000000001</v>
      </c>
      <c r="E719" s="85">
        <f t="shared" ca="1" si="220"/>
        <v>1.00050788</v>
      </c>
      <c r="F719" s="85">
        <f ca="1">(TRUNC(PRODUCT($E$12:$E718),16))</f>
        <v>1.1327997756727499</v>
      </c>
      <c r="G719" s="85">
        <f t="shared" ca="1" si="221"/>
        <v>1.1259185969029599</v>
      </c>
      <c r="H719" s="85">
        <f t="shared" ca="1" si="222"/>
        <v>1.00611161</v>
      </c>
      <c r="I719" s="84">
        <f t="shared" si="216"/>
        <v>0.05</v>
      </c>
      <c r="J719" s="86">
        <f t="shared" si="211"/>
        <v>44795</v>
      </c>
      <c r="K719" s="87">
        <f t="shared" si="217"/>
        <v>12</v>
      </c>
      <c r="L719" s="88">
        <f t="shared" si="212"/>
        <v>12</v>
      </c>
      <c r="M719" s="89">
        <f t="shared" si="213"/>
        <v>1.002326042</v>
      </c>
      <c r="N719" s="89">
        <f t="shared" ca="1" si="214"/>
        <v>1.0084518680000001</v>
      </c>
      <c r="O719" s="88">
        <f t="shared" si="223"/>
        <v>0</v>
      </c>
      <c r="P719" s="85">
        <f t="shared" ca="1" si="218"/>
        <v>1.09793476</v>
      </c>
      <c r="Q719" s="85">
        <f t="shared" si="224"/>
        <v>0</v>
      </c>
      <c r="R719" s="90" t="str">
        <f t="shared" si="225"/>
        <v>A+J=</v>
      </c>
      <c r="S719" s="86">
        <f t="shared" si="226"/>
        <v>44841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15"/>
        <v>44813</v>
      </c>
      <c r="B720" s="129">
        <f t="shared" ca="1" si="219"/>
        <v>131.09423899999996</v>
      </c>
      <c r="C720" s="85">
        <f t="shared" si="210"/>
        <v>129.90439103999995</v>
      </c>
      <c r="D720" s="11">
        <f ca="1">IF(A720&lt;$B$1,VLOOKUP(A720,[1]DI!$A$4:$B$15000,2),0)</f>
        <v>0.13650000000000001</v>
      </c>
      <c r="E720" s="85">
        <f t="shared" ca="1" si="220"/>
        <v>1.00050788</v>
      </c>
      <c r="F720" s="85">
        <f ca="1">(TRUNC(PRODUCT($E$12:$E719),16))</f>
        <v>1.13337510202282</v>
      </c>
      <c r="G720" s="85">
        <f t="shared" ca="1" si="221"/>
        <v>1.1259185969029599</v>
      </c>
      <c r="H720" s="85">
        <f t="shared" ca="1" si="222"/>
        <v>1.0066226</v>
      </c>
      <c r="I720" s="84">
        <f t="shared" si="216"/>
        <v>0.05</v>
      </c>
      <c r="J720" s="86">
        <f t="shared" si="211"/>
        <v>44795</v>
      </c>
      <c r="K720" s="87">
        <f t="shared" si="217"/>
        <v>13</v>
      </c>
      <c r="L720" s="88">
        <f t="shared" si="212"/>
        <v>13</v>
      </c>
      <c r="M720" s="89">
        <f t="shared" si="213"/>
        <v>1.002520123</v>
      </c>
      <c r="N720" s="89">
        <f t="shared" ca="1" si="214"/>
        <v>1.0091594129999999</v>
      </c>
      <c r="O720" s="88">
        <f t="shared" si="223"/>
        <v>0</v>
      </c>
      <c r="P720" s="85">
        <f t="shared" ca="1" si="218"/>
        <v>1.18984796</v>
      </c>
      <c r="Q720" s="85">
        <f t="shared" si="224"/>
        <v>0</v>
      </c>
      <c r="R720" s="90" t="str">
        <f t="shared" si="225"/>
        <v>A+J=</v>
      </c>
      <c r="S720" s="86">
        <f t="shared" si="226"/>
        <v>44841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15"/>
        <v>44814</v>
      </c>
      <c r="B721" s="129">
        <f t="shared" ca="1" si="219"/>
        <v>131.18621546999995</v>
      </c>
      <c r="C721" s="85">
        <f t="shared" si="210"/>
        <v>129.90439103999995</v>
      </c>
      <c r="D721" s="11">
        <f ca="1">IF(A721&lt;$B$1,VLOOKUP(A721,[1]DI!$A$4:$B$15000,2),0)</f>
        <v>0</v>
      </c>
      <c r="E721" s="85">
        <f t="shared" ca="1" si="220"/>
        <v>1</v>
      </c>
      <c r="F721" s="85">
        <f ca="1">(TRUNC(PRODUCT($E$12:$E720),16))</f>
        <v>1.13395072056963</v>
      </c>
      <c r="G721" s="85">
        <f t="shared" ca="1" si="221"/>
        <v>1.1259185969029599</v>
      </c>
      <c r="H721" s="85">
        <f t="shared" ca="1" si="222"/>
        <v>1.0071338400000001</v>
      </c>
      <c r="I721" s="84">
        <f t="shared" si="216"/>
        <v>0.05</v>
      </c>
      <c r="J721" s="86">
        <f t="shared" si="211"/>
        <v>44795</v>
      </c>
      <c r="K721" s="87">
        <f t="shared" si="217"/>
        <v>13</v>
      </c>
      <c r="L721" s="88">
        <f t="shared" si="212"/>
        <v>14</v>
      </c>
      <c r="M721" s="89">
        <f t="shared" si="213"/>
        <v>1.0027142419999999</v>
      </c>
      <c r="N721" s="89">
        <f t="shared" ca="1" si="214"/>
        <v>1.009867445</v>
      </c>
      <c r="O721" s="88">
        <f t="shared" si="223"/>
        <v>0</v>
      </c>
      <c r="P721" s="85">
        <f t="shared" ca="1" si="218"/>
        <v>1.2818244299999999</v>
      </c>
      <c r="Q721" s="85">
        <f t="shared" si="224"/>
        <v>0</v>
      </c>
      <c r="R721" s="90" t="str">
        <f t="shared" si="225"/>
        <v>A+J=</v>
      </c>
      <c r="S721" s="86">
        <f t="shared" si="226"/>
        <v>44841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15"/>
        <v>44815</v>
      </c>
      <c r="B722" s="129">
        <f t="shared" ca="1" si="219"/>
        <v>131.18621546999995</v>
      </c>
      <c r="C722" s="85">
        <f t="shared" si="210"/>
        <v>129.90439103999995</v>
      </c>
      <c r="D722" s="11">
        <f ca="1">IF(A722&lt;$B$1,VLOOKUP(A722,[1]DI!$A$4:$B$15000,2),0)</f>
        <v>0</v>
      </c>
      <c r="E722" s="85">
        <f t="shared" ca="1" si="220"/>
        <v>1</v>
      </c>
      <c r="F722" s="85">
        <f ca="1">(TRUNC(PRODUCT($E$12:$E721),16))</f>
        <v>1.13395072056963</v>
      </c>
      <c r="G722" s="85">
        <f t="shared" ca="1" si="221"/>
        <v>1.1259185969029599</v>
      </c>
      <c r="H722" s="85">
        <f t="shared" ca="1" si="222"/>
        <v>1.0071338400000001</v>
      </c>
      <c r="I722" s="84">
        <f t="shared" si="216"/>
        <v>0.05</v>
      </c>
      <c r="J722" s="86">
        <f t="shared" si="211"/>
        <v>44795</v>
      </c>
      <c r="K722" s="87">
        <f t="shared" si="217"/>
        <v>13</v>
      </c>
      <c r="L722" s="88">
        <f t="shared" si="212"/>
        <v>14</v>
      </c>
      <c r="M722" s="89">
        <f t="shared" si="213"/>
        <v>1.0027142419999999</v>
      </c>
      <c r="N722" s="89">
        <f t="shared" ca="1" si="214"/>
        <v>1.009867445</v>
      </c>
      <c r="O722" s="88">
        <f t="shared" si="223"/>
        <v>0</v>
      </c>
      <c r="P722" s="85">
        <f t="shared" ca="1" si="218"/>
        <v>1.2818244299999999</v>
      </c>
      <c r="Q722" s="85">
        <f t="shared" si="224"/>
        <v>0</v>
      </c>
      <c r="R722" s="90" t="str">
        <f t="shared" si="225"/>
        <v>A+J=</v>
      </c>
      <c r="S722" s="86">
        <f t="shared" si="226"/>
        <v>44841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15"/>
        <v>44816</v>
      </c>
      <c r="B723" s="129">
        <f t="shared" ca="1" si="219"/>
        <v>131.18621546999995</v>
      </c>
      <c r="C723" s="85">
        <f t="shared" si="210"/>
        <v>129.90439103999995</v>
      </c>
      <c r="D723" s="11">
        <f ca="1">IF(A723&lt;$B$1,VLOOKUP(A723,[1]DI!$A$4:$B$15000,2),0)</f>
        <v>0.13650000000000001</v>
      </c>
      <c r="E723" s="85">
        <f t="shared" ca="1" si="220"/>
        <v>1.00050788</v>
      </c>
      <c r="F723" s="85">
        <f ca="1">(TRUNC(PRODUCT($E$12:$E722),16))</f>
        <v>1.13395072056963</v>
      </c>
      <c r="G723" s="85">
        <f t="shared" ca="1" si="221"/>
        <v>1.1259185969029599</v>
      </c>
      <c r="H723" s="85">
        <f t="shared" ca="1" si="222"/>
        <v>1.0071338400000001</v>
      </c>
      <c r="I723" s="84">
        <f t="shared" si="216"/>
        <v>0.05</v>
      </c>
      <c r="J723" s="86">
        <f t="shared" si="211"/>
        <v>44795</v>
      </c>
      <c r="K723" s="87">
        <f t="shared" si="217"/>
        <v>14</v>
      </c>
      <c r="L723" s="88">
        <f t="shared" si="212"/>
        <v>14</v>
      </c>
      <c r="M723" s="89">
        <f t="shared" si="213"/>
        <v>1.0027142419999999</v>
      </c>
      <c r="N723" s="89">
        <f t="shared" ca="1" si="214"/>
        <v>1.009867445</v>
      </c>
      <c r="O723" s="88">
        <f t="shared" si="223"/>
        <v>0</v>
      </c>
      <c r="P723" s="85">
        <f t="shared" ca="1" si="218"/>
        <v>1.2818244299999999</v>
      </c>
      <c r="Q723" s="85">
        <f t="shared" si="224"/>
        <v>0</v>
      </c>
      <c r="R723" s="90" t="str">
        <f t="shared" si="225"/>
        <v>A+J=</v>
      </c>
      <c r="S723" s="86">
        <f t="shared" si="226"/>
        <v>44841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15"/>
        <v>44817</v>
      </c>
      <c r="B724" s="129">
        <f t="shared" ca="1" si="219"/>
        <v>131.27825649999994</v>
      </c>
      <c r="C724" s="85">
        <f t="shared" si="210"/>
        <v>129.90439103999995</v>
      </c>
      <c r="D724" s="11">
        <f ca="1">IF(A724&lt;$B$1,VLOOKUP(A724,[1]DI!$A$4:$B$15000,2),0)</f>
        <v>0.13650000000000001</v>
      </c>
      <c r="E724" s="85">
        <f t="shared" ca="1" si="220"/>
        <v>1.00050788</v>
      </c>
      <c r="F724" s="85">
        <f ca="1">(TRUNC(PRODUCT($E$12:$E723),16))</f>
        <v>1.1345266314616</v>
      </c>
      <c r="G724" s="85">
        <f t="shared" ca="1" si="221"/>
        <v>1.1259185969029599</v>
      </c>
      <c r="H724" s="85">
        <f t="shared" ca="1" si="222"/>
        <v>1.0076453400000001</v>
      </c>
      <c r="I724" s="84">
        <f t="shared" si="216"/>
        <v>0.05</v>
      </c>
      <c r="J724" s="86">
        <f t="shared" si="211"/>
        <v>44795</v>
      </c>
      <c r="K724" s="87">
        <f t="shared" si="217"/>
        <v>15</v>
      </c>
      <c r="L724" s="88">
        <f t="shared" si="212"/>
        <v>15</v>
      </c>
      <c r="M724" s="89">
        <f t="shared" si="213"/>
        <v>1.002908398</v>
      </c>
      <c r="N724" s="89">
        <f t="shared" ca="1" si="214"/>
        <v>1.010575974</v>
      </c>
      <c r="O724" s="88">
        <f t="shared" si="223"/>
        <v>0</v>
      </c>
      <c r="P724" s="85">
        <f t="shared" ca="1" si="218"/>
        <v>1.37386546</v>
      </c>
      <c r="Q724" s="85">
        <f t="shared" si="224"/>
        <v>0</v>
      </c>
      <c r="R724" s="90" t="str">
        <f t="shared" si="225"/>
        <v>A+J=</v>
      </c>
      <c r="S724" s="86">
        <f t="shared" si="226"/>
        <v>44841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15"/>
        <v>44818</v>
      </c>
      <c r="B725" s="129">
        <f t="shared" ca="1" si="219"/>
        <v>131.37036325999995</v>
      </c>
      <c r="C725" s="85">
        <f t="shared" si="210"/>
        <v>129.90439103999995</v>
      </c>
      <c r="D725" s="11">
        <f ca="1">IF(A725&lt;$B$1,VLOOKUP(A725,[1]DI!$A$4:$B$15000,2),0)</f>
        <v>0.13650000000000001</v>
      </c>
      <c r="E725" s="85">
        <f t="shared" ca="1" si="220"/>
        <v>1.00050788</v>
      </c>
      <c r="F725" s="85">
        <f ca="1">(TRUNC(PRODUCT($E$12:$E724),16))</f>
        <v>1.1351028348471801</v>
      </c>
      <c r="G725" s="85">
        <f t="shared" ca="1" si="221"/>
        <v>1.1259185969029599</v>
      </c>
      <c r="H725" s="85">
        <f t="shared" ca="1" si="222"/>
        <v>1.00815711</v>
      </c>
      <c r="I725" s="84">
        <f t="shared" si="216"/>
        <v>0.05</v>
      </c>
      <c r="J725" s="86">
        <f t="shared" si="211"/>
        <v>44795</v>
      </c>
      <c r="K725" s="87">
        <f t="shared" si="217"/>
        <v>16</v>
      </c>
      <c r="L725" s="88">
        <f t="shared" si="212"/>
        <v>16</v>
      </c>
      <c r="M725" s="89">
        <f t="shared" si="213"/>
        <v>1.003102591</v>
      </c>
      <c r="N725" s="89">
        <f t="shared" ca="1" si="214"/>
        <v>1.0112850090000001</v>
      </c>
      <c r="O725" s="88">
        <f t="shared" si="223"/>
        <v>0</v>
      </c>
      <c r="P725" s="85">
        <f t="shared" ca="1" si="218"/>
        <v>1.46597222</v>
      </c>
      <c r="Q725" s="85">
        <f t="shared" si="224"/>
        <v>0</v>
      </c>
      <c r="R725" s="90" t="str">
        <f t="shared" si="225"/>
        <v>A+J=</v>
      </c>
      <c r="S725" s="86">
        <f t="shared" si="226"/>
        <v>44841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15"/>
        <v>44819</v>
      </c>
      <c r="B726" s="129">
        <f t="shared" ca="1" si="219"/>
        <v>131.46253366999994</v>
      </c>
      <c r="C726" s="85">
        <f t="shared" si="210"/>
        <v>129.90439103999995</v>
      </c>
      <c r="D726" s="11">
        <f ca="1">IF(A726&lt;$B$1,VLOOKUP(A726,[1]DI!$A$4:$B$15000,2),0)</f>
        <v>0.13650000000000001</v>
      </c>
      <c r="E726" s="85">
        <f t="shared" ca="1" si="220"/>
        <v>1.00050788</v>
      </c>
      <c r="F726" s="85">
        <f ca="1">(TRUNC(PRODUCT($E$12:$E725),16))</f>
        <v>1.13567933087495</v>
      </c>
      <c r="G726" s="85">
        <f t="shared" ca="1" si="221"/>
        <v>1.1259185969029599</v>
      </c>
      <c r="H726" s="85">
        <f t="shared" ca="1" si="222"/>
        <v>1.0086691299999999</v>
      </c>
      <c r="I726" s="84">
        <f t="shared" si="216"/>
        <v>0.05</v>
      </c>
      <c r="J726" s="86">
        <f t="shared" si="211"/>
        <v>44795</v>
      </c>
      <c r="K726" s="87">
        <f t="shared" si="217"/>
        <v>17</v>
      </c>
      <c r="L726" s="88">
        <f t="shared" si="212"/>
        <v>17</v>
      </c>
      <c r="M726" s="89">
        <f t="shared" si="213"/>
        <v>1.0032968229999999</v>
      </c>
      <c r="N726" s="89">
        <f t="shared" ca="1" si="214"/>
        <v>1.0119945340000001</v>
      </c>
      <c r="O726" s="88">
        <f t="shared" si="223"/>
        <v>0</v>
      </c>
      <c r="P726" s="85">
        <f t="shared" ca="1" si="218"/>
        <v>1.5581426300000001</v>
      </c>
      <c r="Q726" s="85">
        <f t="shared" si="224"/>
        <v>0</v>
      </c>
      <c r="R726" s="90" t="str">
        <f t="shared" si="225"/>
        <v>A+J=</v>
      </c>
      <c r="S726" s="86">
        <f t="shared" si="226"/>
        <v>44841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15"/>
        <v>44820</v>
      </c>
      <c r="B727" s="129">
        <f t="shared" ca="1" si="219"/>
        <v>131.55476838999996</v>
      </c>
      <c r="C727" s="85">
        <f t="shared" si="210"/>
        <v>129.90439103999995</v>
      </c>
      <c r="D727" s="11">
        <f ca="1">IF(A727&lt;$B$1,VLOOKUP(A727,[1]DI!$A$4:$B$15000,2),0)</f>
        <v>0.13650000000000001</v>
      </c>
      <c r="E727" s="85">
        <f t="shared" ca="1" si="220"/>
        <v>1.00050788</v>
      </c>
      <c r="F727" s="85">
        <f ca="1">(TRUNC(PRODUCT($E$12:$E726),16))</f>
        <v>1.1362561196935099</v>
      </c>
      <c r="G727" s="85">
        <f t="shared" ca="1" si="221"/>
        <v>1.1259185969029599</v>
      </c>
      <c r="H727" s="85">
        <f t="shared" ca="1" si="222"/>
        <v>1.0091814100000001</v>
      </c>
      <c r="I727" s="84">
        <f t="shared" si="216"/>
        <v>0.05</v>
      </c>
      <c r="J727" s="86">
        <f t="shared" si="211"/>
        <v>44795</v>
      </c>
      <c r="K727" s="87">
        <f t="shared" si="217"/>
        <v>18</v>
      </c>
      <c r="L727" s="88">
        <f t="shared" si="212"/>
        <v>18</v>
      </c>
      <c r="M727" s="89">
        <f t="shared" si="213"/>
        <v>1.0034910909999999</v>
      </c>
      <c r="N727" s="89">
        <f t="shared" ca="1" si="214"/>
        <v>1.0127045539999999</v>
      </c>
      <c r="O727" s="88">
        <f t="shared" si="223"/>
        <v>0</v>
      </c>
      <c r="P727" s="85">
        <f t="shared" ca="1" si="218"/>
        <v>1.6503773500000001</v>
      </c>
      <c r="Q727" s="85">
        <f t="shared" si="224"/>
        <v>0</v>
      </c>
      <c r="R727" s="90" t="str">
        <f t="shared" si="225"/>
        <v>A+J=</v>
      </c>
      <c r="S727" s="86">
        <f t="shared" si="226"/>
        <v>44841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15"/>
        <v>44821</v>
      </c>
      <c r="B728" s="129">
        <f t="shared" ca="1" si="219"/>
        <v>131.64706934999995</v>
      </c>
      <c r="C728" s="85">
        <f t="shared" si="210"/>
        <v>129.90439103999995</v>
      </c>
      <c r="D728" s="11">
        <f ca="1">IF(A728&lt;$B$1,VLOOKUP(A728,[1]DI!$A$4:$B$15000,2),0)</f>
        <v>0</v>
      </c>
      <c r="E728" s="85">
        <f t="shared" ca="1" si="220"/>
        <v>1</v>
      </c>
      <c r="F728" s="85">
        <f ca="1">(TRUNC(PRODUCT($E$12:$E727),16))</f>
        <v>1.1368332014515801</v>
      </c>
      <c r="G728" s="85">
        <f t="shared" ca="1" si="221"/>
        <v>1.1259185969029599</v>
      </c>
      <c r="H728" s="85">
        <f t="shared" ca="1" si="222"/>
        <v>1.0096939599999999</v>
      </c>
      <c r="I728" s="84">
        <f t="shared" si="216"/>
        <v>0.05</v>
      </c>
      <c r="J728" s="86">
        <f t="shared" si="211"/>
        <v>44795</v>
      </c>
      <c r="K728" s="87">
        <f t="shared" si="217"/>
        <v>18</v>
      </c>
      <c r="L728" s="88">
        <f t="shared" si="212"/>
        <v>19</v>
      </c>
      <c r="M728" s="89">
        <f t="shared" si="213"/>
        <v>1.003685398</v>
      </c>
      <c r="N728" s="89">
        <f t="shared" ca="1" si="214"/>
        <v>1.013415084</v>
      </c>
      <c r="O728" s="88">
        <f t="shared" si="223"/>
        <v>0</v>
      </c>
      <c r="P728" s="85">
        <f t="shared" ca="1" si="218"/>
        <v>1.7426783100000001</v>
      </c>
      <c r="Q728" s="85">
        <f t="shared" si="224"/>
        <v>0</v>
      </c>
      <c r="R728" s="90" t="str">
        <f t="shared" si="225"/>
        <v>A+J=</v>
      </c>
      <c r="S728" s="86">
        <f t="shared" si="226"/>
        <v>44841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15"/>
        <v>44822</v>
      </c>
      <c r="B729" s="129">
        <f t="shared" ca="1" si="219"/>
        <v>131.64706934999995</v>
      </c>
      <c r="C729" s="85">
        <f t="shared" si="210"/>
        <v>129.90439103999995</v>
      </c>
      <c r="D729" s="11">
        <f ca="1">IF(A729&lt;$B$1,VLOOKUP(A729,[1]DI!$A$4:$B$15000,2),0)</f>
        <v>0</v>
      </c>
      <c r="E729" s="85">
        <f t="shared" ca="1" si="220"/>
        <v>1</v>
      </c>
      <c r="F729" s="85">
        <f ca="1">(TRUNC(PRODUCT($E$12:$E728),16))</f>
        <v>1.1368332014515801</v>
      </c>
      <c r="G729" s="85">
        <f t="shared" ca="1" si="221"/>
        <v>1.1259185969029599</v>
      </c>
      <c r="H729" s="85">
        <f t="shared" ca="1" si="222"/>
        <v>1.0096939599999999</v>
      </c>
      <c r="I729" s="84">
        <f t="shared" si="216"/>
        <v>0.05</v>
      </c>
      <c r="J729" s="86">
        <f t="shared" si="211"/>
        <v>44795</v>
      </c>
      <c r="K729" s="87">
        <f t="shared" si="217"/>
        <v>18</v>
      </c>
      <c r="L729" s="88">
        <f t="shared" si="212"/>
        <v>19</v>
      </c>
      <c r="M729" s="89">
        <f t="shared" si="213"/>
        <v>1.003685398</v>
      </c>
      <c r="N729" s="89">
        <f t="shared" ca="1" si="214"/>
        <v>1.013415084</v>
      </c>
      <c r="O729" s="88">
        <f t="shared" si="223"/>
        <v>0</v>
      </c>
      <c r="P729" s="85">
        <f t="shared" ca="1" si="218"/>
        <v>1.7426783100000001</v>
      </c>
      <c r="Q729" s="85">
        <f t="shared" si="224"/>
        <v>0</v>
      </c>
      <c r="R729" s="90" t="str">
        <f t="shared" si="225"/>
        <v>A+J=</v>
      </c>
      <c r="S729" s="86">
        <f t="shared" si="226"/>
        <v>44841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15"/>
        <v>44823</v>
      </c>
      <c r="B730" s="129">
        <f t="shared" ca="1" si="219"/>
        <v>131.64706934999995</v>
      </c>
      <c r="C730" s="85">
        <f t="shared" si="210"/>
        <v>129.90439103999995</v>
      </c>
      <c r="D730" s="11">
        <f ca="1">IF(A730&lt;$B$1,VLOOKUP(A730,[1]DI!$A$4:$B$15000,2),0)</f>
        <v>0.13650000000000001</v>
      </c>
      <c r="E730" s="85">
        <f t="shared" ca="1" si="220"/>
        <v>1.00050788</v>
      </c>
      <c r="F730" s="85">
        <f ca="1">(TRUNC(PRODUCT($E$12:$E729),16))</f>
        <v>1.1368332014515801</v>
      </c>
      <c r="G730" s="85">
        <f t="shared" ca="1" si="221"/>
        <v>1.1259185969029599</v>
      </c>
      <c r="H730" s="85">
        <f t="shared" ca="1" si="222"/>
        <v>1.0096939599999999</v>
      </c>
      <c r="I730" s="84">
        <f t="shared" si="216"/>
        <v>0.05</v>
      </c>
      <c r="J730" s="86">
        <f t="shared" si="211"/>
        <v>44795</v>
      </c>
      <c r="K730" s="87">
        <f t="shared" si="217"/>
        <v>19</v>
      </c>
      <c r="L730" s="88">
        <f t="shared" si="212"/>
        <v>19</v>
      </c>
      <c r="M730" s="89">
        <f t="shared" si="213"/>
        <v>1.003685398</v>
      </c>
      <c r="N730" s="89">
        <f t="shared" ca="1" si="214"/>
        <v>1.013415084</v>
      </c>
      <c r="O730" s="88">
        <f t="shared" si="223"/>
        <v>0</v>
      </c>
      <c r="P730" s="85">
        <f t="shared" ca="1" si="218"/>
        <v>1.7426783100000001</v>
      </c>
      <c r="Q730" s="85">
        <f t="shared" si="224"/>
        <v>0</v>
      </c>
      <c r="R730" s="90" t="str">
        <f t="shared" si="225"/>
        <v>A+J=</v>
      </c>
      <c r="S730" s="86">
        <f t="shared" si="226"/>
        <v>44841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15"/>
        <v>44824</v>
      </c>
      <c r="B731" s="129">
        <f t="shared" ca="1" si="219"/>
        <v>131.73943370999996</v>
      </c>
      <c r="C731" s="85">
        <f t="shared" si="210"/>
        <v>129.90439103999995</v>
      </c>
      <c r="D731" s="11">
        <f ca="1">IF(A731&lt;$B$1,VLOOKUP(A731,[1]DI!$A$4:$B$15000,2),0)</f>
        <v>0.13650000000000001</v>
      </c>
      <c r="E731" s="85">
        <f t="shared" ca="1" si="220"/>
        <v>1.00050788</v>
      </c>
      <c r="F731" s="85">
        <f ca="1">(TRUNC(PRODUCT($E$12:$E730),16))</f>
        <v>1.1374105762979301</v>
      </c>
      <c r="G731" s="85">
        <f t="shared" ca="1" si="221"/>
        <v>1.1259185969029599</v>
      </c>
      <c r="H731" s="85">
        <f t="shared" ca="1" si="222"/>
        <v>1.01020676</v>
      </c>
      <c r="I731" s="84">
        <f t="shared" si="216"/>
        <v>0.05</v>
      </c>
      <c r="J731" s="86">
        <f t="shared" si="211"/>
        <v>44795</v>
      </c>
      <c r="K731" s="87">
        <f t="shared" si="217"/>
        <v>20</v>
      </c>
      <c r="L731" s="88">
        <f t="shared" si="212"/>
        <v>20</v>
      </c>
      <c r="M731" s="89">
        <f t="shared" si="213"/>
        <v>1.0038797420000001</v>
      </c>
      <c r="N731" s="89">
        <f t="shared" ca="1" si="214"/>
        <v>1.0141261020000001</v>
      </c>
      <c r="O731" s="88">
        <f t="shared" si="223"/>
        <v>0</v>
      </c>
      <c r="P731" s="85">
        <f t="shared" ca="1" si="218"/>
        <v>1.83504267</v>
      </c>
      <c r="Q731" s="85">
        <f t="shared" si="224"/>
        <v>0</v>
      </c>
      <c r="R731" s="90" t="str">
        <f t="shared" si="225"/>
        <v>A+J=</v>
      </c>
      <c r="S731" s="86">
        <f t="shared" si="226"/>
        <v>44841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15"/>
        <v>44825</v>
      </c>
      <c r="B732" s="129">
        <f t="shared" ca="1" si="219"/>
        <v>131.83186276999996</v>
      </c>
      <c r="C732" s="85">
        <f t="shared" si="210"/>
        <v>129.90439103999995</v>
      </c>
      <c r="D732" s="11">
        <f ca="1">IF(A732&lt;$B$1,VLOOKUP(A732,[1]DI!$A$4:$B$15000,2),0)</f>
        <v>0.13650000000000001</v>
      </c>
      <c r="E732" s="85">
        <f t="shared" ca="1" si="220"/>
        <v>1.00050788</v>
      </c>
      <c r="F732" s="85">
        <f ca="1">(TRUNC(PRODUCT($E$12:$E731),16))</f>
        <v>1.13798824438142</v>
      </c>
      <c r="G732" s="85">
        <f t="shared" ca="1" si="221"/>
        <v>1.1259185969029599</v>
      </c>
      <c r="H732" s="85">
        <f t="shared" ca="1" si="222"/>
        <v>1.01071982</v>
      </c>
      <c r="I732" s="84">
        <f t="shared" si="216"/>
        <v>0.05</v>
      </c>
      <c r="J732" s="86">
        <f t="shared" si="211"/>
        <v>44795</v>
      </c>
      <c r="K732" s="87">
        <f t="shared" si="217"/>
        <v>21</v>
      </c>
      <c r="L732" s="88">
        <f t="shared" si="212"/>
        <v>21</v>
      </c>
      <c r="M732" s="89">
        <f t="shared" si="213"/>
        <v>1.004074124</v>
      </c>
      <c r="N732" s="89">
        <f t="shared" ca="1" si="214"/>
        <v>1.0148376180000001</v>
      </c>
      <c r="O732" s="88">
        <f t="shared" si="223"/>
        <v>0</v>
      </c>
      <c r="P732" s="85">
        <f t="shared" ca="1" si="218"/>
        <v>1.9274717299999999</v>
      </c>
      <c r="Q732" s="85">
        <f t="shared" si="224"/>
        <v>0</v>
      </c>
      <c r="R732" s="90" t="str">
        <f t="shared" si="225"/>
        <v>A+J=</v>
      </c>
      <c r="S732" s="86">
        <f t="shared" si="226"/>
        <v>44841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15"/>
        <v>44826</v>
      </c>
      <c r="B733" s="129">
        <f t="shared" ca="1" si="219"/>
        <v>131.92435780999995</v>
      </c>
      <c r="C733" s="85">
        <f t="shared" si="210"/>
        <v>129.90439103999995</v>
      </c>
      <c r="D733" s="11">
        <f ca="1">IF(A733&lt;$B$1,VLOOKUP(A733,[1]DI!$A$4:$B$15000,2),0)</f>
        <v>0.13650000000000001</v>
      </c>
      <c r="E733" s="85">
        <f t="shared" ca="1" si="220"/>
        <v>1.00050788</v>
      </c>
      <c r="F733" s="85">
        <f ca="1">(TRUNC(PRODUCT($E$12:$E732),16))</f>
        <v>1.13856620585098</v>
      </c>
      <c r="G733" s="85">
        <f t="shared" ca="1" si="221"/>
        <v>1.1259185969029599</v>
      </c>
      <c r="H733" s="85">
        <f t="shared" ca="1" si="222"/>
        <v>1.01123315</v>
      </c>
      <c r="I733" s="84">
        <f t="shared" si="216"/>
        <v>0.05</v>
      </c>
      <c r="J733" s="86">
        <f t="shared" si="211"/>
        <v>44795</v>
      </c>
      <c r="K733" s="87">
        <f t="shared" si="217"/>
        <v>22</v>
      </c>
      <c r="L733" s="88">
        <f t="shared" si="212"/>
        <v>22</v>
      </c>
      <c r="M733" s="89">
        <f t="shared" si="213"/>
        <v>1.004268543</v>
      </c>
      <c r="N733" s="89">
        <f t="shared" ca="1" si="214"/>
        <v>1.0155496420000001</v>
      </c>
      <c r="O733" s="88">
        <f t="shared" si="223"/>
        <v>0</v>
      </c>
      <c r="P733" s="85">
        <f t="shared" ca="1" si="218"/>
        <v>2.0199667699999999</v>
      </c>
      <c r="Q733" s="85">
        <f t="shared" si="224"/>
        <v>0</v>
      </c>
      <c r="R733" s="90" t="str">
        <f t="shared" si="225"/>
        <v>A+J=</v>
      </c>
      <c r="S733" s="86">
        <f t="shared" si="226"/>
        <v>44841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15"/>
        <v>44827</v>
      </c>
      <c r="B734" s="129">
        <f t="shared" ca="1" si="219"/>
        <v>132.01691650999996</v>
      </c>
      <c r="C734" s="85">
        <f t="shared" si="210"/>
        <v>129.90439103999995</v>
      </c>
      <c r="D734" s="11">
        <f ca="1">IF(A734&lt;$B$1,VLOOKUP(A734,[1]DI!$A$4:$B$15000,2),0)</f>
        <v>0.13650000000000001</v>
      </c>
      <c r="E734" s="85">
        <f t="shared" ca="1" si="220"/>
        <v>1.00050788</v>
      </c>
      <c r="F734" s="85">
        <f ca="1">(TRUNC(PRODUCT($E$12:$E733),16))</f>
        <v>1.1391444608556101</v>
      </c>
      <c r="G734" s="85">
        <f t="shared" ca="1" si="221"/>
        <v>1.1259185969029599</v>
      </c>
      <c r="H734" s="85">
        <f t="shared" ca="1" si="222"/>
        <v>1.01174673</v>
      </c>
      <c r="I734" s="84">
        <f t="shared" si="216"/>
        <v>0.05</v>
      </c>
      <c r="J734" s="86">
        <f t="shared" si="211"/>
        <v>44795</v>
      </c>
      <c r="K734" s="87">
        <f t="shared" si="217"/>
        <v>23</v>
      </c>
      <c r="L734" s="88">
        <f t="shared" si="212"/>
        <v>23</v>
      </c>
      <c r="M734" s="89">
        <f t="shared" si="213"/>
        <v>1.0044630000000001</v>
      </c>
      <c r="N734" s="89">
        <f t="shared" ca="1" si="214"/>
        <v>1.016262156</v>
      </c>
      <c r="O734" s="88">
        <f t="shared" si="223"/>
        <v>0</v>
      </c>
      <c r="P734" s="85">
        <f t="shared" ca="1" si="218"/>
        <v>2.11252547</v>
      </c>
      <c r="Q734" s="85">
        <f t="shared" si="224"/>
        <v>0</v>
      </c>
      <c r="R734" s="90" t="str">
        <f t="shared" si="225"/>
        <v>A+J=</v>
      </c>
      <c r="S734" s="86">
        <f t="shared" si="226"/>
        <v>44841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15"/>
        <v>44828</v>
      </c>
      <c r="B735" s="129">
        <f t="shared" ca="1" si="219"/>
        <v>132.10954132999996</v>
      </c>
      <c r="C735" s="85">
        <f t="shared" si="210"/>
        <v>129.90439103999995</v>
      </c>
      <c r="D735" s="11">
        <f ca="1">IF(A735&lt;$B$1,VLOOKUP(A735,[1]DI!$A$4:$B$15000,2),0)</f>
        <v>0</v>
      </c>
      <c r="E735" s="85">
        <f t="shared" ca="1" si="220"/>
        <v>1</v>
      </c>
      <c r="F735" s="85">
        <f ca="1">(TRUNC(PRODUCT($E$12:$E734),16))</f>
        <v>1.13972300954439</v>
      </c>
      <c r="G735" s="85">
        <f t="shared" ca="1" si="221"/>
        <v>1.1259185969029599</v>
      </c>
      <c r="H735" s="85">
        <f t="shared" ca="1" si="222"/>
        <v>1.01226058</v>
      </c>
      <c r="I735" s="84">
        <f t="shared" si="216"/>
        <v>0.05</v>
      </c>
      <c r="J735" s="86">
        <f t="shared" si="211"/>
        <v>44795</v>
      </c>
      <c r="K735" s="87">
        <f t="shared" si="217"/>
        <v>23</v>
      </c>
      <c r="L735" s="88">
        <f t="shared" si="212"/>
        <v>24</v>
      </c>
      <c r="M735" s="89">
        <f t="shared" si="213"/>
        <v>1.004657495</v>
      </c>
      <c r="N735" s="89">
        <f t="shared" ca="1" si="214"/>
        <v>1.0169751789999999</v>
      </c>
      <c r="O735" s="88">
        <f t="shared" si="223"/>
        <v>0</v>
      </c>
      <c r="P735" s="85">
        <f t="shared" ca="1" si="218"/>
        <v>2.2051502900000002</v>
      </c>
      <c r="Q735" s="85">
        <f t="shared" si="224"/>
        <v>0</v>
      </c>
      <c r="R735" s="90" t="str">
        <f t="shared" si="225"/>
        <v>A+J=</v>
      </c>
      <c r="S735" s="86">
        <f t="shared" si="226"/>
        <v>44841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15"/>
        <v>44829</v>
      </c>
      <c r="B736" s="129">
        <f t="shared" ca="1" si="219"/>
        <v>132.10954132999996</v>
      </c>
      <c r="C736" s="85">
        <f t="shared" si="210"/>
        <v>129.90439103999995</v>
      </c>
      <c r="D736" s="11">
        <f ca="1">IF(A736&lt;$B$1,VLOOKUP(A736,[1]DI!$A$4:$B$15000,2),0)</f>
        <v>0</v>
      </c>
      <c r="E736" s="85">
        <f t="shared" ca="1" si="220"/>
        <v>1</v>
      </c>
      <c r="F736" s="85">
        <f ca="1">(TRUNC(PRODUCT($E$12:$E735),16))</f>
        <v>1.13972300954439</v>
      </c>
      <c r="G736" s="85">
        <f t="shared" ca="1" si="221"/>
        <v>1.1259185969029599</v>
      </c>
      <c r="H736" s="85">
        <f t="shared" ca="1" si="222"/>
        <v>1.01226058</v>
      </c>
      <c r="I736" s="84">
        <f t="shared" si="216"/>
        <v>0.05</v>
      </c>
      <c r="J736" s="86">
        <f t="shared" si="211"/>
        <v>44795</v>
      </c>
      <c r="K736" s="87">
        <f t="shared" si="217"/>
        <v>23</v>
      </c>
      <c r="L736" s="88">
        <f t="shared" si="212"/>
        <v>24</v>
      </c>
      <c r="M736" s="89">
        <f t="shared" si="213"/>
        <v>1.004657495</v>
      </c>
      <c r="N736" s="89">
        <f t="shared" ca="1" si="214"/>
        <v>1.0169751789999999</v>
      </c>
      <c r="O736" s="88">
        <f t="shared" si="223"/>
        <v>0</v>
      </c>
      <c r="P736" s="85">
        <f t="shared" ca="1" si="218"/>
        <v>2.2051502900000002</v>
      </c>
      <c r="Q736" s="85">
        <f t="shared" si="224"/>
        <v>0</v>
      </c>
      <c r="R736" s="90" t="str">
        <f t="shared" si="225"/>
        <v>A+J=</v>
      </c>
      <c r="S736" s="86">
        <f t="shared" si="226"/>
        <v>44841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15"/>
        <v>44830</v>
      </c>
      <c r="B737" s="129">
        <f t="shared" ca="1" si="219"/>
        <v>132.10954132999996</v>
      </c>
      <c r="C737" s="85">
        <f t="shared" si="210"/>
        <v>129.90439103999995</v>
      </c>
      <c r="D737" s="11">
        <f ca="1">IF(A737&lt;$B$1,VLOOKUP(A737,[1]DI!$A$4:$B$15000,2),0)</f>
        <v>0.13650000000000001</v>
      </c>
      <c r="E737" s="85">
        <f t="shared" ca="1" si="220"/>
        <v>1.00050788</v>
      </c>
      <c r="F737" s="85">
        <f ca="1">(TRUNC(PRODUCT($E$12:$E736),16))</f>
        <v>1.13972300954439</v>
      </c>
      <c r="G737" s="85">
        <f t="shared" ca="1" si="221"/>
        <v>1.1259185969029599</v>
      </c>
      <c r="H737" s="85">
        <f t="shared" ca="1" si="222"/>
        <v>1.01226058</v>
      </c>
      <c r="I737" s="84">
        <f t="shared" si="216"/>
        <v>0.05</v>
      </c>
      <c r="J737" s="86">
        <f t="shared" si="211"/>
        <v>44795</v>
      </c>
      <c r="K737" s="87">
        <f t="shared" si="217"/>
        <v>24</v>
      </c>
      <c r="L737" s="88">
        <f t="shared" si="212"/>
        <v>24</v>
      </c>
      <c r="M737" s="89">
        <f t="shared" si="213"/>
        <v>1.004657495</v>
      </c>
      <c r="N737" s="89">
        <f t="shared" ca="1" si="214"/>
        <v>1.0169751789999999</v>
      </c>
      <c r="O737" s="88">
        <f t="shared" si="223"/>
        <v>0</v>
      </c>
      <c r="P737" s="85">
        <f t="shared" ca="1" si="218"/>
        <v>2.2051502900000002</v>
      </c>
      <c r="Q737" s="85">
        <f t="shared" si="224"/>
        <v>0</v>
      </c>
      <c r="R737" s="90" t="str">
        <f t="shared" si="225"/>
        <v>A+J=</v>
      </c>
      <c r="S737" s="86">
        <f t="shared" si="226"/>
        <v>44841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15"/>
        <v>44831</v>
      </c>
      <c r="B738" s="129">
        <f t="shared" ca="1" si="219"/>
        <v>132.20222953999996</v>
      </c>
      <c r="C738" s="85">
        <f t="shared" si="210"/>
        <v>129.90439103999995</v>
      </c>
      <c r="D738" s="11">
        <f ca="1">IF(A738&lt;$B$1,VLOOKUP(A738,[1]DI!$A$4:$B$15000,2),0)</f>
        <v>0.13650000000000001</v>
      </c>
      <c r="E738" s="85">
        <f t="shared" ca="1" si="220"/>
        <v>1.00050788</v>
      </c>
      <c r="F738" s="85">
        <f ca="1">(TRUNC(PRODUCT($E$12:$E737),16))</f>
        <v>1.14030185206648</v>
      </c>
      <c r="G738" s="85">
        <f t="shared" ca="1" si="221"/>
        <v>1.1259185969029599</v>
      </c>
      <c r="H738" s="85">
        <f t="shared" ca="1" si="222"/>
        <v>1.0127746799999999</v>
      </c>
      <c r="I738" s="84">
        <f t="shared" si="216"/>
        <v>0.05</v>
      </c>
      <c r="J738" s="86">
        <f t="shared" si="211"/>
        <v>44795</v>
      </c>
      <c r="K738" s="87">
        <f t="shared" si="217"/>
        <v>25</v>
      </c>
      <c r="L738" s="88">
        <f t="shared" si="212"/>
        <v>25</v>
      </c>
      <c r="M738" s="89">
        <f t="shared" si="213"/>
        <v>1.0048520270000001</v>
      </c>
      <c r="N738" s="89">
        <f t="shared" ca="1" si="214"/>
        <v>1.01768869</v>
      </c>
      <c r="O738" s="88">
        <f t="shared" si="223"/>
        <v>0</v>
      </c>
      <c r="P738" s="85">
        <f t="shared" ca="1" si="218"/>
        <v>2.2978385000000001</v>
      </c>
      <c r="Q738" s="85">
        <f t="shared" si="224"/>
        <v>0</v>
      </c>
      <c r="R738" s="90" t="str">
        <f t="shared" si="225"/>
        <v>A+J=</v>
      </c>
      <c r="S738" s="86">
        <f t="shared" si="226"/>
        <v>44841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15"/>
        <v>44832</v>
      </c>
      <c r="B739" s="129">
        <f t="shared" ca="1" si="219"/>
        <v>132.29498399999994</v>
      </c>
      <c r="C739" s="85">
        <f t="shared" si="210"/>
        <v>129.90439103999995</v>
      </c>
      <c r="D739" s="11">
        <f ca="1">IF(A739&lt;$B$1,VLOOKUP(A739,[1]DI!$A$4:$B$15000,2),0)</f>
        <v>0.13650000000000001</v>
      </c>
      <c r="E739" s="85">
        <f t="shared" ca="1" si="220"/>
        <v>1.00050788</v>
      </c>
      <c r="F739" s="85">
        <f ca="1">(TRUNC(PRODUCT($E$12:$E738),16))</f>
        <v>1.1408809885711</v>
      </c>
      <c r="G739" s="85">
        <f t="shared" ca="1" si="221"/>
        <v>1.1259185969029599</v>
      </c>
      <c r="H739" s="85">
        <f t="shared" ca="1" si="222"/>
        <v>1.01328905</v>
      </c>
      <c r="I739" s="84">
        <f t="shared" si="216"/>
        <v>0.05</v>
      </c>
      <c r="J739" s="86">
        <f t="shared" si="211"/>
        <v>44795</v>
      </c>
      <c r="K739" s="87">
        <f t="shared" si="217"/>
        <v>26</v>
      </c>
      <c r="L739" s="88">
        <f t="shared" si="212"/>
        <v>26</v>
      </c>
      <c r="M739" s="89">
        <f t="shared" si="213"/>
        <v>1.005046597</v>
      </c>
      <c r="N739" s="89">
        <f t="shared" ca="1" si="214"/>
        <v>1.018402711</v>
      </c>
      <c r="O739" s="88">
        <f t="shared" si="223"/>
        <v>0</v>
      </c>
      <c r="P739" s="85">
        <f t="shared" ca="1" si="218"/>
        <v>2.3905929600000002</v>
      </c>
      <c r="Q739" s="85">
        <f t="shared" si="224"/>
        <v>0</v>
      </c>
      <c r="R739" s="90" t="str">
        <f t="shared" si="225"/>
        <v>A+J=</v>
      </c>
      <c r="S739" s="86">
        <f t="shared" si="226"/>
        <v>44841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15"/>
        <v>44833</v>
      </c>
      <c r="B740" s="129">
        <f t="shared" ca="1" si="219"/>
        <v>132.38780354999994</v>
      </c>
      <c r="C740" s="85">
        <f t="shared" si="210"/>
        <v>129.90439103999995</v>
      </c>
      <c r="D740" s="11">
        <f ca="1">IF(A740&lt;$B$1,VLOOKUP(A740,[1]DI!$A$4:$B$15000,2),0)</f>
        <v>0.13650000000000001</v>
      </c>
      <c r="E740" s="85">
        <f t="shared" ca="1" si="220"/>
        <v>1.00050788</v>
      </c>
      <c r="F740" s="85">
        <f ca="1">(TRUNC(PRODUCT($E$12:$E739),16))</f>
        <v>1.1414604192075799</v>
      </c>
      <c r="G740" s="85">
        <f t="shared" ca="1" si="221"/>
        <v>1.1259185969029599</v>
      </c>
      <c r="H740" s="85">
        <f t="shared" ca="1" si="222"/>
        <v>1.0138036800000001</v>
      </c>
      <c r="I740" s="84">
        <f t="shared" si="216"/>
        <v>0.05</v>
      </c>
      <c r="J740" s="86">
        <f t="shared" si="211"/>
        <v>44795</v>
      </c>
      <c r="K740" s="87">
        <f t="shared" si="217"/>
        <v>27</v>
      </c>
      <c r="L740" s="88">
        <f t="shared" si="212"/>
        <v>27</v>
      </c>
      <c r="M740" s="89">
        <f t="shared" si="213"/>
        <v>1.0052412049999999</v>
      </c>
      <c r="N740" s="89">
        <f t="shared" ca="1" si="214"/>
        <v>1.019117233</v>
      </c>
      <c r="O740" s="88">
        <f t="shared" si="223"/>
        <v>0</v>
      </c>
      <c r="P740" s="85">
        <f t="shared" ca="1" si="218"/>
        <v>2.48341251</v>
      </c>
      <c r="Q740" s="85">
        <f t="shared" si="224"/>
        <v>0</v>
      </c>
      <c r="R740" s="90" t="str">
        <f t="shared" si="225"/>
        <v>A+J=</v>
      </c>
      <c r="S740" s="86">
        <f t="shared" si="226"/>
        <v>44841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15"/>
        <v>44834</v>
      </c>
      <c r="B741" s="129">
        <f t="shared" ca="1" si="219"/>
        <v>132.48068790999994</v>
      </c>
      <c r="C741" s="85">
        <f t="shared" si="210"/>
        <v>129.90439103999995</v>
      </c>
      <c r="D741" s="11">
        <f ca="1">IF(A741&lt;$B$1,VLOOKUP(A741,[1]DI!$A$4:$B$15000,2),0)</f>
        <v>0.13650000000000001</v>
      </c>
      <c r="E741" s="85">
        <f t="shared" ca="1" si="220"/>
        <v>1.00050788</v>
      </c>
      <c r="F741" s="85">
        <f ca="1">(TRUNC(PRODUCT($E$12:$E740),16))</f>
        <v>1.1420401441252901</v>
      </c>
      <c r="G741" s="85">
        <f t="shared" ca="1" si="221"/>
        <v>1.1259185969029599</v>
      </c>
      <c r="H741" s="85">
        <f t="shared" ca="1" si="222"/>
        <v>1.0143185699999999</v>
      </c>
      <c r="I741" s="84">
        <f t="shared" si="216"/>
        <v>0.05</v>
      </c>
      <c r="J741" s="86">
        <f t="shared" si="211"/>
        <v>44795</v>
      </c>
      <c r="K741" s="87">
        <f t="shared" si="217"/>
        <v>28</v>
      </c>
      <c r="L741" s="88">
        <f t="shared" si="212"/>
        <v>28</v>
      </c>
      <c r="M741" s="89">
        <f t="shared" si="213"/>
        <v>1.00543585</v>
      </c>
      <c r="N741" s="89">
        <f t="shared" ca="1" si="214"/>
        <v>1.019832254</v>
      </c>
      <c r="O741" s="88">
        <f t="shared" si="223"/>
        <v>0</v>
      </c>
      <c r="P741" s="85">
        <f t="shared" ca="1" si="218"/>
        <v>2.5762968700000002</v>
      </c>
      <c r="Q741" s="85">
        <f t="shared" si="224"/>
        <v>0</v>
      </c>
      <c r="R741" s="90" t="str">
        <f t="shared" si="225"/>
        <v>A+J=</v>
      </c>
      <c r="S741" s="86">
        <f t="shared" si="226"/>
        <v>44841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15"/>
        <v>44835</v>
      </c>
      <c r="B742" s="129">
        <f t="shared" ca="1" si="219"/>
        <v>132.57363722999995</v>
      </c>
      <c r="C742" s="85">
        <f t="shared" si="210"/>
        <v>129.90439103999995</v>
      </c>
      <c r="D742" s="11">
        <f ca="1">IF(A742&lt;$B$1,VLOOKUP(A742,[1]DI!$A$4:$B$15000,2),0)</f>
        <v>0</v>
      </c>
      <c r="E742" s="85">
        <f t="shared" ca="1" si="220"/>
        <v>1</v>
      </c>
      <c r="F742" s="85">
        <f ca="1">(TRUNC(PRODUCT($E$12:$E741),16))</f>
        <v>1.1426201634736799</v>
      </c>
      <c r="G742" s="85">
        <f t="shared" ca="1" si="221"/>
        <v>1.1259185969029599</v>
      </c>
      <c r="H742" s="85">
        <f t="shared" ca="1" si="222"/>
        <v>1.0148337199999999</v>
      </c>
      <c r="I742" s="84">
        <f t="shared" si="216"/>
        <v>0.05</v>
      </c>
      <c r="J742" s="86">
        <f t="shared" si="211"/>
        <v>44795</v>
      </c>
      <c r="K742" s="87">
        <f t="shared" si="217"/>
        <v>28</v>
      </c>
      <c r="L742" s="88">
        <f t="shared" si="212"/>
        <v>29</v>
      </c>
      <c r="M742" s="89">
        <f t="shared" si="213"/>
        <v>1.0056305329999999</v>
      </c>
      <c r="N742" s="89">
        <f t="shared" ca="1" si="214"/>
        <v>1.020547775</v>
      </c>
      <c r="O742" s="88">
        <f t="shared" si="223"/>
        <v>0</v>
      </c>
      <c r="P742" s="85">
        <f t="shared" ca="1" si="218"/>
        <v>2.66924619</v>
      </c>
      <c r="Q742" s="85">
        <f t="shared" si="224"/>
        <v>0</v>
      </c>
      <c r="R742" s="90" t="str">
        <f t="shared" si="225"/>
        <v>A+J=</v>
      </c>
      <c r="S742" s="86">
        <f t="shared" si="226"/>
        <v>44841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15"/>
        <v>44836</v>
      </c>
      <c r="B743" s="129">
        <f t="shared" ca="1" si="219"/>
        <v>132.57363722999995</v>
      </c>
      <c r="C743" s="85">
        <f t="shared" si="210"/>
        <v>129.90439103999995</v>
      </c>
      <c r="D743" s="11">
        <f ca="1">IF(A743&lt;$B$1,VLOOKUP(A743,[1]DI!$A$4:$B$15000,2),0)</f>
        <v>0</v>
      </c>
      <c r="E743" s="85">
        <f t="shared" ca="1" si="220"/>
        <v>1</v>
      </c>
      <c r="F743" s="85">
        <f ca="1">(TRUNC(PRODUCT($E$12:$E742),16))</f>
        <v>1.1426201634736799</v>
      </c>
      <c r="G743" s="85">
        <f t="shared" ca="1" si="221"/>
        <v>1.1259185969029599</v>
      </c>
      <c r="H743" s="85">
        <f t="shared" ca="1" si="222"/>
        <v>1.0148337199999999</v>
      </c>
      <c r="I743" s="84">
        <f t="shared" si="216"/>
        <v>0.05</v>
      </c>
      <c r="J743" s="86">
        <f t="shared" si="211"/>
        <v>44795</v>
      </c>
      <c r="K743" s="87">
        <f t="shared" si="217"/>
        <v>28</v>
      </c>
      <c r="L743" s="88">
        <f t="shared" si="212"/>
        <v>29</v>
      </c>
      <c r="M743" s="89">
        <f t="shared" si="213"/>
        <v>1.0056305329999999</v>
      </c>
      <c r="N743" s="89">
        <f t="shared" ca="1" si="214"/>
        <v>1.020547775</v>
      </c>
      <c r="O743" s="88">
        <f t="shared" si="223"/>
        <v>0</v>
      </c>
      <c r="P743" s="85">
        <f t="shared" ca="1" si="218"/>
        <v>2.66924619</v>
      </c>
      <c r="Q743" s="85">
        <f t="shared" si="224"/>
        <v>0</v>
      </c>
      <c r="R743" s="90" t="str">
        <f t="shared" si="225"/>
        <v>A+J=</v>
      </c>
      <c r="S743" s="86">
        <f t="shared" si="226"/>
        <v>44841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15"/>
        <v>44837</v>
      </c>
      <c r="B744" s="129">
        <f t="shared" ca="1" si="219"/>
        <v>132.57363722999995</v>
      </c>
      <c r="C744" s="85">
        <f t="shared" si="210"/>
        <v>129.90439103999995</v>
      </c>
      <c r="D744" s="11">
        <f ca="1">IF(A744&lt;$B$1,VLOOKUP(A744,[1]DI!$A$4:$B$15000,2),0)</f>
        <v>0.13650000000000001</v>
      </c>
      <c r="E744" s="85">
        <f t="shared" ca="1" si="220"/>
        <v>1.00050788</v>
      </c>
      <c r="F744" s="85">
        <f ca="1">(TRUNC(PRODUCT($E$12:$E743),16))</f>
        <v>1.1426201634736799</v>
      </c>
      <c r="G744" s="85">
        <f t="shared" ca="1" si="221"/>
        <v>1.1259185969029599</v>
      </c>
      <c r="H744" s="85">
        <f t="shared" ca="1" si="222"/>
        <v>1.0148337199999999</v>
      </c>
      <c r="I744" s="84">
        <f t="shared" si="216"/>
        <v>0.05</v>
      </c>
      <c r="J744" s="86">
        <f t="shared" si="211"/>
        <v>44795</v>
      </c>
      <c r="K744" s="87">
        <f t="shared" si="217"/>
        <v>29</v>
      </c>
      <c r="L744" s="88">
        <f t="shared" si="212"/>
        <v>29</v>
      </c>
      <c r="M744" s="89">
        <f t="shared" si="213"/>
        <v>1.0056305329999999</v>
      </c>
      <c r="N744" s="89">
        <f t="shared" ca="1" si="214"/>
        <v>1.020547775</v>
      </c>
      <c r="O744" s="88">
        <f t="shared" si="223"/>
        <v>0</v>
      </c>
      <c r="P744" s="85">
        <f t="shared" ca="1" si="218"/>
        <v>2.66924619</v>
      </c>
      <c r="Q744" s="85">
        <f t="shared" si="224"/>
        <v>0</v>
      </c>
      <c r="R744" s="90" t="str">
        <f t="shared" si="225"/>
        <v>A+J=</v>
      </c>
      <c r="S744" s="86">
        <f t="shared" si="226"/>
        <v>44841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15"/>
        <v>44838</v>
      </c>
      <c r="B745" s="129">
        <f t="shared" ca="1" si="219"/>
        <v>132.66665292999994</v>
      </c>
      <c r="C745" s="85">
        <f t="shared" si="210"/>
        <v>129.90439103999995</v>
      </c>
      <c r="D745" s="11">
        <f ca="1">IF(A745&lt;$B$1,VLOOKUP(A745,[1]DI!$A$4:$B$15000,2),0)</f>
        <v>0.13650000000000001</v>
      </c>
      <c r="E745" s="85">
        <f t="shared" ca="1" si="220"/>
        <v>1.00050788</v>
      </c>
      <c r="F745" s="85">
        <f ca="1">(TRUNC(PRODUCT($E$12:$E744),16))</f>
        <v>1.1432004774023099</v>
      </c>
      <c r="G745" s="85">
        <f t="shared" ca="1" si="221"/>
        <v>1.1259185969029599</v>
      </c>
      <c r="H745" s="85">
        <f t="shared" ca="1" si="222"/>
        <v>1.0153491400000001</v>
      </c>
      <c r="I745" s="84">
        <f t="shared" si="216"/>
        <v>0.05</v>
      </c>
      <c r="J745" s="86">
        <f t="shared" si="211"/>
        <v>44795</v>
      </c>
      <c r="K745" s="87">
        <f t="shared" si="217"/>
        <v>30</v>
      </c>
      <c r="L745" s="88">
        <f t="shared" si="212"/>
        <v>30</v>
      </c>
      <c r="M745" s="89">
        <f t="shared" si="213"/>
        <v>1.0058252539999999</v>
      </c>
      <c r="N745" s="89">
        <f t="shared" ca="1" si="214"/>
        <v>1.021263807</v>
      </c>
      <c r="O745" s="88">
        <f t="shared" si="223"/>
        <v>0</v>
      </c>
      <c r="P745" s="85">
        <f t="shared" ca="1" si="218"/>
        <v>2.76226189</v>
      </c>
      <c r="Q745" s="85">
        <f t="shared" si="224"/>
        <v>0</v>
      </c>
      <c r="R745" s="90" t="str">
        <f t="shared" si="225"/>
        <v>A+J=</v>
      </c>
      <c r="S745" s="86">
        <f t="shared" si="226"/>
        <v>44841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15"/>
        <v>44839</v>
      </c>
      <c r="B746" s="129">
        <f t="shared" ca="1" si="219"/>
        <v>132.75973228999996</v>
      </c>
      <c r="C746" s="85">
        <f t="shared" si="210"/>
        <v>129.90439103999995</v>
      </c>
      <c r="D746" s="11">
        <v>0.13650000000000001</v>
      </c>
      <c r="E746" s="85">
        <f t="shared" si="220"/>
        <v>1.00050788</v>
      </c>
      <c r="F746" s="85">
        <f ca="1">(TRUNC(PRODUCT($E$12:$E745),16))</f>
        <v>1.14378108606077</v>
      </c>
      <c r="G746" s="85">
        <f t="shared" ca="1" si="221"/>
        <v>1.1259185969029599</v>
      </c>
      <c r="H746" s="85">
        <f t="shared" ca="1" si="222"/>
        <v>1.0158648100000001</v>
      </c>
      <c r="I746" s="84">
        <f t="shared" si="216"/>
        <v>0.05</v>
      </c>
      <c r="J746" s="86">
        <f t="shared" si="211"/>
        <v>44795</v>
      </c>
      <c r="K746" s="87">
        <f t="shared" si="217"/>
        <v>31</v>
      </c>
      <c r="L746" s="88">
        <f t="shared" si="212"/>
        <v>31</v>
      </c>
      <c r="M746" s="89">
        <f t="shared" si="213"/>
        <v>1.0060200130000001</v>
      </c>
      <c r="N746" s="89">
        <f t="shared" ca="1" si="214"/>
        <v>1.021980329</v>
      </c>
      <c r="O746" s="88">
        <f t="shared" si="223"/>
        <v>0</v>
      </c>
      <c r="P746" s="85">
        <f t="shared" ca="1" si="218"/>
        <v>2.8553412499999999</v>
      </c>
      <c r="Q746" s="85">
        <f t="shared" si="224"/>
        <v>0</v>
      </c>
      <c r="R746" s="90" t="str">
        <f t="shared" si="225"/>
        <v>A+J=</v>
      </c>
      <c r="S746" s="86">
        <f t="shared" si="226"/>
        <v>44841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15"/>
        <v>44840</v>
      </c>
      <c r="B747" s="129">
        <f t="shared" ca="1" si="219"/>
        <v>132.85287801999996</v>
      </c>
      <c r="C747" s="85">
        <f t="shared" si="210"/>
        <v>129.90439103999995</v>
      </c>
      <c r="D747" s="11">
        <v>0.13650000000000001</v>
      </c>
      <c r="E747" s="85">
        <f t="shared" si="220"/>
        <v>1.00050788</v>
      </c>
      <c r="F747" s="85">
        <f ca="1">(TRUNC(PRODUCT($E$12:$E746),16))</f>
        <v>1.14436198959876</v>
      </c>
      <c r="G747" s="85">
        <f t="shared" ca="1" si="221"/>
        <v>1.1259185969029599</v>
      </c>
      <c r="H747" s="85">
        <f t="shared" ca="1" si="222"/>
        <v>1.0163807499999999</v>
      </c>
      <c r="I747" s="84">
        <f t="shared" si="216"/>
        <v>0.05</v>
      </c>
      <c r="J747" s="86">
        <f t="shared" si="211"/>
        <v>44795</v>
      </c>
      <c r="K747" s="87">
        <f t="shared" si="217"/>
        <v>32</v>
      </c>
      <c r="L747" s="88">
        <f t="shared" si="212"/>
        <v>32</v>
      </c>
      <c r="M747" s="89">
        <f t="shared" si="213"/>
        <v>1.006214809</v>
      </c>
      <c r="N747" s="89">
        <f t="shared" ca="1" si="214"/>
        <v>1.0226973619999999</v>
      </c>
      <c r="O747" s="88">
        <f t="shared" si="223"/>
        <v>0</v>
      </c>
      <c r="P747" s="85">
        <f t="shared" ca="1" si="218"/>
        <v>2.9484869800000002</v>
      </c>
      <c r="Q747" s="85">
        <f t="shared" si="224"/>
        <v>0</v>
      </c>
      <c r="R747" s="90" t="str">
        <f t="shared" si="225"/>
        <v>A+J=</v>
      </c>
      <c r="S747" s="86">
        <f t="shared" si="226"/>
        <v>44841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15"/>
        <v>44841</v>
      </c>
      <c r="B748" s="129">
        <f t="shared" ca="1" si="219"/>
        <v>132.94608883999996</v>
      </c>
      <c r="C748" s="85">
        <f t="shared" si="210"/>
        <v>129.90439103999995</v>
      </c>
      <c r="D748" s="11">
        <f ca="1">IF(A748&lt;$B$1,VLOOKUP(A748,[1]DI!$A$4:$B$15000,2),0)</f>
        <v>0.13650000000000001</v>
      </c>
      <c r="E748" s="85">
        <f t="shared" ca="1" si="220"/>
        <v>1.00050788</v>
      </c>
      <c r="F748" s="85">
        <f ca="1">(TRUNC(PRODUCT($E$12:$E747),16))</f>
        <v>1.1449431881660399</v>
      </c>
      <c r="G748" s="85">
        <f t="shared" ca="1" si="221"/>
        <v>1.1259185969029599</v>
      </c>
      <c r="H748" s="85">
        <f t="shared" ca="1" si="222"/>
        <v>1.01689695</v>
      </c>
      <c r="I748" s="84">
        <f t="shared" si="216"/>
        <v>0.05</v>
      </c>
      <c r="J748" s="86">
        <f t="shared" si="211"/>
        <v>44795</v>
      </c>
      <c r="K748" s="87">
        <f t="shared" si="217"/>
        <v>33</v>
      </c>
      <c r="L748" s="88">
        <f t="shared" si="212"/>
        <v>33</v>
      </c>
      <c r="M748" s="89">
        <f t="shared" si="213"/>
        <v>1.006409643</v>
      </c>
      <c r="N748" s="89">
        <f t="shared" ca="1" si="214"/>
        <v>1.023414896</v>
      </c>
      <c r="O748" s="88">
        <v>3</v>
      </c>
      <c r="P748" s="85">
        <f t="shared" ca="1" si="218"/>
        <v>3.0416978000000001</v>
      </c>
      <c r="Q748" s="85">
        <f t="shared" si="224"/>
        <v>129.90439104000001</v>
      </c>
      <c r="R748" s="90" t="str">
        <f t="shared" si="225"/>
        <v>A+J=</v>
      </c>
      <c r="S748" s="86">
        <f t="shared" si="226"/>
        <v>44841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15"/>
        <v>44842</v>
      </c>
      <c r="B749" s="129">
        <f t="shared" ca="1" si="219"/>
        <v>-5.6843418860808015E-14</v>
      </c>
      <c r="C749" s="85">
        <f t="shared" si="210"/>
        <v>-5.6843418860808015E-14</v>
      </c>
      <c r="D749" s="11">
        <f ca="1">IF(A749&lt;$B$1,VLOOKUP(A749,[1]DI!$A$4:$B$15000,2),0)</f>
        <v>0</v>
      </c>
      <c r="E749" s="85">
        <f t="shared" ca="1" si="220"/>
        <v>1</v>
      </c>
      <c r="F749" s="85">
        <f ca="1">(TRUNC(PRODUCT($E$12:$E748),16))</f>
        <v>1.1455246819124401</v>
      </c>
      <c r="G749" s="85">
        <f t="shared" ca="1" si="221"/>
        <v>1.1449431881660399</v>
      </c>
      <c r="H749" s="85">
        <f t="shared" ca="1" si="222"/>
        <v>1.00050788</v>
      </c>
      <c r="I749" s="84">
        <f t="shared" si="216"/>
        <v>0.05</v>
      </c>
      <c r="J749" s="86">
        <f t="shared" si="211"/>
        <v>44841</v>
      </c>
      <c r="K749" s="87">
        <f t="shared" si="217"/>
        <v>1</v>
      </c>
      <c r="L749" s="88">
        <f t="shared" si="212"/>
        <v>1</v>
      </c>
      <c r="M749" s="89">
        <f t="shared" si="213"/>
        <v>1.0001936309999999</v>
      </c>
      <c r="N749" s="89">
        <f t="shared" ca="1" si="214"/>
        <v>1.000701609</v>
      </c>
      <c r="O749" s="88">
        <f t="shared" si="223"/>
        <v>0</v>
      </c>
      <c r="P749" s="85">
        <f t="shared" ca="1" si="218"/>
        <v>0</v>
      </c>
      <c r="Q749" s="85">
        <f t="shared" si="224"/>
        <v>0</v>
      </c>
      <c r="R749" s="90" t="str">
        <f t="shared" si="225"/>
        <v>A+J=</v>
      </c>
      <c r="S749" s="86">
        <f t="shared" si="226"/>
        <v>0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15"/>
        <v>44843</v>
      </c>
      <c r="B750" s="129">
        <f t="shared" ca="1" si="219"/>
        <v>-5.6843418860808015E-14</v>
      </c>
      <c r="C750" s="85">
        <f t="shared" si="210"/>
        <v>-5.6843418860808015E-14</v>
      </c>
      <c r="D750" s="11">
        <f ca="1">IF(A750&lt;$B$1,VLOOKUP(A750,[1]DI!$A$4:$B$15000,2),0)</f>
        <v>0</v>
      </c>
      <c r="E750" s="85">
        <f t="shared" ca="1" si="220"/>
        <v>1</v>
      </c>
      <c r="F750" s="85">
        <f ca="1">(TRUNC(PRODUCT($E$12:$E749),16))</f>
        <v>1.1455246819124401</v>
      </c>
      <c r="G750" s="85">
        <f t="shared" ca="1" si="221"/>
        <v>1.1449431881660399</v>
      </c>
      <c r="H750" s="85">
        <f t="shared" ca="1" si="222"/>
        <v>1.00050788</v>
      </c>
      <c r="I750" s="84">
        <f t="shared" si="216"/>
        <v>0.05</v>
      </c>
      <c r="J750" s="86">
        <f t="shared" si="211"/>
        <v>44841</v>
      </c>
      <c r="K750" s="87">
        <f t="shared" si="217"/>
        <v>1</v>
      </c>
      <c r="L750" s="88">
        <f t="shared" si="212"/>
        <v>1</v>
      </c>
      <c r="M750" s="89">
        <f t="shared" si="213"/>
        <v>1.0001936309999999</v>
      </c>
      <c r="N750" s="89">
        <f t="shared" ca="1" si="214"/>
        <v>1.000701609</v>
      </c>
      <c r="O750" s="88">
        <f t="shared" si="223"/>
        <v>0</v>
      </c>
      <c r="P750" s="85">
        <f t="shared" ca="1" si="218"/>
        <v>0</v>
      </c>
      <c r="Q750" s="85">
        <f t="shared" si="224"/>
        <v>0</v>
      </c>
      <c r="R750" s="90" t="str">
        <f t="shared" si="225"/>
        <v>A+J=</v>
      </c>
      <c r="S750" s="86">
        <f t="shared" si="226"/>
        <v>0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15"/>
        <v>44844</v>
      </c>
      <c r="B751" s="129">
        <f t="shared" ca="1" si="219"/>
        <v>-5.6843418860808015E-14</v>
      </c>
      <c r="C751" s="85">
        <f t="shared" si="210"/>
        <v>-5.6843418860808015E-14</v>
      </c>
      <c r="D751" s="11">
        <f ca="1">IF(A751&lt;$B$1,VLOOKUP(A751,[1]DI!$A$4:$B$15000,2),0)</f>
        <v>0.13650000000000001</v>
      </c>
      <c r="E751" s="85">
        <f t="shared" ca="1" si="220"/>
        <v>1.00050788</v>
      </c>
      <c r="F751" s="85">
        <f ca="1">(TRUNC(PRODUCT($E$12:$E750),16))</f>
        <v>1.1455246819124401</v>
      </c>
      <c r="G751" s="85">
        <f t="shared" ca="1" si="221"/>
        <v>1.1449431881660399</v>
      </c>
      <c r="H751" s="85">
        <f t="shared" ca="1" si="222"/>
        <v>1.00050788</v>
      </c>
      <c r="I751" s="84">
        <f t="shared" si="216"/>
        <v>0.05</v>
      </c>
      <c r="J751" s="86">
        <f t="shared" si="211"/>
        <v>44841</v>
      </c>
      <c r="K751" s="87">
        <f t="shared" si="217"/>
        <v>1</v>
      </c>
      <c r="L751" s="88">
        <f t="shared" si="212"/>
        <v>1</v>
      </c>
      <c r="M751" s="89">
        <f t="shared" si="213"/>
        <v>1.0001936309999999</v>
      </c>
      <c r="N751" s="89">
        <f t="shared" ca="1" si="214"/>
        <v>1.000701609</v>
      </c>
      <c r="O751" s="88">
        <f t="shared" si="223"/>
        <v>0</v>
      </c>
      <c r="P751" s="85">
        <f t="shared" ca="1" si="218"/>
        <v>0</v>
      </c>
      <c r="Q751" s="85">
        <f t="shared" si="224"/>
        <v>0</v>
      </c>
      <c r="R751" s="90" t="str">
        <f t="shared" si="225"/>
        <v>A+J=</v>
      </c>
      <c r="S751" s="86">
        <f t="shared" si="226"/>
        <v>0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15"/>
        <v>44845</v>
      </c>
      <c r="B752" s="129">
        <f t="shared" ca="1" si="219"/>
        <v>-5.6843418860808015E-14</v>
      </c>
      <c r="C752" s="85">
        <f t="shared" si="210"/>
        <v>-5.6843418860808015E-14</v>
      </c>
      <c r="D752" s="11">
        <f ca="1">IF(A752&lt;$B$1,VLOOKUP(A752,[1]DI!$A$4:$B$15000,2),0)</f>
        <v>0.13650000000000001</v>
      </c>
      <c r="E752" s="85">
        <f t="shared" ca="1" si="220"/>
        <v>1.00050788</v>
      </c>
      <c r="F752" s="85">
        <f ca="1">(TRUNC(PRODUCT($E$12:$E751),16))</f>
        <v>1.1461064709878901</v>
      </c>
      <c r="G752" s="85">
        <f t="shared" ca="1" si="221"/>
        <v>1.1449431881660399</v>
      </c>
      <c r="H752" s="85">
        <f t="shared" ca="1" si="222"/>
        <v>1.00101602</v>
      </c>
      <c r="I752" s="84">
        <f t="shared" si="216"/>
        <v>0.05</v>
      </c>
      <c r="J752" s="86">
        <f t="shared" si="211"/>
        <v>44841</v>
      </c>
      <c r="K752" s="87">
        <f t="shared" si="217"/>
        <v>2</v>
      </c>
      <c r="L752" s="88">
        <f t="shared" si="212"/>
        <v>2</v>
      </c>
      <c r="M752" s="89">
        <f t="shared" si="213"/>
        <v>1.000387299</v>
      </c>
      <c r="N752" s="89">
        <f t="shared" ca="1" si="214"/>
        <v>1.001403713</v>
      </c>
      <c r="O752" s="88">
        <f t="shared" si="223"/>
        <v>0</v>
      </c>
      <c r="P752" s="85">
        <f t="shared" ca="1" si="218"/>
        <v>0</v>
      </c>
      <c r="Q752" s="85">
        <f t="shared" si="224"/>
        <v>0</v>
      </c>
      <c r="R752" s="90" t="str">
        <f t="shared" si="225"/>
        <v>A+J=</v>
      </c>
      <c r="S752" s="86">
        <f t="shared" si="226"/>
        <v>0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15"/>
        <v>44846</v>
      </c>
      <c r="B753" s="129">
        <f t="shared" ca="1" si="219"/>
        <v>-5.6843418860808015E-14</v>
      </c>
      <c r="C753" s="85">
        <f t="shared" si="210"/>
        <v>-5.6843418860808015E-14</v>
      </c>
      <c r="D753" s="11">
        <f ca="1">IF(A753&lt;$B$1,VLOOKUP(A753,[1]DI!$A$4:$B$15000,2),0)</f>
        <v>0</v>
      </c>
      <c r="E753" s="85">
        <f t="shared" ca="1" si="220"/>
        <v>1</v>
      </c>
      <c r="F753" s="85">
        <f ca="1">(TRUNC(PRODUCT($E$12:$E752),16))</f>
        <v>1.14668855554238</v>
      </c>
      <c r="G753" s="85">
        <f t="shared" ca="1" si="221"/>
        <v>1.1449431881660399</v>
      </c>
      <c r="H753" s="85">
        <f t="shared" ca="1" si="222"/>
        <v>1.00152441</v>
      </c>
      <c r="I753" s="84">
        <f t="shared" si="216"/>
        <v>0.05</v>
      </c>
      <c r="J753" s="86">
        <f t="shared" si="211"/>
        <v>44841</v>
      </c>
      <c r="K753" s="87">
        <f t="shared" si="217"/>
        <v>2</v>
      </c>
      <c r="L753" s="88">
        <f t="shared" si="212"/>
        <v>3</v>
      </c>
      <c r="M753" s="89">
        <f t="shared" si="213"/>
        <v>1.0005810040000001</v>
      </c>
      <c r="N753" s="89">
        <f t="shared" ca="1" si="214"/>
        <v>1.0021062999999999</v>
      </c>
      <c r="O753" s="88">
        <f t="shared" si="223"/>
        <v>0</v>
      </c>
      <c r="P753" s="85">
        <f t="shared" ca="1" si="218"/>
        <v>0</v>
      </c>
      <c r="Q753" s="85">
        <f t="shared" si="224"/>
        <v>0</v>
      </c>
      <c r="R753" s="90" t="str">
        <f t="shared" si="225"/>
        <v>A+J=</v>
      </c>
      <c r="S753" s="86">
        <f t="shared" si="226"/>
        <v>0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15"/>
        <v>44847</v>
      </c>
      <c r="B754" s="129">
        <f t="shared" ca="1" si="219"/>
        <v>-5.6843418860808015E-14</v>
      </c>
      <c r="C754" s="85">
        <f t="shared" si="210"/>
        <v>-5.6843418860808015E-14</v>
      </c>
      <c r="D754" s="11">
        <f ca="1">IF(A754&lt;$B$1,VLOOKUP(A754,[1]DI!$A$4:$B$15000,2),0)</f>
        <v>0.13650000000000001</v>
      </c>
      <c r="E754" s="85">
        <f t="shared" ca="1" si="220"/>
        <v>1.00050788</v>
      </c>
      <c r="F754" s="85">
        <f ca="1">(TRUNC(PRODUCT($E$12:$E753),16))</f>
        <v>1.14668855554238</v>
      </c>
      <c r="G754" s="85">
        <f t="shared" ca="1" si="221"/>
        <v>1.1449431881660399</v>
      </c>
      <c r="H754" s="85">
        <f t="shared" ca="1" si="222"/>
        <v>1.00152441</v>
      </c>
      <c r="I754" s="84">
        <f t="shared" si="216"/>
        <v>0.05</v>
      </c>
      <c r="J754" s="86">
        <f t="shared" si="211"/>
        <v>44841</v>
      </c>
      <c r="K754" s="87">
        <f t="shared" si="217"/>
        <v>3</v>
      </c>
      <c r="L754" s="88">
        <f t="shared" si="212"/>
        <v>3</v>
      </c>
      <c r="M754" s="89">
        <f t="shared" si="213"/>
        <v>1.0005810040000001</v>
      </c>
      <c r="N754" s="89">
        <f t="shared" ca="1" si="214"/>
        <v>1.0021062999999999</v>
      </c>
      <c r="O754" s="88">
        <f t="shared" si="223"/>
        <v>0</v>
      </c>
      <c r="P754" s="85">
        <f t="shared" ca="1" si="218"/>
        <v>0</v>
      </c>
      <c r="Q754" s="85">
        <f t="shared" si="224"/>
        <v>0</v>
      </c>
      <c r="R754" s="90" t="str">
        <f t="shared" si="225"/>
        <v>A+J=</v>
      </c>
      <c r="S754" s="86">
        <f t="shared" si="226"/>
        <v>0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15"/>
        <v>44848</v>
      </c>
      <c r="B755" s="129">
        <f t="shared" ca="1" si="219"/>
        <v>-5.6843418860808015E-14</v>
      </c>
      <c r="C755" s="85">
        <f t="shared" si="210"/>
        <v>-5.6843418860808015E-14</v>
      </c>
      <c r="D755" s="11">
        <f ca="1">IF(A755&lt;$B$1,VLOOKUP(A755,[1]DI!$A$4:$B$15000,2),0)</f>
        <v>0.13650000000000001</v>
      </c>
      <c r="E755" s="85">
        <f t="shared" ca="1" si="220"/>
        <v>1.00050788</v>
      </c>
      <c r="F755" s="85">
        <f ca="1">(TRUNC(PRODUCT($E$12:$E754),16))</f>
        <v>1.1472709357259701</v>
      </c>
      <c r="G755" s="85">
        <f t="shared" ca="1" si="221"/>
        <v>1.1449431881660399</v>
      </c>
      <c r="H755" s="85">
        <f t="shared" ca="1" si="222"/>
        <v>1.00203307</v>
      </c>
      <c r="I755" s="84">
        <f t="shared" si="216"/>
        <v>0.05</v>
      </c>
      <c r="J755" s="86">
        <f t="shared" si="211"/>
        <v>44841</v>
      </c>
      <c r="K755" s="87">
        <f t="shared" si="217"/>
        <v>4</v>
      </c>
      <c r="L755" s="88">
        <f t="shared" si="212"/>
        <v>4</v>
      </c>
      <c r="M755" s="89">
        <f t="shared" si="213"/>
        <v>1.0007747469999999</v>
      </c>
      <c r="N755" s="89">
        <f t="shared" ca="1" si="214"/>
        <v>1.0028093920000001</v>
      </c>
      <c r="O755" s="88">
        <f t="shared" si="223"/>
        <v>0</v>
      </c>
      <c r="P755" s="85">
        <f t="shared" ca="1" si="218"/>
        <v>0</v>
      </c>
      <c r="Q755" s="85">
        <f t="shared" si="224"/>
        <v>0</v>
      </c>
      <c r="R755" s="90" t="str">
        <f t="shared" si="225"/>
        <v>A+J=</v>
      </c>
      <c r="S755" s="86">
        <f t="shared" si="226"/>
        <v>0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15"/>
        <v>44849</v>
      </c>
      <c r="B756" s="129">
        <f t="shared" ca="1" si="219"/>
        <v>-5.6843418860808015E-14</v>
      </c>
      <c r="C756" s="85">
        <f t="shared" si="210"/>
        <v>-5.6843418860808015E-14</v>
      </c>
      <c r="D756" s="11">
        <f ca="1">IF(A756&lt;$B$1,VLOOKUP(A756,[1]DI!$A$4:$B$15000,2),0)</f>
        <v>0</v>
      </c>
      <c r="E756" s="85">
        <f t="shared" ca="1" si="220"/>
        <v>1</v>
      </c>
      <c r="F756" s="85">
        <f ca="1">(TRUNC(PRODUCT($E$12:$E755),16))</f>
        <v>1.1478536116888001</v>
      </c>
      <c r="G756" s="85">
        <f t="shared" ca="1" si="221"/>
        <v>1.1449431881660399</v>
      </c>
      <c r="H756" s="85">
        <f t="shared" ca="1" si="222"/>
        <v>1.0025419799999999</v>
      </c>
      <c r="I756" s="84">
        <f t="shared" si="216"/>
        <v>0.05</v>
      </c>
      <c r="J756" s="86">
        <f t="shared" si="211"/>
        <v>44841</v>
      </c>
      <c r="K756" s="87">
        <f t="shared" si="217"/>
        <v>4</v>
      </c>
      <c r="L756" s="88">
        <f t="shared" si="212"/>
        <v>5</v>
      </c>
      <c r="M756" s="89">
        <f t="shared" si="213"/>
        <v>1.000968528</v>
      </c>
      <c r="N756" s="89">
        <f t="shared" ca="1" si="214"/>
        <v>1.0035129700000001</v>
      </c>
      <c r="O756" s="88">
        <f t="shared" si="223"/>
        <v>0</v>
      </c>
      <c r="P756" s="85">
        <f t="shared" ca="1" si="218"/>
        <v>0</v>
      </c>
      <c r="Q756" s="85">
        <f t="shared" si="224"/>
        <v>0</v>
      </c>
      <c r="R756" s="90" t="str">
        <f t="shared" si="225"/>
        <v>A+J=</v>
      </c>
      <c r="S756" s="86">
        <f t="shared" si="226"/>
        <v>0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15"/>
        <v>44850</v>
      </c>
      <c r="B757" s="129">
        <f t="shared" ca="1" si="219"/>
        <v>-5.6843418860808015E-14</v>
      </c>
      <c r="C757" s="85">
        <f t="shared" si="210"/>
        <v>-5.6843418860808015E-14</v>
      </c>
      <c r="D757" s="11">
        <f ca="1">IF(A757&lt;$B$1,VLOOKUP(A757,[1]DI!$A$4:$B$15000,2),0)</f>
        <v>0</v>
      </c>
      <c r="E757" s="85">
        <f t="shared" ca="1" si="220"/>
        <v>1</v>
      </c>
      <c r="F757" s="85">
        <f ca="1">(TRUNC(PRODUCT($E$12:$E756),16))</f>
        <v>1.1478536116888001</v>
      </c>
      <c r="G757" s="85">
        <f t="shared" ca="1" si="221"/>
        <v>1.1449431881660399</v>
      </c>
      <c r="H757" s="85">
        <f t="shared" ca="1" si="222"/>
        <v>1.0025419799999999</v>
      </c>
      <c r="I757" s="84">
        <f t="shared" si="216"/>
        <v>0.05</v>
      </c>
      <c r="J757" s="86">
        <f t="shared" si="211"/>
        <v>44841</v>
      </c>
      <c r="K757" s="87">
        <f t="shared" si="217"/>
        <v>4</v>
      </c>
      <c r="L757" s="88">
        <f t="shared" si="212"/>
        <v>5</v>
      </c>
      <c r="M757" s="89">
        <f t="shared" si="213"/>
        <v>1.000968528</v>
      </c>
      <c r="N757" s="89">
        <f t="shared" ca="1" si="214"/>
        <v>1.0035129700000001</v>
      </c>
      <c r="O757" s="88">
        <f t="shared" si="223"/>
        <v>0</v>
      </c>
      <c r="P757" s="85">
        <f t="shared" ca="1" si="218"/>
        <v>0</v>
      </c>
      <c r="Q757" s="85">
        <f t="shared" si="224"/>
        <v>0</v>
      </c>
      <c r="R757" s="90" t="str">
        <f t="shared" si="225"/>
        <v>A+J=</v>
      </c>
      <c r="S757" s="86">
        <f t="shared" si="226"/>
        <v>0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15"/>
        <v>44851</v>
      </c>
      <c r="B758" s="129">
        <f t="shared" ca="1" si="219"/>
        <v>-5.6843418860808015E-14</v>
      </c>
      <c r="C758" s="85">
        <f t="shared" si="210"/>
        <v>-5.6843418860808015E-14</v>
      </c>
      <c r="D758" s="11">
        <f ca="1">IF(A758&lt;$B$1,VLOOKUP(A758,[1]DI!$A$4:$B$15000,2),0)</f>
        <v>0.13650000000000001</v>
      </c>
      <c r="E758" s="85">
        <f t="shared" ca="1" si="220"/>
        <v>1.00050788</v>
      </c>
      <c r="F758" s="85">
        <f ca="1">(TRUNC(PRODUCT($E$12:$E757),16))</f>
        <v>1.1478536116888001</v>
      </c>
      <c r="G758" s="85">
        <f t="shared" ca="1" si="221"/>
        <v>1.1449431881660399</v>
      </c>
      <c r="H758" s="85">
        <f t="shared" ca="1" si="222"/>
        <v>1.0025419799999999</v>
      </c>
      <c r="I758" s="84">
        <f t="shared" si="216"/>
        <v>0.05</v>
      </c>
      <c r="J758" s="86">
        <f t="shared" si="211"/>
        <v>44841</v>
      </c>
      <c r="K758" s="87">
        <f t="shared" si="217"/>
        <v>5</v>
      </c>
      <c r="L758" s="88">
        <f t="shared" si="212"/>
        <v>5</v>
      </c>
      <c r="M758" s="89">
        <f t="shared" si="213"/>
        <v>1.000968528</v>
      </c>
      <c r="N758" s="89">
        <f t="shared" ca="1" si="214"/>
        <v>1.0035129700000001</v>
      </c>
      <c r="O758" s="88">
        <f t="shared" si="223"/>
        <v>0</v>
      </c>
      <c r="P758" s="85">
        <f t="shared" ca="1" si="218"/>
        <v>0</v>
      </c>
      <c r="Q758" s="85">
        <f t="shared" si="224"/>
        <v>0</v>
      </c>
      <c r="R758" s="90" t="str">
        <f t="shared" si="225"/>
        <v>A+J=</v>
      </c>
      <c r="S758" s="86">
        <f t="shared" si="226"/>
        <v>0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15"/>
        <v>44852</v>
      </c>
      <c r="B759" s="129">
        <f t="shared" ca="1" si="219"/>
        <v>-5.6843418860808015E-14</v>
      </c>
      <c r="C759" s="85">
        <f t="shared" si="210"/>
        <v>-5.6843418860808015E-14</v>
      </c>
      <c r="D759" s="11">
        <f ca="1">IF(A759&lt;$B$1,VLOOKUP(A759,[1]DI!$A$4:$B$15000,2),0)</f>
        <v>0.13650000000000001</v>
      </c>
      <c r="E759" s="85">
        <f t="shared" ca="1" si="220"/>
        <v>1.00050788</v>
      </c>
      <c r="F759" s="85">
        <f ca="1">(TRUNC(PRODUCT($E$12:$E758),16))</f>
        <v>1.1484365835811099</v>
      </c>
      <c r="G759" s="85">
        <f t="shared" ca="1" si="221"/>
        <v>1.1449431881660399</v>
      </c>
      <c r="H759" s="85">
        <f t="shared" ca="1" si="222"/>
        <v>1.0030511499999999</v>
      </c>
      <c r="I759" s="84">
        <f t="shared" si="216"/>
        <v>0.05</v>
      </c>
      <c r="J759" s="86">
        <f t="shared" si="211"/>
        <v>44841</v>
      </c>
      <c r="K759" s="87">
        <f t="shared" si="217"/>
        <v>6</v>
      </c>
      <c r="L759" s="88">
        <f t="shared" si="212"/>
        <v>6</v>
      </c>
      <c r="M759" s="89">
        <f t="shared" si="213"/>
        <v>1.0011623460000001</v>
      </c>
      <c r="N759" s="89">
        <f t="shared" ca="1" si="214"/>
        <v>1.0042170420000001</v>
      </c>
      <c r="O759" s="88">
        <f t="shared" si="223"/>
        <v>0</v>
      </c>
      <c r="P759" s="85">
        <f t="shared" ca="1" si="218"/>
        <v>0</v>
      </c>
      <c r="Q759" s="85">
        <f t="shared" si="224"/>
        <v>0</v>
      </c>
      <c r="R759" s="90" t="str">
        <f t="shared" si="225"/>
        <v>A+J=</v>
      </c>
      <c r="S759" s="86">
        <f t="shared" si="226"/>
        <v>0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15"/>
        <v>44853</v>
      </c>
      <c r="B760" s="129">
        <f t="shared" ca="1" si="219"/>
        <v>-5.6843418860808015E-14</v>
      </c>
      <c r="C760" s="85">
        <f t="shared" si="210"/>
        <v>-5.6843418860808015E-14</v>
      </c>
      <c r="D760" s="11">
        <f ca="1">IF(A760&lt;$B$1,VLOOKUP(A760,[1]DI!$A$4:$B$15000,2),0)</f>
        <v>0.13650000000000001</v>
      </c>
      <c r="E760" s="85">
        <f t="shared" ca="1" si="220"/>
        <v>1.00050788</v>
      </c>
      <c r="F760" s="85">
        <f ca="1">(TRUNC(PRODUCT($E$12:$E759),16))</f>
        <v>1.14901985155318</v>
      </c>
      <c r="G760" s="85">
        <f t="shared" ca="1" si="221"/>
        <v>1.1449431881660399</v>
      </c>
      <c r="H760" s="85">
        <f t="shared" ca="1" si="222"/>
        <v>1.00356058</v>
      </c>
      <c r="I760" s="84">
        <f t="shared" si="216"/>
        <v>0.05</v>
      </c>
      <c r="J760" s="86">
        <f t="shared" si="211"/>
        <v>44841</v>
      </c>
      <c r="K760" s="87">
        <f t="shared" si="217"/>
        <v>7</v>
      </c>
      <c r="L760" s="88">
        <f t="shared" si="212"/>
        <v>7</v>
      </c>
      <c r="M760" s="89">
        <f t="shared" si="213"/>
        <v>1.0013562009999999</v>
      </c>
      <c r="N760" s="89">
        <f t="shared" ca="1" si="214"/>
        <v>1.00492161</v>
      </c>
      <c r="O760" s="88">
        <f t="shared" si="223"/>
        <v>0</v>
      </c>
      <c r="P760" s="85">
        <f t="shared" ca="1" si="218"/>
        <v>0</v>
      </c>
      <c r="Q760" s="85">
        <f t="shared" si="224"/>
        <v>0</v>
      </c>
      <c r="R760" s="90" t="str">
        <f t="shared" si="225"/>
        <v>A+J=</v>
      </c>
      <c r="S760" s="86">
        <f t="shared" si="226"/>
        <v>0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15"/>
        <v>44854</v>
      </c>
      <c r="B761" s="129">
        <f t="shared" ca="1" si="219"/>
        <v>-5.6843418860808015E-14</v>
      </c>
      <c r="C761" s="85">
        <f t="shared" si="210"/>
        <v>-5.6843418860808015E-14</v>
      </c>
      <c r="D761" s="11">
        <f ca="1">IF(A761&lt;$B$1,VLOOKUP(A761,[1]DI!$A$4:$B$15000,2),0)</f>
        <v>0.13650000000000001</v>
      </c>
      <c r="E761" s="85">
        <f t="shared" ca="1" si="220"/>
        <v>1.00050788</v>
      </c>
      <c r="F761" s="85">
        <f ca="1">(TRUNC(PRODUCT($E$12:$E760),16))</f>
        <v>1.1496034157553801</v>
      </c>
      <c r="G761" s="85">
        <f t="shared" ca="1" si="221"/>
        <v>1.1449431881660399</v>
      </c>
      <c r="H761" s="85">
        <f t="shared" ca="1" si="222"/>
        <v>1.0040702699999999</v>
      </c>
      <c r="I761" s="84">
        <f t="shared" si="216"/>
        <v>0.05</v>
      </c>
      <c r="J761" s="86">
        <f t="shared" si="211"/>
        <v>44841</v>
      </c>
      <c r="K761" s="87">
        <f t="shared" si="217"/>
        <v>8</v>
      </c>
      <c r="L761" s="88">
        <f t="shared" si="212"/>
        <v>8</v>
      </c>
      <c r="M761" s="89">
        <f t="shared" si="213"/>
        <v>1.0015500939999999</v>
      </c>
      <c r="N761" s="89">
        <f t="shared" ca="1" si="214"/>
        <v>1.0056266730000001</v>
      </c>
      <c r="O761" s="88">
        <f t="shared" si="223"/>
        <v>0</v>
      </c>
      <c r="P761" s="85">
        <f t="shared" ca="1" si="218"/>
        <v>0</v>
      </c>
      <c r="Q761" s="85">
        <f t="shared" si="224"/>
        <v>0</v>
      </c>
      <c r="R761" s="90" t="str">
        <f t="shared" si="225"/>
        <v>A+J=</v>
      </c>
      <c r="S761" s="86">
        <f t="shared" si="226"/>
        <v>0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15"/>
        <v>44855</v>
      </c>
      <c r="B762" s="129">
        <f t="shared" ca="1" si="219"/>
        <v>-5.6843418860808015E-14</v>
      </c>
      <c r="C762" s="85">
        <f t="shared" ref="C762:C825" si="227">(C761-Q761)</f>
        <v>-5.6843418860808015E-14</v>
      </c>
      <c r="D762" s="11">
        <f ca="1">IF(A762&lt;$B$1,VLOOKUP(A762,[1]DI!$A$4:$B$15000,2),0)</f>
        <v>0.13650000000000001</v>
      </c>
      <c r="E762" s="85">
        <f t="shared" ca="1" si="220"/>
        <v>1.00050788</v>
      </c>
      <c r="F762" s="85">
        <f ca="1">(TRUNC(PRODUCT($E$12:$E761),16))</f>
        <v>1.15018727633818</v>
      </c>
      <c r="G762" s="85">
        <f t="shared" ca="1" si="221"/>
        <v>1.1449431881660399</v>
      </c>
      <c r="H762" s="85">
        <f t="shared" ca="1" si="222"/>
        <v>1.00458022</v>
      </c>
      <c r="I762" s="84">
        <f t="shared" si="216"/>
        <v>0.05</v>
      </c>
      <c r="J762" s="86">
        <f t="shared" ref="J762:J825" si="228">IF(O761&gt;0,VLOOKUP(O761,V$12:AF$48,2),J761)</f>
        <v>44841</v>
      </c>
      <c r="K762" s="87">
        <f t="shared" si="217"/>
        <v>9</v>
      </c>
      <c r="L762" s="88">
        <f t="shared" ref="L762:L825" si="229">IF(AND(K762=1,K761=1),1,IF(K762&gt;0,IF(K762=K761,K762+1,K762),0))</f>
        <v>9</v>
      </c>
      <c r="M762" s="89">
        <f t="shared" ref="M762:M825" si="230">ROUND((I762+1)^(L762/252),9)</f>
        <v>1.001744025</v>
      </c>
      <c r="N762" s="89">
        <f t="shared" ref="N762:N825" ca="1" si="231">ROUND(H762*M762,9)</f>
        <v>1.006332233</v>
      </c>
      <c r="O762" s="88">
        <f t="shared" si="223"/>
        <v>0</v>
      </c>
      <c r="P762" s="85">
        <f t="shared" ca="1" si="218"/>
        <v>0</v>
      </c>
      <c r="Q762" s="85">
        <f t="shared" si="224"/>
        <v>0</v>
      </c>
      <c r="R762" s="90" t="str">
        <f t="shared" si="225"/>
        <v>A+J=</v>
      </c>
      <c r="S762" s="86">
        <f t="shared" si="226"/>
        <v>0</v>
      </c>
      <c r="T762" s="9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15"/>
        <v>44856</v>
      </c>
      <c r="B763" s="129">
        <f t="shared" ca="1" si="219"/>
        <v>-5.6843418860808015E-14</v>
      </c>
      <c r="C763" s="85">
        <f t="shared" si="227"/>
        <v>-5.6843418860808015E-14</v>
      </c>
      <c r="D763" s="11">
        <f ca="1">IF(A763&lt;$B$1,VLOOKUP(A763,[1]DI!$A$4:$B$15000,2),0)</f>
        <v>0</v>
      </c>
      <c r="E763" s="85">
        <f t="shared" ca="1" si="220"/>
        <v>1</v>
      </c>
      <c r="F763" s="85">
        <f ca="1">(TRUNC(PRODUCT($E$12:$E762),16))</f>
        <v>1.15077143345209</v>
      </c>
      <c r="G763" s="85">
        <f t="shared" ca="1" si="221"/>
        <v>1.1449431881660399</v>
      </c>
      <c r="H763" s="85">
        <f t="shared" ca="1" si="222"/>
        <v>1.0050904199999999</v>
      </c>
      <c r="I763" s="84">
        <f t="shared" si="216"/>
        <v>0.05</v>
      </c>
      <c r="J763" s="86">
        <f t="shared" si="228"/>
        <v>44841</v>
      </c>
      <c r="K763" s="87">
        <f t="shared" si="217"/>
        <v>9</v>
      </c>
      <c r="L763" s="88">
        <f t="shared" si="229"/>
        <v>10</v>
      </c>
      <c r="M763" s="89">
        <f t="shared" si="230"/>
        <v>1.0019379930000001</v>
      </c>
      <c r="N763" s="89">
        <f t="shared" ca="1" si="231"/>
        <v>1.007038278</v>
      </c>
      <c r="O763" s="88">
        <f t="shared" si="223"/>
        <v>0</v>
      </c>
      <c r="P763" s="85">
        <f t="shared" ca="1" si="218"/>
        <v>0</v>
      </c>
      <c r="Q763" s="85">
        <f t="shared" si="224"/>
        <v>0</v>
      </c>
      <c r="R763" s="90" t="str">
        <f t="shared" si="225"/>
        <v>A+J=</v>
      </c>
      <c r="S763" s="86">
        <f t="shared" si="226"/>
        <v>0</v>
      </c>
      <c r="T763" s="9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15"/>
        <v>44857</v>
      </c>
      <c r="B764" s="129">
        <f t="shared" ca="1" si="219"/>
        <v>-5.6843418860808015E-14</v>
      </c>
      <c r="C764" s="85">
        <f t="shared" si="227"/>
        <v>-5.6843418860808015E-14</v>
      </c>
      <c r="D764" s="11">
        <f ca="1">IF(A764&lt;$B$1,VLOOKUP(A764,[1]DI!$A$4:$B$15000,2),0)</f>
        <v>0</v>
      </c>
      <c r="E764" s="85">
        <f t="shared" ca="1" si="220"/>
        <v>1</v>
      </c>
      <c r="F764" s="85">
        <f ca="1">(TRUNC(PRODUCT($E$12:$E763),16))</f>
        <v>1.15077143345209</v>
      </c>
      <c r="G764" s="85">
        <f t="shared" ca="1" si="221"/>
        <v>1.1449431881660399</v>
      </c>
      <c r="H764" s="85">
        <f t="shared" ca="1" si="222"/>
        <v>1.0050904199999999</v>
      </c>
      <c r="I764" s="84">
        <f t="shared" si="216"/>
        <v>0.05</v>
      </c>
      <c r="J764" s="86">
        <f t="shared" si="228"/>
        <v>44841</v>
      </c>
      <c r="K764" s="87">
        <f t="shared" si="217"/>
        <v>9</v>
      </c>
      <c r="L764" s="88">
        <f t="shared" si="229"/>
        <v>10</v>
      </c>
      <c r="M764" s="89">
        <f t="shared" si="230"/>
        <v>1.0019379930000001</v>
      </c>
      <c r="N764" s="89">
        <f t="shared" ca="1" si="231"/>
        <v>1.007038278</v>
      </c>
      <c r="O764" s="88">
        <f t="shared" si="223"/>
        <v>0</v>
      </c>
      <c r="P764" s="85">
        <f t="shared" ca="1" si="218"/>
        <v>0</v>
      </c>
      <c r="Q764" s="85">
        <f t="shared" si="224"/>
        <v>0</v>
      </c>
      <c r="R764" s="90" t="str">
        <f t="shared" si="225"/>
        <v>A+J=</v>
      </c>
      <c r="S764" s="86">
        <f t="shared" si="226"/>
        <v>0</v>
      </c>
      <c r="T764" s="9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15"/>
        <v>44858</v>
      </c>
      <c r="B765" s="129">
        <f t="shared" ca="1" si="219"/>
        <v>-5.6843418860808015E-14</v>
      </c>
      <c r="C765" s="85">
        <f t="shared" si="227"/>
        <v>-5.6843418860808015E-14</v>
      </c>
      <c r="D765" s="11">
        <f ca="1">IF(A765&lt;$B$1,VLOOKUP(A765,[1]DI!$A$4:$B$15000,2),0)</f>
        <v>0.13650000000000001</v>
      </c>
      <c r="E765" s="85">
        <f t="shared" ca="1" si="220"/>
        <v>1.00050788</v>
      </c>
      <c r="F765" s="85">
        <f ca="1">(TRUNC(PRODUCT($E$12:$E764),16))</f>
        <v>1.15077143345209</v>
      </c>
      <c r="G765" s="85">
        <f t="shared" ca="1" si="221"/>
        <v>1.1449431881660399</v>
      </c>
      <c r="H765" s="85">
        <f t="shared" ca="1" si="222"/>
        <v>1.0050904199999999</v>
      </c>
      <c r="I765" s="84">
        <f t="shared" si="216"/>
        <v>0.05</v>
      </c>
      <c r="J765" s="86">
        <f t="shared" si="228"/>
        <v>44841</v>
      </c>
      <c r="K765" s="87">
        <f t="shared" si="217"/>
        <v>10</v>
      </c>
      <c r="L765" s="88">
        <f t="shared" si="229"/>
        <v>10</v>
      </c>
      <c r="M765" s="89">
        <f t="shared" si="230"/>
        <v>1.0019379930000001</v>
      </c>
      <c r="N765" s="89">
        <f t="shared" ca="1" si="231"/>
        <v>1.007038278</v>
      </c>
      <c r="O765" s="88">
        <f t="shared" si="223"/>
        <v>0</v>
      </c>
      <c r="P765" s="85">
        <f t="shared" ca="1" si="218"/>
        <v>0</v>
      </c>
      <c r="Q765" s="85">
        <f t="shared" si="224"/>
        <v>0</v>
      </c>
      <c r="R765" s="90" t="str">
        <f t="shared" si="225"/>
        <v>A+J=</v>
      </c>
      <c r="S765" s="86">
        <f t="shared" si="226"/>
        <v>0</v>
      </c>
      <c r="T765" s="9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15"/>
        <v>44859</v>
      </c>
      <c r="B766" s="129">
        <f t="shared" ca="1" si="219"/>
        <v>-5.6843418860808015E-14</v>
      </c>
      <c r="C766" s="85">
        <f t="shared" si="227"/>
        <v>-5.6843418860808015E-14</v>
      </c>
      <c r="D766" s="11">
        <f ca="1">IF(A766&lt;$B$1,VLOOKUP(A766,[1]DI!$A$4:$B$15000,2),0)</f>
        <v>0.13650000000000001</v>
      </c>
      <c r="E766" s="85">
        <f t="shared" ca="1" si="220"/>
        <v>1.00050788</v>
      </c>
      <c r="F766" s="85">
        <f ca="1">(TRUNC(PRODUCT($E$12:$E765),16))</f>
        <v>1.1513558872477101</v>
      </c>
      <c r="G766" s="85">
        <f t="shared" ca="1" si="221"/>
        <v>1.1449431881660399</v>
      </c>
      <c r="H766" s="85">
        <f t="shared" ca="1" si="222"/>
        <v>1.00560089</v>
      </c>
      <c r="I766" s="84">
        <f t="shared" si="216"/>
        <v>0.05</v>
      </c>
      <c r="J766" s="86">
        <f t="shared" si="228"/>
        <v>44841</v>
      </c>
      <c r="K766" s="87">
        <f t="shared" si="217"/>
        <v>11</v>
      </c>
      <c r="L766" s="88">
        <f t="shared" si="229"/>
        <v>11</v>
      </c>
      <c r="M766" s="89">
        <f t="shared" si="230"/>
        <v>1.0021319989999999</v>
      </c>
      <c r="N766" s="89">
        <f t="shared" ca="1" si="231"/>
        <v>1.00774483</v>
      </c>
      <c r="O766" s="88">
        <f t="shared" si="223"/>
        <v>0</v>
      </c>
      <c r="P766" s="85">
        <f t="shared" ca="1" si="218"/>
        <v>0</v>
      </c>
      <c r="Q766" s="85">
        <f t="shared" si="224"/>
        <v>0</v>
      </c>
      <c r="R766" s="90" t="str">
        <f t="shared" si="225"/>
        <v>A+J=</v>
      </c>
      <c r="S766" s="86">
        <f t="shared" si="226"/>
        <v>0</v>
      </c>
      <c r="T766" s="9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15"/>
        <v>44860</v>
      </c>
      <c r="B767" s="129">
        <f t="shared" ca="1" si="219"/>
        <v>-5.6843418860808015E-14</v>
      </c>
      <c r="C767" s="85">
        <f t="shared" si="227"/>
        <v>-5.6843418860808015E-14</v>
      </c>
      <c r="D767" s="11">
        <f ca="1">IF(A767&lt;$B$1,VLOOKUP(A767,[1]DI!$A$4:$B$15000,2),0)</f>
        <v>0.13650000000000001</v>
      </c>
      <c r="E767" s="85">
        <f t="shared" ca="1" si="220"/>
        <v>1.00050788</v>
      </c>
      <c r="F767" s="85">
        <f ca="1">(TRUNC(PRODUCT($E$12:$E766),16))</f>
        <v>1.15194063787572</v>
      </c>
      <c r="G767" s="85">
        <f t="shared" ca="1" si="221"/>
        <v>1.1449431881660399</v>
      </c>
      <c r="H767" s="85">
        <f t="shared" ca="1" si="222"/>
        <v>1.00611161</v>
      </c>
      <c r="I767" s="84">
        <f t="shared" si="216"/>
        <v>0.05</v>
      </c>
      <c r="J767" s="86">
        <f t="shared" si="228"/>
        <v>44841</v>
      </c>
      <c r="K767" s="87">
        <f t="shared" si="217"/>
        <v>12</v>
      </c>
      <c r="L767" s="88">
        <f t="shared" si="229"/>
        <v>12</v>
      </c>
      <c r="M767" s="89">
        <f t="shared" si="230"/>
        <v>1.002326042</v>
      </c>
      <c r="N767" s="89">
        <f t="shared" ca="1" si="231"/>
        <v>1.0084518680000001</v>
      </c>
      <c r="O767" s="88">
        <f t="shared" si="223"/>
        <v>0</v>
      </c>
      <c r="P767" s="85">
        <f t="shared" ca="1" si="218"/>
        <v>0</v>
      </c>
      <c r="Q767" s="85">
        <f t="shared" si="224"/>
        <v>0</v>
      </c>
      <c r="R767" s="90" t="str">
        <f t="shared" si="225"/>
        <v>A+J=</v>
      </c>
      <c r="S767" s="86">
        <f t="shared" si="226"/>
        <v>0</v>
      </c>
      <c r="T767" s="9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15"/>
        <v>44861</v>
      </c>
      <c r="B768" s="129">
        <f t="shared" ca="1" si="219"/>
        <v>-5.6843418860808015E-14</v>
      </c>
      <c r="C768" s="85">
        <f t="shared" si="227"/>
        <v>-5.6843418860808015E-14</v>
      </c>
      <c r="D768" s="11">
        <f ca="1">IF(A768&lt;$B$1,VLOOKUP(A768,[1]DI!$A$4:$B$15000,2),0)</f>
        <v>0.13650000000000001</v>
      </c>
      <c r="E768" s="85">
        <f t="shared" ca="1" si="220"/>
        <v>1.00050788</v>
      </c>
      <c r="F768" s="85">
        <f ca="1">(TRUNC(PRODUCT($E$12:$E767),16))</f>
        <v>1.1525256854868899</v>
      </c>
      <c r="G768" s="85">
        <f t="shared" ca="1" si="221"/>
        <v>1.1449431881660399</v>
      </c>
      <c r="H768" s="85">
        <f t="shared" ca="1" si="222"/>
        <v>1.0066226</v>
      </c>
      <c r="I768" s="84">
        <f t="shared" si="216"/>
        <v>0.05</v>
      </c>
      <c r="J768" s="86">
        <f t="shared" si="228"/>
        <v>44841</v>
      </c>
      <c r="K768" s="87">
        <f t="shared" si="217"/>
        <v>13</v>
      </c>
      <c r="L768" s="88">
        <f t="shared" si="229"/>
        <v>13</v>
      </c>
      <c r="M768" s="89">
        <f t="shared" si="230"/>
        <v>1.002520123</v>
      </c>
      <c r="N768" s="89">
        <f t="shared" ca="1" si="231"/>
        <v>1.0091594129999999</v>
      </c>
      <c r="O768" s="88">
        <f t="shared" si="223"/>
        <v>0</v>
      </c>
      <c r="P768" s="85">
        <f t="shared" ca="1" si="218"/>
        <v>0</v>
      </c>
      <c r="Q768" s="85">
        <f t="shared" si="224"/>
        <v>0</v>
      </c>
      <c r="R768" s="90" t="str">
        <f t="shared" si="225"/>
        <v>A+J=</v>
      </c>
      <c r="S768" s="86">
        <f t="shared" si="226"/>
        <v>0</v>
      </c>
      <c r="T768" s="9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15"/>
        <v>44862</v>
      </c>
      <c r="B769" s="129">
        <f t="shared" ca="1" si="219"/>
        <v>-5.6843418860808015E-14</v>
      </c>
      <c r="C769" s="85">
        <f t="shared" si="227"/>
        <v>-5.6843418860808015E-14</v>
      </c>
      <c r="D769" s="11">
        <f ca="1">IF(A769&lt;$B$1,VLOOKUP(A769,[1]DI!$A$4:$B$15000,2),0)</f>
        <v>0.13650000000000001</v>
      </c>
      <c r="E769" s="85">
        <f t="shared" ca="1" si="220"/>
        <v>1.00050788</v>
      </c>
      <c r="F769" s="85">
        <f ca="1">(TRUNC(PRODUCT($E$12:$E768),16))</f>
        <v>1.15311103023203</v>
      </c>
      <c r="G769" s="85">
        <f t="shared" ca="1" si="221"/>
        <v>1.1449431881660399</v>
      </c>
      <c r="H769" s="85">
        <f t="shared" ca="1" si="222"/>
        <v>1.0071338400000001</v>
      </c>
      <c r="I769" s="84">
        <f t="shared" si="216"/>
        <v>0.05</v>
      </c>
      <c r="J769" s="86">
        <f t="shared" si="228"/>
        <v>44841</v>
      </c>
      <c r="K769" s="87">
        <f t="shared" si="217"/>
        <v>14</v>
      </c>
      <c r="L769" s="88">
        <f t="shared" si="229"/>
        <v>14</v>
      </c>
      <c r="M769" s="89">
        <f t="shared" si="230"/>
        <v>1.0027142419999999</v>
      </c>
      <c r="N769" s="89">
        <f t="shared" ca="1" si="231"/>
        <v>1.009867445</v>
      </c>
      <c r="O769" s="88">
        <f t="shared" si="223"/>
        <v>0</v>
      </c>
      <c r="P769" s="85">
        <f t="shared" ca="1" si="218"/>
        <v>0</v>
      </c>
      <c r="Q769" s="85">
        <f t="shared" si="224"/>
        <v>0</v>
      </c>
      <c r="R769" s="90" t="str">
        <f t="shared" si="225"/>
        <v>A+J=</v>
      </c>
      <c r="S769" s="86">
        <f t="shared" si="226"/>
        <v>0</v>
      </c>
      <c r="T769" s="9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15"/>
        <v>44863</v>
      </c>
      <c r="B770" s="129">
        <f t="shared" ca="1" si="219"/>
        <v>-5.6843418860808015E-14</v>
      </c>
      <c r="C770" s="85">
        <f t="shared" si="227"/>
        <v>-5.6843418860808015E-14</v>
      </c>
      <c r="D770" s="11">
        <f ca="1">IF(A770&lt;$B$1,VLOOKUP(A770,[1]DI!$A$4:$B$15000,2),0)</f>
        <v>0</v>
      </c>
      <c r="E770" s="85">
        <f t="shared" ca="1" si="220"/>
        <v>1</v>
      </c>
      <c r="F770" s="85">
        <f ca="1">(TRUNC(PRODUCT($E$12:$E769),16))</f>
        <v>1.1536966722620701</v>
      </c>
      <c r="G770" s="85">
        <f t="shared" ca="1" si="221"/>
        <v>1.1449431881660399</v>
      </c>
      <c r="H770" s="85">
        <f t="shared" ca="1" si="222"/>
        <v>1.0076453400000001</v>
      </c>
      <c r="I770" s="84">
        <f t="shared" si="216"/>
        <v>0.05</v>
      </c>
      <c r="J770" s="86">
        <f t="shared" si="228"/>
        <v>44841</v>
      </c>
      <c r="K770" s="87">
        <f t="shared" si="217"/>
        <v>14</v>
      </c>
      <c r="L770" s="88">
        <f t="shared" si="229"/>
        <v>15</v>
      </c>
      <c r="M770" s="89">
        <f t="shared" si="230"/>
        <v>1.002908398</v>
      </c>
      <c r="N770" s="89">
        <f t="shared" ca="1" si="231"/>
        <v>1.010575974</v>
      </c>
      <c r="O770" s="88">
        <f t="shared" si="223"/>
        <v>0</v>
      </c>
      <c r="P770" s="85">
        <f t="shared" ca="1" si="218"/>
        <v>0</v>
      </c>
      <c r="Q770" s="85">
        <f t="shared" si="224"/>
        <v>0</v>
      </c>
      <c r="R770" s="90" t="str">
        <f t="shared" si="225"/>
        <v>A+J=</v>
      </c>
      <c r="S770" s="86">
        <f t="shared" si="226"/>
        <v>0</v>
      </c>
      <c r="T770" s="9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15"/>
        <v>44864</v>
      </c>
      <c r="B771" s="129">
        <f t="shared" ca="1" si="219"/>
        <v>-5.6843418860808015E-14</v>
      </c>
      <c r="C771" s="85">
        <f t="shared" si="227"/>
        <v>-5.6843418860808015E-14</v>
      </c>
      <c r="D771" s="11">
        <f ca="1">IF(A771&lt;$B$1,VLOOKUP(A771,[1]DI!$A$4:$B$15000,2),0)</f>
        <v>0</v>
      </c>
      <c r="E771" s="85">
        <f t="shared" ca="1" si="220"/>
        <v>1</v>
      </c>
      <c r="F771" s="85">
        <f ca="1">(TRUNC(PRODUCT($E$12:$E770),16))</f>
        <v>1.1536966722620701</v>
      </c>
      <c r="G771" s="85">
        <f t="shared" ca="1" si="221"/>
        <v>1.1449431881660399</v>
      </c>
      <c r="H771" s="85">
        <f t="shared" ca="1" si="222"/>
        <v>1.0076453400000001</v>
      </c>
      <c r="I771" s="84">
        <f t="shared" si="216"/>
        <v>0.05</v>
      </c>
      <c r="J771" s="86">
        <f t="shared" si="228"/>
        <v>44841</v>
      </c>
      <c r="K771" s="87">
        <f t="shared" si="217"/>
        <v>14</v>
      </c>
      <c r="L771" s="88">
        <f t="shared" si="229"/>
        <v>15</v>
      </c>
      <c r="M771" s="89">
        <f t="shared" si="230"/>
        <v>1.002908398</v>
      </c>
      <c r="N771" s="89">
        <f t="shared" ca="1" si="231"/>
        <v>1.010575974</v>
      </c>
      <c r="O771" s="88">
        <f t="shared" si="223"/>
        <v>0</v>
      </c>
      <c r="P771" s="85">
        <f t="shared" ca="1" si="218"/>
        <v>0</v>
      </c>
      <c r="Q771" s="85">
        <f t="shared" si="224"/>
        <v>0</v>
      </c>
      <c r="R771" s="90" t="str">
        <f t="shared" si="225"/>
        <v>A+J=</v>
      </c>
      <c r="S771" s="86">
        <f t="shared" si="226"/>
        <v>0</v>
      </c>
      <c r="T771" s="9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15"/>
        <v>44865</v>
      </c>
      <c r="B772" s="129">
        <f t="shared" ca="1" si="219"/>
        <v>-5.6843418860808015E-14</v>
      </c>
      <c r="C772" s="85">
        <f t="shared" si="227"/>
        <v>-5.6843418860808015E-14</v>
      </c>
      <c r="D772" s="11">
        <f ca="1">IF(A772&lt;$B$1,VLOOKUP(A772,[1]DI!$A$4:$B$15000,2),0)</f>
        <v>0.13650000000000001</v>
      </c>
      <c r="E772" s="85">
        <f t="shared" ca="1" si="220"/>
        <v>1.00050788</v>
      </c>
      <c r="F772" s="85">
        <f ca="1">(TRUNC(PRODUCT($E$12:$E771),16))</f>
        <v>1.1536966722620701</v>
      </c>
      <c r="G772" s="85">
        <f t="shared" ca="1" si="221"/>
        <v>1.1449431881660399</v>
      </c>
      <c r="H772" s="85">
        <f t="shared" ca="1" si="222"/>
        <v>1.0076453400000001</v>
      </c>
      <c r="I772" s="84">
        <f t="shared" si="216"/>
        <v>0.05</v>
      </c>
      <c r="J772" s="86">
        <f t="shared" si="228"/>
        <v>44841</v>
      </c>
      <c r="K772" s="87">
        <f t="shared" si="217"/>
        <v>15</v>
      </c>
      <c r="L772" s="88">
        <f t="shared" si="229"/>
        <v>15</v>
      </c>
      <c r="M772" s="89">
        <f t="shared" si="230"/>
        <v>1.002908398</v>
      </c>
      <c r="N772" s="89">
        <f t="shared" ca="1" si="231"/>
        <v>1.010575974</v>
      </c>
      <c r="O772" s="88">
        <f t="shared" si="223"/>
        <v>0</v>
      </c>
      <c r="P772" s="85">
        <f t="shared" ca="1" si="218"/>
        <v>0</v>
      </c>
      <c r="Q772" s="85">
        <f t="shared" si="224"/>
        <v>0</v>
      </c>
      <c r="R772" s="90" t="str">
        <f t="shared" si="225"/>
        <v>A+J=</v>
      </c>
      <c r="S772" s="86">
        <f t="shared" si="226"/>
        <v>0</v>
      </c>
      <c r="T772" s="9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15"/>
        <v>44866</v>
      </c>
      <c r="B773" s="129">
        <f t="shared" ca="1" si="219"/>
        <v>-5.6843418860808015E-14</v>
      </c>
      <c r="C773" s="85">
        <f t="shared" si="227"/>
        <v>-5.6843418860808015E-14</v>
      </c>
      <c r="D773" s="11">
        <f ca="1">IF(A773&lt;$B$1,VLOOKUP(A773,[1]DI!$A$4:$B$15000,2),0)</f>
        <v>0.13650000000000001</v>
      </c>
      <c r="E773" s="85">
        <f t="shared" ca="1" si="220"/>
        <v>1.00050788</v>
      </c>
      <c r="F773" s="85">
        <f ca="1">(TRUNC(PRODUCT($E$12:$E772),16))</f>
        <v>1.1542826117279701</v>
      </c>
      <c r="G773" s="85">
        <f t="shared" ca="1" si="221"/>
        <v>1.1449431881660399</v>
      </c>
      <c r="H773" s="85">
        <f t="shared" ca="1" si="222"/>
        <v>1.00815711</v>
      </c>
      <c r="I773" s="84">
        <f t="shared" si="216"/>
        <v>0.05</v>
      </c>
      <c r="J773" s="86">
        <f t="shared" si="228"/>
        <v>44841</v>
      </c>
      <c r="K773" s="87">
        <f t="shared" si="217"/>
        <v>16</v>
      </c>
      <c r="L773" s="88">
        <f t="shared" si="229"/>
        <v>16</v>
      </c>
      <c r="M773" s="89">
        <f t="shared" si="230"/>
        <v>1.003102591</v>
      </c>
      <c r="N773" s="89">
        <f t="shared" ca="1" si="231"/>
        <v>1.0112850090000001</v>
      </c>
      <c r="O773" s="88">
        <f t="shared" si="223"/>
        <v>0</v>
      </c>
      <c r="P773" s="85">
        <f t="shared" ca="1" si="218"/>
        <v>0</v>
      </c>
      <c r="Q773" s="85">
        <f t="shared" si="224"/>
        <v>0</v>
      </c>
      <c r="R773" s="90" t="str">
        <f t="shared" si="225"/>
        <v>A+J=</v>
      </c>
      <c r="S773" s="86">
        <f t="shared" si="226"/>
        <v>0</v>
      </c>
      <c r="T773" s="9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15"/>
        <v>44867</v>
      </c>
      <c r="B774" s="129">
        <f t="shared" ca="1" si="219"/>
        <v>-5.6843418860808015E-14</v>
      </c>
      <c r="C774" s="85">
        <f t="shared" si="227"/>
        <v>-5.6843418860808015E-14</v>
      </c>
      <c r="D774" s="11">
        <f ca="1">IF(A774&lt;$B$1,VLOOKUP(A774,[1]DI!$A$4:$B$15000,2),0)</f>
        <v>0</v>
      </c>
      <c r="E774" s="85">
        <f t="shared" ca="1" si="220"/>
        <v>1</v>
      </c>
      <c r="F774" s="85">
        <f ca="1">(TRUNC(PRODUCT($E$12:$E773),16))</f>
        <v>1.1548688487808201</v>
      </c>
      <c r="G774" s="85">
        <f t="shared" ca="1" si="221"/>
        <v>1.1449431881660399</v>
      </c>
      <c r="H774" s="85">
        <f t="shared" ca="1" si="222"/>
        <v>1.0086691299999999</v>
      </c>
      <c r="I774" s="84">
        <f t="shared" si="216"/>
        <v>0.05</v>
      </c>
      <c r="J774" s="86">
        <f t="shared" si="228"/>
        <v>44841</v>
      </c>
      <c r="K774" s="87">
        <f t="shared" si="217"/>
        <v>16</v>
      </c>
      <c r="L774" s="88">
        <f t="shared" si="229"/>
        <v>17</v>
      </c>
      <c r="M774" s="89">
        <f t="shared" si="230"/>
        <v>1.0032968229999999</v>
      </c>
      <c r="N774" s="89">
        <f t="shared" ca="1" si="231"/>
        <v>1.0119945340000001</v>
      </c>
      <c r="O774" s="88">
        <f t="shared" si="223"/>
        <v>0</v>
      </c>
      <c r="P774" s="85">
        <f t="shared" ca="1" si="218"/>
        <v>0</v>
      </c>
      <c r="Q774" s="85">
        <f t="shared" si="224"/>
        <v>0</v>
      </c>
      <c r="R774" s="90" t="str">
        <f t="shared" si="225"/>
        <v>A+J=</v>
      </c>
      <c r="S774" s="86">
        <f t="shared" si="226"/>
        <v>0</v>
      </c>
      <c r="T774" s="9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15"/>
        <v>44868</v>
      </c>
      <c r="B775" s="129">
        <f t="shared" ca="1" si="219"/>
        <v>-5.6843418860808015E-14</v>
      </c>
      <c r="C775" s="85">
        <f t="shared" si="227"/>
        <v>-5.6843418860808015E-14</v>
      </c>
      <c r="D775" s="11">
        <f ca="1">IF(A775&lt;$B$1,VLOOKUP(A775,[1]DI!$A$4:$B$15000,2),0)</f>
        <v>0.13650000000000001</v>
      </c>
      <c r="E775" s="85">
        <f t="shared" ca="1" si="220"/>
        <v>1.00050788</v>
      </c>
      <c r="F775" s="85">
        <f ca="1">(TRUNC(PRODUCT($E$12:$E774),16))</f>
        <v>1.1548688487808201</v>
      </c>
      <c r="G775" s="85">
        <f t="shared" ca="1" si="221"/>
        <v>1.1449431881660399</v>
      </c>
      <c r="H775" s="85">
        <f t="shared" ca="1" si="222"/>
        <v>1.0086691299999999</v>
      </c>
      <c r="I775" s="84">
        <f t="shared" si="216"/>
        <v>0.05</v>
      </c>
      <c r="J775" s="86">
        <f t="shared" si="228"/>
        <v>44841</v>
      </c>
      <c r="K775" s="87">
        <f t="shared" si="217"/>
        <v>17</v>
      </c>
      <c r="L775" s="88">
        <f t="shared" si="229"/>
        <v>17</v>
      </c>
      <c r="M775" s="89">
        <f t="shared" si="230"/>
        <v>1.0032968229999999</v>
      </c>
      <c r="N775" s="89">
        <f t="shared" ca="1" si="231"/>
        <v>1.0119945340000001</v>
      </c>
      <c r="O775" s="88">
        <f t="shared" si="223"/>
        <v>0</v>
      </c>
      <c r="P775" s="85">
        <f t="shared" ca="1" si="218"/>
        <v>0</v>
      </c>
      <c r="Q775" s="85">
        <f t="shared" si="224"/>
        <v>0</v>
      </c>
      <c r="R775" s="90" t="str">
        <f t="shared" si="225"/>
        <v>A+J=</v>
      </c>
      <c r="S775" s="86">
        <f t="shared" si="226"/>
        <v>0</v>
      </c>
      <c r="T775" s="9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15"/>
        <v>44869</v>
      </c>
      <c r="B776" s="129">
        <f t="shared" ca="1" si="219"/>
        <v>-5.6843418860808015E-14</v>
      </c>
      <c r="C776" s="85">
        <f t="shared" si="227"/>
        <v>-5.6843418860808015E-14</v>
      </c>
      <c r="D776" s="11">
        <f ca="1">IF(A776&lt;$B$1,VLOOKUP(A776,[1]DI!$A$4:$B$15000,2),0)</f>
        <v>0.13650000000000001</v>
      </c>
      <c r="E776" s="85">
        <f t="shared" ca="1" si="220"/>
        <v>1.00050788</v>
      </c>
      <c r="F776" s="85">
        <f ca="1">(TRUNC(PRODUCT($E$12:$E775),16))</f>
        <v>1.15545538357174</v>
      </c>
      <c r="G776" s="85">
        <f t="shared" ca="1" si="221"/>
        <v>1.1449431881660399</v>
      </c>
      <c r="H776" s="85">
        <f t="shared" ca="1" si="222"/>
        <v>1.0091814100000001</v>
      </c>
      <c r="I776" s="84">
        <f t="shared" si="216"/>
        <v>0.05</v>
      </c>
      <c r="J776" s="86">
        <f t="shared" si="228"/>
        <v>44841</v>
      </c>
      <c r="K776" s="87">
        <f t="shared" si="217"/>
        <v>18</v>
      </c>
      <c r="L776" s="88">
        <f t="shared" si="229"/>
        <v>18</v>
      </c>
      <c r="M776" s="89">
        <f t="shared" si="230"/>
        <v>1.0034910909999999</v>
      </c>
      <c r="N776" s="89">
        <f t="shared" ca="1" si="231"/>
        <v>1.0127045539999999</v>
      </c>
      <c r="O776" s="88">
        <f t="shared" si="223"/>
        <v>0</v>
      </c>
      <c r="P776" s="85">
        <f t="shared" ca="1" si="218"/>
        <v>0</v>
      </c>
      <c r="Q776" s="85">
        <f t="shared" si="224"/>
        <v>0</v>
      </c>
      <c r="R776" s="90" t="str">
        <f t="shared" si="225"/>
        <v>A+J=</v>
      </c>
      <c r="S776" s="86">
        <f t="shared" si="226"/>
        <v>0</v>
      </c>
      <c r="T776" s="9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15"/>
        <v>44870</v>
      </c>
      <c r="B777" s="129">
        <f t="shared" ca="1" si="219"/>
        <v>-5.6843418860808015E-14</v>
      </c>
      <c r="C777" s="85">
        <f t="shared" si="227"/>
        <v>-5.6843418860808015E-14</v>
      </c>
      <c r="D777" s="11">
        <f ca="1">IF(A777&lt;$B$1,VLOOKUP(A777,[1]DI!$A$4:$B$15000,2),0)</f>
        <v>0</v>
      </c>
      <c r="E777" s="85">
        <f t="shared" ca="1" si="220"/>
        <v>1</v>
      </c>
      <c r="F777" s="85">
        <f ca="1">(TRUNC(PRODUCT($E$12:$E776),16))</f>
        <v>1.1560422162519499</v>
      </c>
      <c r="G777" s="85">
        <f t="shared" ca="1" si="221"/>
        <v>1.1449431881660399</v>
      </c>
      <c r="H777" s="85">
        <f t="shared" ca="1" si="222"/>
        <v>1.0096939599999999</v>
      </c>
      <c r="I777" s="84">
        <f t="shared" si="216"/>
        <v>0.05</v>
      </c>
      <c r="J777" s="86">
        <f t="shared" si="228"/>
        <v>44841</v>
      </c>
      <c r="K777" s="87">
        <f t="shared" si="217"/>
        <v>18</v>
      </c>
      <c r="L777" s="88">
        <f t="shared" si="229"/>
        <v>19</v>
      </c>
      <c r="M777" s="89">
        <f t="shared" si="230"/>
        <v>1.003685398</v>
      </c>
      <c r="N777" s="89">
        <f t="shared" ca="1" si="231"/>
        <v>1.013415084</v>
      </c>
      <c r="O777" s="88">
        <f t="shared" si="223"/>
        <v>0</v>
      </c>
      <c r="P777" s="85">
        <f t="shared" ca="1" si="218"/>
        <v>0</v>
      </c>
      <c r="Q777" s="85">
        <f t="shared" si="224"/>
        <v>0</v>
      </c>
      <c r="R777" s="90" t="str">
        <f t="shared" si="225"/>
        <v>A+J=</v>
      </c>
      <c r="S777" s="86">
        <f t="shared" si="226"/>
        <v>0</v>
      </c>
      <c r="T777" s="9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15"/>
        <v>44871</v>
      </c>
      <c r="B778" s="129">
        <f t="shared" ca="1" si="219"/>
        <v>-5.6843418860808015E-14</v>
      </c>
      <c r="C778" s="85">
        <f t="shared" si="227"/>
        <v>-5.6843418860808015E-14</v>
      </c>
      <c r="D778" s="11">
        <f ca="1">IF(A778&lt;$B$1,VLOOKUP(A778,[1]DI!$A$4:$B$15000,2),0)</f>
        <v>0</v>
      </c>
      <c r="E778" s="85">
        <f t="shared" ca="1" si="220"/>
        <v>1</v>
      </c>
      <c r="F778" s="85">
        <f ca="1">(TRUNC(PRODUCT($E$12:$E777),16))</f>
        <v>1.1560422162519499</v>
      </c>
      <c r="G778" s="85">
        <f t="shared" ca="1" si="221"/>
        <v>1.1449431881660399</v>
      </c>
      <c r="H778" s="85">
        <f t="shared" ca="1" si="222"/>
        <v>1.0096939599999999</v>
      </c>
      <c r="I778" s="84">
        <f t="shared" si="216"/>
        <v>0.05</v>
      </c>
      <c r="J778" s="86">
        <f t="shared" si="228"/>
        <v>44841</v>
      </c>
      <c r="K778" s="87">
        <f t="shared" si="217"/>
        <v>18</v>
      </c>
      <c r="L778" s="88">
        <f t="shared" si="229"/>
        <v>19</v>
      </c>
      <c r="M778" s="89">
        <f t="shared" si="230"/>
        <v>1.003685398</v>
      </c>
      <c r="N778" s="89">
        <f t="shared" ca="1" si="231"/>
        <v>1.013415084</v>
      </c>
      <c r="O778" s="88">
        <f t="shared" si="223"/>
        <v>0</v>
      </c>
      <c r="P778" s="85">
        <f t="shared" ca="1" si="218"/>
        <v>0</v>
      </c>
      <c r="Q778" s="85">
        <f t="shared" si="224"/>
        <v>0</v>
      </c>
      <c r="R778" s="90" t="str">
        <f t="shared" si="225"/>
        <v>A+J=</v>
      </c>
      <c r="S778" s="86">
        <f t="shared" si="226"/>
        <v>0</v>
      </c>
      <c r="T778" s="9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15"/>
        <v>44872</v>
      </c>
      <c r="B779" s="129">
        <f t="shared" ca="1" si="219"/>
        <v>-5.6843418860808015E-14</v>
      </c>
      <c r="C779" s="85">
        <f t="shared" si="227"/>
        <v>-5.6843418860808015E-14</v>
      </c>
      <c r="D779" s="11">
        <f ca="1">IF(A779&lt;$B$1,VLOOKUP(A779,[1]DI!$A$4:$B$15000,2),0)</f>
        <v>0.13650000000000001</v>
      </c>
      <c r="E779" s="85">
        <f t="shared" ca="1" si="220"/>
        <v>1.00050788</v>
      </c>
      <c r="F779" s="85">
        <f ca="1">(TRUNC(PRODUCT($E$12:$E778),16))</f>
        <v>1.1560422162519499</v>
      </c>
      <c r="G779" s="85">
        <f t="shared" ca="1" si="221"/>
        <v>1.1449431881660399</v>
      </c>
      <c r="H779" s="85">
        <f t="shared" ca="1" si="222"/>
        <v>1.0096939599999999</v>
      </c>
      <c r="I779" s="84">
        <f t="shared" si="216"/>
        <v>0.05</v>
      </c>
      <c r="J779" s="86">
        <f t="shared" si="228"/>
        <v>44841</v>
      </c>
      <c r="K779" s="87">
        <f t="shared" si="217"/>
        <v>19</v>
      </c>
      <c r="L779" s="88">
        <f t="shared" si="229"/>
        <v>19</v>
      </c>
      <c r="M779" s="89">
        <f t="shared" si="230"/>
        <v>1.003685398</v>
      </c>
      <c r="N779" s="89">
        <f t="shared" ca="1" si="231"/>
        <v>1.013415084</v>
      </c>
      <c r="O779" s="88">
        <f t="shared" si="223"/>
        <v>0</v>
      </c>
      <c r="P779" s="85">
        <f t="shared" ca="1" si="218"/>
        <v>0</v>
      </c>
      <c r="Q779" s="85">
        <f t="shared" si="224"/>
        <v>0</v>
      </c>
      <c r="R779" s="90" t="str">
        <f t="shared" si="225"/>
        <v>A+J=</v>
      </c>
      <c r="S779" s="86">
        <f t="shared" si="226"/>
        <v>0</v>
      </c>
      <c r="T779" s="9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15"/>
        <v>44873</v>
      </c>
      <c r="B780" s="129">
        <f t="shared" ca="1" si="219"/>
        <v>-5.6843418860808015E-14</v>
      </c>
      <c r="C780" s="85">
        <f t="shared" si="227"/>
        <v>-5.6843418860808015E-14</v>
      </c>
      <c r="D780" s="11">
        <f ca="1">IF(A780&lt;$B$1,VLOOKUP(A780,[1]DI!$A$4:$B$15000,2),0)</f>
        <v>0.13650000000000001</v>
      </c>
      <c r="E780" s="85">
        <f t="shared" ca="1" si="220"/>
        <v>1.00050788</v>
      </c>
      <c r="F780" s="85">
        <f ca="1">(TRUNC(PRODUCT($E$12:$E779),16))</f>
        <v>1.15662934697274</v>
      </c>
      <c r="G780" s="85">
        <f t="shared" ca="1" si="221"/>
        <v>1.1449431881660399</v>
      </c>
      <c r="H780" s="85">
        <f t="shared" ca="1" si="222"/>
        <v>1.01020676</v>
      </c>
      <c r="I780" s="84">
        <f t="shared" si="216"/>
        <v>0.05</v>
      </c>
      <c r="J780" s="86">
        <f t="shared" si="228"/>
        <v>44841</v>
      </c>
      <c r="K780" s="87">
        <f t="shared" si="217"/>
        <v>20</v>
      </c>
      <c r="L780" s="88">
        <f t="shared" si="229"/>
        <v>20</v>
      </c>
      <c r="M780" s="89">
        <f t="shared" si="230"/>
        <v>1.0038797420000001</v>
      </c>
      <c r="N780" s="89">
        <f t="shared" ca="1" si="231"/>
        <v>1.0141261020000001</v>
      </c>
      <c r="O780" s="88">
        <f t="shared" si="223"/>
        <v>0</v>
      </c>
      <c r="P780" s="85">
        <f t="shared" ca="1" si="218"/>
        <v>0</v>
      </c>
      <c r="Q780" s="85">
        <f t="shared" si="224"/>
        <v>0</v>
      </c>
      <c r="R780" s="90" t="str">
        <f t="shared" si="225"/>
        <v>A+J=</v>
      </c>
      <c r="S780" s="86">
        <f t="shared" si="226"/>
        <v>0</v>
      </c>
      <c r="T780" s="9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32">(A780+1)</f>
        <v>44874</v>
      </c>
      <c r="B781" s="129">
        <f t="shared" ca="1" si="219"/>
        <v>-5.6843418860808015E-14</v>
      </c>
      <c r="C781" s="85">
        <f t="shared" si="227"/>
        <v>-5.6843418860808015E-14</v>
      </c>
      <c r="D781" s="11">
        <f ca="1">IF(A781&lt;$B$1,VLOOKUP(A781,[1]DI!$A$4:$B$15000,2),0)</f>
        <v>0.13650000000000001</v>
      </c>
      <c r="E781" s="85">
        <f t="shared" ca="1" si="220"/>
        <v>1.00050788</v>
      </c>
      <c r="F781" s="85">
        <f ca="1">(TRUNC(PRODUCT($E$12:$E780),16))</f>
        <v>1.1572167758854801</v>
      </c>
      <c r="G781" s="85">
        <f t="shared" ca="1" si="221"/>
        <v>1.1449431881660399</v>
      </c>
      <c r="H781" s="85">
        <f t="shared" ca="1" si="222"/>
        <v>1.01071982</v>
      </c>
      <c r="I781" s="84">
        <f t="shared" ref="I781:I844" si="233">I780</f>
        <v>0.05</v>
      </c>
      <c r="J781" s="86">
        <f t="shared" si="228"/>
        <v>44841</v>
      </c>
      <c r="K781" s="87">
        <f t="shared" ref="K781:K844" si="234">IF(A781&gt;J781,IF(NETWORKDAYS(J781,A781,$V$72:$V$436)-1=0,1,NETWORKDAYS(J781,A781,$V$72:$V$436)-1),0)</f>
        <v>21</v>
      </c>
      <c r="L781" s="88">
        <f t="shared" si="229"/>
        <v>21</v>
      </c>
      <c r="M781" s="89">
        <f t="shared" si="230"/>
        <v>1.004074124</v>
      </c>
      <c r="N781" s="89">
        <f t="shared" ca="1" si="231"/>
        <v>1.0148376180000001</v>
      </c>
      <c r="O781" s="88">
        <f t="shared" si="223"/>
        <v>0</v>
      </c>
      <c r="P781" s="85">
        <f t="shared" ref="P781:P844" ca="1" si="235">TRUNC(((N781-1)*C781),8)</f>
        <v>0</v>
      </c>
      <c r="Q781" s="85">
        <f t="shared" si="224"/>
        <v>0</v>
      </c>
      <c r="R781" s="90" t="str">
        <f t="shared" si="225"/>
        <v>A+J=</v>
      </c>
      <c r="S781" s="86">
        <f t="shared" si="226"/>
        <v>0</v>
      </c>
      <c r="T781" s="9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32"/>
        <v>44875</v>
      </c>
      <c r="B782" s="129">
        <f t="shared" ref="B782:B845" ca="1" si="236">IF(A782&lt;=TODAY(),C782+P782,IF(AND(A782&gt;TODAY(),A782&lt;=$B$1),IF(VLOOKUP(TODAY(),$A$10:$D$10000,4,FALSE)=0,"n.d",C782+P782),"n.d"))</f>
        <v>-5.6843418860808015E-14</v>
      </c>
      <c r="C782" s="85">
        <f t="shared" si="227"/>
        <v>-5.6843418860808015E-14</v>
      </c>
      <c r="D782" s="11">
        <f ca="1">IF(A782&lt;$B$1,VLOOKUP(A782,[1]DI!$A$4:$B$15000,2),0)</f>
        <v>0.13650000000000001</v>
      </c>
      <c r="E782" s="85">
        <f t="shared" ref="E782:E845" ca="1" si="237">IF(A782&lt;A$10,1,ROUND(((1+D782)^(1/252)),8))</f>
        <v>1.00050788</v>
      </c>
      <c r="F782" s="85">
        <f ca="1">(TRUNC(PRODUCT($E$12:$E781),16))</f>
        <v>1.15780450314161</v>
      </c>
      <c r="G782" s="85">
        <f t="shared" ref="G782:G845" ca="1" si="238">IF(O781&gt;0,F781,G781)</f>
        <v>1.1449431881660399</v>
      </c>
      <c r="H782" s="85">
        <f t="shared" ref="H782:H845" ca="1" si="239">ROUND(F782/G782,8)</f>
        <v>1.01123315</v>
      </c>
      <c r="I782" s="84">
        <f t="shared" si="233"/>
        <v>0.05</v>
      </c>
      <c r="J782" s="86">
        <f t="shared" si="228"/>
        <v>44841</v>
      </c>
      <c r="K782" s="87">
        <f t="shared" si="234"/>
        <v>22</v>
      </c>
      <c r="L782" s="88">
        <f t="shared" si="229"/>
        <v>22</v>
      </c>
      <c r="M782" s="89">
        <f t="shared" si="230"/>
        <v>1.004268543</v>
      </c>
      <c r="N782" s="89">
        <f t="shared" ca="1" si="231"/>
        <v>1.0155496420000001</v>
      </c>
      <c r="O782" s="88">
        <f t="shared" ref="O782:O845" si="240">IF(VLOOKUP(A782,W$12:AD$60,8)=VLOOKUP(A781,W$12:AD$60,8),0,VLOOKUP(A782,W$12:AD$60,8))</f>
        <v>0</v>
      </c>
      <c r="P782" s="85">
        <f t="shared" ca="1" si="235"/>
        <v>0</v>
      </c>
      <c r="Q782" s="85">
        <f t="shared" ref="Q782:Q845" si="241">IF(O782&gt;0,VLOOKUP(O782,$V$12:$AA$60,6),0)</f>
        <v>0</v>
      </c>
      <c r="R782" s="90" t="str">
        <f t="shared" ref="R782:R845" si="242">IF(O781&gt;0,VLOOKUP(O781,V$12:AF$60,10),R781)</f>
        <v>A+J=</v>
      </c>
      <c r="S782" s="86">
        <f t="shared" ref="S782:S845" si="243">IF(O781&gt;0,VLOOKUP(O781,V$12:AF$60,11),S781)</f>
        <v>0</v>
      </c>
      <c r="T782" s="9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32"/>
        <v>44876</v>
      </c>
      <c r="B783" s="129">
        <f t="shared" ca="1" si="236"/>
        <v>-5.6843418860808015E-14</v>
      </c>
      <c r="C783" s="85">
        <f t="shared" si="227"/>
        <v>-5.6843418860808015E-14</v>
      </c>
      <c r="D783" s="11">
        <f ca="1">IF(A783&lt;$B$1,VLOOKUP(A783,[1]DI!$A$4:$B$15000,2),0)</f>
        <v>0.13650000000000001</v>
      </c>
      <c r="E783" s="85">
        <f t="shared" ca="1" si="237"/>
        <v>1.00050788</v>
      </c>
      <c r="F783" s="85">
        <f ca="1">(TRUNC(PRODUCT($E$12:$E782),16))</f>
        <v>1.15839252889267</v>
      </c>
      <c r="G783" s="85">
        <f t="shared" ca="1" si="238"/>
        <v>1.1449431881660399</v>
      </c>
      <c r="H783" s="85">
        <f t="shared" ca="1" si="239"/>
        <v>1.01174673</v>
      </c>
      <c r="I783" s="84">
        <f t="shared" si="233"/>
        <v>0.05</v>
      </c>
      <c r="J783" s="86">
        <f t="shared" si="228"/>
        <v>44841</v>
      </c>
      <c r="K783" s="87">
        <f t="shared" si="234"/>
        <v>23</v>
      </c>
      <c r="L783" s="88">
        <f t="shared" si="229"/>
        <v>23</v>
      </c>
      <c r="M783" s="89">
        <f t="shared" si="230"/>
        <v>1.0044630000000001</v>
      </c>
      <c r="N783" s="89">
        <f t="shared" ca="1" si="231"/>
        <v>1.016262156</v>
      </c>
      <c r="O783" s="88">
        <f t="shared" si="240"/>
        <v>0</v>
      </c>
      <c r="P783" s="85">
        <f t="shared" ca="1" si="235"/>
        <v>0</v>
      </c>
      <c r="Q783" s="85">
        <f t="shared" si="241"/>
        <v>0</v>
      </c>
      <c r="R783" s="90" t="str">
        <f t="shared" si="242"/>
        <v>A+J=</v>
      </c>
      <c r="S783" s="86">
        <f t="shared" si="243"/>
        <v>0</v>
      </c>
      <c r="T783" s="9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32"/>
        <v>44877</v>
      </c>
      <c r="B784" s="129">
        <f t="shared" ca="1" si="236"/>
        <v>-5.6843418860808015E-14</v>
      </c>
      <c r="C784" s="85">
        <f t="shared" si="227"/>
        <v>-5.6843418860808015E-14</v>
      </c>
      <c r="D784" s="11">
        <f ca="1">IF(A784&lt;$B$1,VLOOKUP(A784,[1]DI!$A$4:$B$15000,2),0)</f>
        <v>0</v>
      </c>
      <c r="E784" s="85">
        <f t="shared" ca="1" si="237"/>
        <v>1</v>
      </c>
      <c r="F784" s="85">
        <f ca="1">(TRUNC(PRODUCT($E$12:$E783),16))</f>
        <v>1.1589808532902399</v>
      </c>
      <c r="G784" s="85">
        <f t="shared" ca="1" si="238"/>
        <v>1.1449431881660399</v>
      </c>
      <c r="H784" s="85">
        <f t="shared" ca="1" si="239"/>
        <v>1.01226058</v>
      </c>
      <c r="I784" s="84">
        <f t="shared" si="233"/>
        <v>0.05</v>
      </c>
      <c r="J784" s="86">
        <f t="shared" si="228"/>
        <v>44841</v>
      </c>
      <c r="K784" s="87">
        <f t="shared" si="234"/>
        <v>23</v>
      </c>
      <c r="L784" s="88">
        <f t="shared" si="229"/>
        <v>24</v>
      </c>
      <c r="M784" s="89">
        <f t="shared" si="230"/>
        <v>1.004657495</v>
      </c>
      <c r="N784" s="89">
        <f t="shared" ca="1" si="231"/>
        <v>1.0169751789999999</v>
      </c>
      <c r="O784" s="88">
        <f t="shared" si="240"/>
        <v>0</v>
      </c>
      <c r="P784" s="85">
        <f t="shared" ca="1" si="235"/>
        <v>0</v>
      </c>
      <c r="Q784" s="85">
        <f t="shared" si="241"/>
        <v>0</v>
      </c>
      <c r="R784" s="90" t="str">
        <f t="shared" si="242"/>
        <v>A+J=</v>
      </c>
      <c r="S784" s="86">
        <f t="shared" si="243"/>
        <v>0</v>
      </c>
      <c r="T784" s="9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32"/>
        <v>44878</v>
      </c>
      <c r="B785" s="129">
        <f t="shared" ca="1" si="236"/>
        <v>-5.6843418860808015E-14</v>
      </c>
      <c r="C785" s="85">
        <f t="shared" si="227"/>
        <v>-5.6843418860808015E-14</v>
      </c>
      <c r="D785" s="11">
        <f ca="1">IF(A785&lt;$B$1,VLOOKUP(A785,[1]DI!$A$4:$B$15000,2),0)</f>
        <v>0</v>
      </c>
      <c r="E785" s="85">
        <f t="shared" ca="1" si="237"/>
        <v>1</v>
      </c>
      <c r="F785" s="85">
        <f ca="1">(TRUNC(PRODUCT($E$12:$E784),16))</f>
        <v>1.1589808532902399</v>
      </c>
      <c r="G785" s="85">
        <f t="shared" ca="1" si="238"/>
        <v>1.1449431881660399</v>
      </c>
      <c r="H785" s="85">
        <f t="shared" ca="1" si="239"/>
        <v>1.01226058</v>
      </c>
      <c r="I785" s="84">
        <f t="shared" si="233"/>
        <v>0.05</v>
      </c>
      <c r="J785" s="86">
        <f t="shared" si="228"/>
        <v>44841</v>
      </c>
      <c r="K785" s="87">
        <f t="shared" si="234"/>
        <v>23</v>
      </c>
      <c r="L785" s="88">
        <f t="shared" si="229"/>
        <v>24</v>
      </c>
      <c r="M785" s="89">
        <f t="shared" si="230"/>
        <v>1.004657495</v>
      </c>
      <c r="N785" s="89">
        <f t="shared" ca="1" si="231"/>
        <v>1.0169751789999999</v>
      </c>
      <c r="O785" s="88">
        <f t="shared" si="240"/>
        <v>0</v>
      </c>
      <c r="P785" s="85">
        <f t="shared" ca="1" si="235"/>
        <v>0</v>
      </c>
      <c r="Q785" s="85">
        <f t="shared" si="241"/>
        <v>0</v>
      </c>
      <c r="R785" s="90" t="str">
        <f t="shared" si="242"/>
        <v>A+J=</v>
      </c>
      <c r="S785" s="86">
        <f t="shared" si="243"/>
        <v>0</v>
      </c>
      <c r="T785" s="9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32"/>
        <v>44879</v>
      </c>
      <c r="B786" s="129">
        <f t="shared" ca="1" si="236"/>
        <v>-5.6843418860808015E-14</v>
      </c>
      <c r="C786" s="85">
        <f t="shared" si="227"/>
        <v>-5.6843418860808015E-14</v>
      </c>
      <c r="D786" s="11">
        <f ca="1">IF(A786&lt;$B$1,VLOOKUP(A786,[1]DI!$A$4:$B$15000,2),0)</f>
        <v>0.13650000000000001</v>
      </c>
      <c r="E786" s="85">
        <f t="shared" ca="1" si="237"/>
        <v>1.00050788</v>
      </c>
      <c r="F786" s="85">
        <f ca="1">(TRUNC(PRODUCT($E$12:$E785),16))</f>
        <v>1.1589808532902399</v>
      </c>
      <c r="G786" s="85">
        <f t="shared" ca="1" si="238"/>
        <v>1.1449431881660399</v>
      </c>
      <c r="H786" s="85">
        <f t="shared" ca="1" si="239"/>
        <v>1.01226058</v>
      </c>
      <c r="I786" s="84">
        <f t="shared" si="233"/>
        <v>0.05</v>
      </c>
      <c r="J786" s="86">
        <f t="shared" si="228"/>
        <v>44841</v>
      </c>
      <c r="K786" s="87">
        <f t="shared" si="234"/>
        <v>24</v>
      </c>
      <c r="L786" s="88">
        <f t="shared" si="229"/>
        <v>24</v>
      </c>
      <c r="M786" s="89">
        <f t="shared" si="230"/>
        <v>1.004657495</v>
      </c>
      <c r="N786" s="89">
        <f t="shared" ca="1" si="231"/>
        <v>1.0169751789999999</v>
      </c>
      <c r="O786" s="88">
        <f t="shared" si="240"/>
        <v>0</v>
      </c>
      <c r="P786" s="85">
        <f t="shared" ca="1" si="235"/>
        <v>0</v>
      </c>
      <c r="Q786" s="85">
        <f t="shared" si="241"/>
        <v>0</v>
      </c>
      <c r="R786" s="90" t="str">
        <f t="shared" si="242"/>
        <v>A+J=</v>
      </c>
      <c r="S786" s="86">
        <f t="shared" si="243"/>
        <v>0</v>
      </c>
      <c r="T786" s="9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32"/>
        <v>44880</v>
      </c>
      <c r="B787" s="129">
        <f t="shared" ca="1" si="236"/>
        <v>-5.6843418860808015E-14</v>
      </c>
      <c r="C787" s="85">
        <f t="shared" si="227"/>
        <v>-5.6843418860808015E-14</v>
      </c>
      <c r="D787" s="11">
        <f ca="1">IF(A787&lt;$B$1,VLOOKUP(A787,[1]DI!$A$4:$B$15000,2),0)</f>
        <v>0</v>
      </c>
      <c r="E787" s="85">
        <f t="shared" ca="1" si="237"/>
        <v>1</v>
      </c>
      <c r="F787" s="85">
        <f ca="1">(TRUNC(PRODUCT($E$12:$E786),16))</f>
        <v>1.1595694764860101</v>
      </c>
      <c r="G787" s="85">
        <f t="shared" ca="1" si="238"/>
        <v>1.1449431881660399</v>
      </c>
      <c r="H787" s="85">
        <f t="shared" ca="1" si="239"/>
        <v>1.0127746799999999</v>
      </c>
      <c r="I787" s="84">
        <f t="shared" si="233"/>
        <v>0.05</v>
      </c>
      <c r="J787" s="86">
        <f t="shared" si="228"/>
        <v>44841</v>
      </c>
      <c r="K787" s="87">
        <f t="shared" si="234"/>
        <v>24</v>
      </c>
      <c r="L787" s="88">
        <f t="shared" si="229"/>
        <v>25</v>
      </c>
      <c r="M787" s="89">
        <f t="shared" si="230"/>
        <v>1.0048520270000001</v>
      </c>
      <c r="N787" s="89">
        <f t="shared" ca="1" si="231"/>
        <v>1.01768869</v>
      </c>
      <c r="O787" s="88">
        <f t="shared" si="240"/>
        <v>0</v>
      </c>
      <c r="P787" s="85">
        <f t="shared" ca="1" si="235"/>
        <v>0</v>
      </c>
      <c r="Q787" s="85">
        <f t="shared" si="241"/>
        <v>0</v>
      </c>
      <c r="R787" s="90" t="str">
        <f t="shared" si="242"/>
        <v>A+J=</v>
      </c>
      <c r="S787" s="86">
        <f t="shared" si="243"/>
        <v>0</v>
      </c>
      <c r="T787" s="9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32"/>
        <v>44881</v>
      </c>
      <c r="B788" s="129">
        <f t="shared" ca="1" si="236"/>
        <v>-5.6843418860808015E-14</v>
      </c>
      <c r="C788" s="85">
        <f t="shared" si="227"/>
        <v>-5.6843418860808015E-14</v>
      </c>
      <c r="D788" s="11">
        <f ca="1">IF(A788&lt;$B$1,VLOOKUP(A788,[1]DI!$A$4:$B$15000,2),0)</f>
        <v>0.13650000000000001</v>
      </c>
      <c r="E788" s="85">
        <f t="shared" ca="1" si="237"/>
        <v>1.00050788</v>
      </c>
      <c r="F788" s="85">
        <f ca="1">(TRUNC(PRODUCT($E$12:$E787),16))</f>
        <v>1.1595694764860101</v>
      </c>
      <c r="G788" s="85">
        <f t="shared" ca="1" si="238"/>
        <v>1.1449431881660399</v>
      </c>
      <c r="H788" s="85">
        <f t="shared" ca="1" si="239"/>
        <v>1.0127746799999999</v>
      </c>
      <c r="I788" s="84">
        <f t="shared" si="233"/>
        <v>0.05</v>
      </c>
      <c r="J788" s="86">
        <f t="shared" si="228"/>
        <v>44841</v>
      </c>
      <c r="K788" s="87">
        <f t="shared" si="234"/>
        <v>25</v>
      </c>
      <c r="L788" s="88">
        <f t="shared" si="229"/>
        <v>25</v>
      </c>
      <c r="M788" s="89">
        <f t="shared" si="230"/>
        <v>1.0048520270000001</v>
      </c>
      <c r="N788" s="89">
        <f t="shared" ca="1" si="231"/>
        <v>1.01768869</v>
      </c>
      <c r="O788" s="88">
        <f t="shared" si="240"/>
        <v>0</v>
      </c>
      <c r="P788" s="85">
        <f t="shared" ca="1" si="235"/>
        <v>0</v>
      </c>
      <c r="Q788" s="85">
        <f t="shared" si="241"/>
        <v>0</v>
      </c>
      <c r="R788" s="90" t="str">
        <f t="shared" si="242"/>
        <v>A+J=</v>
      </c>
      <c r="S788" s="86">
        <f t="shared" si="243"/>
        <v>0</v>
      </c>
      <c r="T788" s="9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32"/>
        <v>44882</v>
      </c>
      <c r="B789" s="129">
        <f t="shared" ca="1" si="236"/>
        <v>-5.6843418860808015E-14</v>
      </c>
      <c r="C789" s="85">
        <f t="shared" si="227"/>
        <v>-5.6843418860808015E-14</v>
      </c>
      <c r="D789" s="11">
        <f ca="1">IF(A789&lt;$B$1,VLOOKUP(A789,[1]DI!$A$4:$B$15000,2),0)</f>
        <v>0.13650000000000001</v>
      </c>
      <c r="E789" s="85">
        <f t="shared" ca="1" si="237"/>
        <v>1.00050788</v>
      </c>
      <c r="F789" s="85">
        <f ca="1">(TRUNC(PRODUCT($E$12:$E788),16))</f>
        <v>1.1601583986317301</v>
      </c>
      <c r="G789" s="85">
        <f t="shared" ca="1" si="238"/>
        <v>1.1449431881660399</v>
      </c>
      <c r="H789" s="85">
        <f t="shared" ca="1" si="239"/>
        <v>1.01328905</v>
      </c>
      <c r="I789" s="84">
        <f t="shared" si="233"/>
        <v>0.05</v>
      </c>
      <c r="J789" s="86">
        <f t="shared" si="228"/>
        <v>44841</v>
      </c>
      <c r="K789" s="87">
        <f t="shared" si="234"/>
        <v>26</v>
      </c>
      <c r="L789" s="88">
        <f t="shared" si="229"/>
        <v>26</v>
      </c>
      <c r="M789" s="89">
        <f t="shared" si="230"/>
        <v>1.005046597</v>
      </c>
      <c r="N789" s="89">
        <f t="shared" ca="1" si="231"/>
        <v>1.018402711</v>
      </c>
      <c r="O789" s="88">
        <f t="shared" si="240"/>
        <v>0</v>
      </c>
      <c r="P789" s="85">
        <f t="shared" ca="1" si="235"/>
        <v>0</v>
      </c>
      <c r="Q789" s="85">
        <f t="shared" si="241"/>
        <v>0</v>
      </c>
      <c r="R789" s="90" t="str">
        <f t="shared" si="242"/>
        <v>A+J=</v>
      </c>
      <c r="S789" s="86">
        <f t="shared" si="243"/>
        <v>0</v>
      </c>
      <c r="T789" s="9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32"/>
        <v>44883</v>
      </c>
      <c r="B790" s="129">
        <f t="shared" ca="1" si="236"/>
        <v>-5.6843418860808015E-14</v>
      </c>
      <c r="C790" s="85">
        <f t="shared" si="227"/>
        <v>-5.6843418860808015E-14</v>
      </c>
      <c r="D790" s="11">
        <f ca="1">IF(A790&lt;$B$1,VLOOKUP(A790,[1]DI!$A$4:$B$15000,2),0)</f>
        <v>0.13650000000000001</v>
      </c>
      <c r="E790" s="85">
        <f t="shared" ca="1" si="237"/>
        <v>1.00050788</v>
      </c>
      <c r="F790" s="85">
        <f ca="1">(TRUNC(PRODUCT($E$12:$E789),16))</f>
        <v>1.1607476198792299</v>
      </c>
      <c r="G790" s="85">
        <f t="shared" ca="1" si="238"/>
        <v>1.1449431881660399</v>
      </c>
      <c r="H790" s="85">
        <f t="shared" ca="1" si="239"/>
        <v>1.0138036800000001</v>
      </c>
      <c r="I790" s="84">
        <f t="shared" si="233"/>
        <v>0.05</v>
      </c>
      <c r="J790" s="86">
        <f t="shared" si="228"/>
        <v>44841</v>
      </c>
      <c r="K790" s="87">
        <f t="shared" si="234"/>
        <v>27</v>
      </c>
      <c r="L790" s="88">
        <f t="shared" si="229"/>
        <v>27</v>
      </c>
      <c r="M790" s="89">
        <f t="shared" si="230"/>
        <v>1.0052412049999999</v>
      </c>
      <c r="N790" s="89">
        <f t="shared" ca="1" si="231"/>
        <v>1.019117233</v>
      </c>
      <c r="O790" s="88">
        <f t="shared" si="240"/>
        <v>0</v>
      </c>
      <c r="P790" s="85">
        <f t="shared" ca="1" si="235"/>
        <v>0</v>
      </c>
      <c r="Q790" s="85">
        <f t="shared" si="241"/>
        <v>0</v>
      </c>
      <c r="R790" s="90" t="str">
        <f t="shared" si="242"/>
        <v>A+J=</v>
      </c>
      <c r="S790" s="86">
        <f t="shared" si="243"/>
        <v>0</v>
      </c>
      <c r="T790" s="9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32"/>
        <v>44884</v>
      </c>
      <c r="B791" s="129">
        <f t="shared" ca="1" si="236"/>
        <v>-5.6843418860808015E-14</v>
      </c>
      <c r="C791" s="85">
        <f t="shared" si="227"/>
        <v>-5.6843418860808015E-14</v>
      </c>
      <c r="D791" s="11">
        <f ca="1">IF(A791&lt;$B$1,VLOOKUP(A791,[1]DI!$A$4:$B$15000,2),0)</f>
        <v>0</v>
      </c>
      <c r="E791" s="85">
        <f t="shared" ca="1" si="237"/>
        <v>1</v>
      </c>
      <c r="F791" s="85">
        <f ca="1">(TRUNC(PRODUCT($E$12:$E790),16))</f>
        <v>1.16133714038041</v>
      </c>
      <c r="G791" s="85">
        <f t="shared" ca="1" si="238"/>
        <v>1.1449431881660399</v>
      </c>
      <c r="H791" s="85">
        <f t="shared" ca="1" si="239"/>
        <v>1.0143185699999999</v>
      </c>
      <c r="I791" s="84">
        <f t="shared" si="233"/>
        <v>0.05</v>
      </c>
      <c r="J791" s="86">
        <f t="shared" si="228"/>
        <v>44841</v>
      </c>
      <c r="K791" s="87">
        <f t="shared" si="234"/>
        <v>27</v>
      </c>
      <c r="L791" s="88">
        <f t="shared" si="229"/>
        <v>28</v>
      </c>
      <c r="M791" s="89">
        <f t="shared" si="230"/>
        <v>1.00543585</v>
      </c>
      <c r="N791" s="89">
        <f t="shared" ca="1" si="231"/>
        <v>1.019832254</v>
      </c>
      <c r="O791" s="88">
        <f t="shared" si="240"/>
        <v>0</v>
      </c>
      <c r="P791" s="85">
        <f t="shared" ca="1" si="235"/>
        <v>0</v>
      </c>
      <c r="Q791" s="85">
        <f t="shared" si="241"/>
        <v>0</v>
      </c>
      <c r="R791" s="90" t="str">
        <f t="shared" si="242"/>
        <v>A+J=</v>
      </c>
      <c r="S791" s="86">
        <f t="shared" si="243"/>
        <v>0</v>
      </c>
      <c r="T791" s="9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32"/>
        <v>44885</v>
      </c>
      <c r="B792" s="129">
        <f t="shared" ca="1" si="236"/>
        <v>-5.6843418860808015E-14</v>
      </c>
      <c r="C792" s="85">
        <f t="shared" si="227"/>
        <v>-5.6843418860808015E-14</v>
      </c>
      <c r="D792" s="11">
        <f ca="1">IF(A792&lt;$B$1,VLOOKUP(A792,[1]DI!$A$4:$B$15000,2),0)</f>
        <v>0</v>
      </c>
      <c r="E792" s="85">
        <f t="shared" ca="1" si="237"/>
        <v>1</v>
      </c>
      <c r="F792" s="85">
        <f ca="1">(TRUNC(PRODUCT($E$12:$E791),16))</f>
        <v>1.16133714038041</v>
      </c>
      <c r="G792" s="85">
        <f t="shared" ca="1" si="238"/>
        <v>1.1449431881660399</v>
      </c>
      <c r="H792" s="85">
        <f t="shared" ca="1" si="239"/>
        <v>1.0143185699999999</v>
      </c>
      <c r="I792" s="84">
        <f t="shared" si="233"/>
        <v>0.05</v>
      </c>
      <c r="J792" s="86">
        <f t="shared" si="228"/>
        <v>44841</v>
      </c>
      <c r="K792" s="87">
        <f t="shared" si="234"/>
        <v>27</v>
      </c>
      <c r="L792" s="88">
        <f t="shared" si="229"/>
        <v>28</v>
      </c>
      <c r="M792" s="89">
        <f t="shared" si="230"/>
        <v>1.00543585</v>
      </c>
      <c r="N792" s="89">
        <f t="shared" ca="1" si="231"/>
        <v>1.019832254</v>
      </c>
      <c r="O792" s="88">
        <f t="shared" si="240"/>
        <v>0</v>
      </c>
      <c r="P792" s="85">
        <f t="shared" ca="1" si="235"/>
        <v>0</v>
      </c>
      <c r="Q792" s="85">
        <f t="shared" si="241"/>
        <v>0</v>
      </c>
      <c r="R792" s="90" t="str">
        <f t="shared" si="242"/>
        <v>A+J=</v>
      </c>
      <c r="S792" s="86">
        <f t="shared" si="243"/>
        <v>0</v>
      </c>
      <c r="T792" s="9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32"/>
        <v>44886</v>
      </c>
      <c r="B793" s="129">
        <f t="shared" ca="1" si="236"/>
        <v>-5.6843418860808015E-14</v>
      </c>
      <c r="C793" s="85">
        <f t="shared" si="227"/>
        <v>-5.6843418860808015E-14</v>
      </c>
      <c r="D793" s="11">
        <f ca="1">IF(A793&lt;$B$1,VLOOKUP(A793,[1]DI!$A$4:$B$15000,2),0)</f>
        <v>0.13650000000000001</v>
      </c>
      <c r="E793" s="85">
        <f t="shared" ca="1" si="237"/>
        <v>1.00050788</v>
      </c>
      <c r="F793" s="85">
        <f ca="1">(TRUNC(PRODUCT($E$12:$E792),16))</f>
        <v>1.16133714038041</v>
      </c>
      <c r="G793" s="85">
        <f t="shared" ca="1" si="238"/>
        <v>1.1449431881660399</v>
      </c>
      <c r="H793" s="85">
        <f t="shared" ca="1" si="239"/>
        <v>1.0143185699999999</v>
      </c>
      <c r="I793" s="84">
        <f t="shared" si="233"/>
        <v>0.05</v>
      </c>
      <c r="J793" s="86">
        <f t="shared" si="228"/>
        <v>44841</v>
      </c>
      <c r="K793" s="87">
        <f t="shared" si="234"/>
        <v>28</v>
      </c>
      <c r="L793" s="88">
        <f t="shared" si="229"/>
        <v>28</v>
      </c>
      <c r="M793" s="89">
        <f t="shared" si="230"/>
        <v>1.00543585</v>
      </c>
      <c r="N793" s="89">
        <f t="shared" ca="1" si="231"/>
        <v>1.019832254</v>
      </c>
      <c r="O793" s="88">
        <f t="shared" si="240"/>
        <v>0</v>
      </c>
      <c r="P793" s="85">
        <f t="shared" ca="1" si="235"/>
        <v>0</v>
      </c>
      <c r="Q793" s="85">
        <f t="shared" si="241"/>
        <v>0</v>
      </c>
      <c r="R793" s="90" t="str">
        <f t="shared" si="242"/>
        <v>A+J=</v>
      </c>
      <c r="S793" s="86">
        <f t="shared" si="243"/>
        <v>0</v>
      </c>
      <c r="T793" s="9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32"/>
        <v>44887</v>
      </c>
      <c r="B794" s="129">
        <f t="shared" ca="1" si="236"/>
        <v>-5.6843418860808015E-14</v>
      </c>
      <c r="C794" s="85">
        <f t="shared" si="227"/>
        <v>-5.6843418860808015E-14</v>
      </c>
      <c r="D794" s="11">
        <f ca="1">IF(A794&lt;$B$1,VLOOKUP(A794,[1]DI!$A$4:$B$15000,2),0)</f>
        <v>0.13650000000000001</v>
      </c>
      <c r="E794" s="85">
        <f t="shared" ca="1" si="237"/>
        <v>1.00050788</v>
      </c>
      <c r="F794" s="85">
        <f ca="1">(TRUNC(PRODUCT($E$12:$E793),16))</f>
        <v>1.1619269602872699</v>
      </c>
      <c r="G794" s="85">
        <f t="shared" ca="1" si="238"/>
        <v>1.1449431881660399</v>
      </c>
      <c r="H794" s="85">
        <f t="shared" ca="1" si="239"/>
        <v>1.0148337199999999</v>
      </c>
      <c r="I794" s="84">
        <f t="shared" si="233"/>
        <v>0.05</v>
      </c>
      <c r="J794" s="86">
        <f t="shared" si="228"/>
        <v>44841</v>
      </c>
      <c r="K794" s="87">
        <f t="shared" si="234"/>
        <v>29</v>
      </c>
      <c r="L794" s="88">
        <f t="shared" si="229"/>
        <v>29</v>
      </c>
      <c r="M794" s="89">
        <f t="shared" si="230"/>
        <v>1.0056305329999999</v>
      </c>
      <c r="N794" s="89">
        <f t="shared" ca="1" si="231"/>
        <v>1.020547775</v>
      </c>
      <c r="O794" s="88">
        <f t="shared" si="240"/>
        <v>0</v>
      </c>
      <c r="P794" s="85">
        <f t="shared" ca="1" si="235"/>
        <v>0</v>
      </c>
      <c r="Q794" s="85">
        <f t="shared" si="241"/>
        <v>0</v>
      </c>
      <c r="R794" s="90" t="str">
        <f t="shared" si="242"/>
        <v>A+J=</v>
      </c>
      <c r="S794" s="86">
        <f t="shared" si="243"/>
        <v>0</v>
      </c>
      <c r="T794" s="9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32"/>
        <v>44888</v>
      </c>
      <c r="B795" s="129">
        <f t="shared" ca="1" si="236"/>
        <v>-5.6843418860808015E-14</v>
      </c>
      <c r="C795" s="85">
        <f t="shared" si="227"/>
        <v>-5.6843418860808015E-14</v>
      </c>
      <c r="D795" s="11">
        <f ca="1">IF(A795&lt;$B$1,VLOOKUP(A795,[1]DI!$A$4:$B$15000,2),0)</f>
        <v>0.13650000000000001</v>
      </c>
      <c r="E795" s="85">
        <f t="shared" ca="1" si="237"/>
        <v>1.00050788</v>
      </c>
      <c r="F795" s="85">
        <f ca="1">(TRUNC(PRODUCT($E$12:$E794),16))</f>
        <v>1.16251707975186</v>
      </c>
      <c r="G795" s="85">
        <f t="shared" ca="1" si="238"/>
        <v>1.1449431881660399</v>
      </c>
      <c r="H795" s="85">
        <f t="shared" ca="1" si="239"/>
        <v>1.0153491400000001</v>
      </c>
      <c r="I795" s="84">
        <f t="shared" si="233"/>
        <v>0.05</v>
      </c>
      <c r="J795" s="86">
        <f t="shared" si="228"/>
        <v>44841</v>
      </c>
      <c r="K795" s="87">
        <f t="shared" si="234"/>
        <v>30</v>
      </c>
      <c r="L795" s="88">
        <f t="shared" si="229"/>
        <v>30</v>
      </c>
      <c r="M795" s="89">
        <f t="shared" si="230"/>
        <v>1.0058252539999999</v>
      </c>
      <c r="N795" s="89">
        <f t="shared" ca="1" si="231"/>
        <v>1.021263807</v>
      </c>
      <c r="O795" s="88">
        <f t="shared" si="240"/>
        <v>0</v>
      </c>
      <c r="P795" s="85">
        <f t="shared" ca="1" si="235"/>
        <v>0</v>
      </c>
      <c r="Q795" s="85">
        <f t="shared" si="241"/>
        <v>0</v>
      </c>
      <c r="R795" s="90" t="str">
        <f t="shared" si="242"/>
        <v>A+J=</v>
      </c>
      <c r="S795" s="86">
        <f t="shared" si="243"/>
        <v>0</v>
      </c>
      <c r="T795" s="9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32"/>
        <v>44889</v>
      </c>
      <c r="B796" s="129">
        <f t="shared" ca="1" si="236"/>
        <v>-5.6843418860808015E-14</v>
      </c>
      <c r="C796" s="85">
        <f t="shared" si="227"/>
        <v>-5.6843418860808015E-14</v>
      </c>
      <c r="D796" s="11">
        <f ca="1">IF(A796&lt;$B$1,VLOOKUP(A796,[1]DI!$A$4:$B$15000,2),0)</f>
        <v>0.13650000000000001</v>
      </c>
      <c r="E796" s="85">
        <f t="shared" ca="1" si="237"/>
        <v>1.00050788</v>
      </c>
      <c r="F796" s="85">
        <f ca="1">(TRUNC(PRODUCT($E$12:$E795),16))</f>
        <v>1.1631074989263199</v>
      </c>
      <c r="G796" s="85">
        <f t="shared" ca="1" si="238"/>
        <v>1.1449431881660399</v>
      </c>
      <c r="H796" s="85">
        <f t="shared" ca="1" si="239"/>
        <v>1.0158648100000001</v>
      </c>
      <c r="I796" s="84">
        <f t="shared" si="233"/>
        <v>0.05</v>
      </c>
      <c r="J796" s="86">
        <f t="shared" si="228"/>
        <v>44841</v>
      </c>
      <c r="K796" s="87">
        <f t="shared" si="234"/>
        <v>31</v>
      </c>
      <c r="L796" s="88">
        <f t="shared" si="229"/>
        <v>31</v>
      </c>
      <c r="M796" s="89">
        <f t="shared" si="230"/>
        <v>1.0060200130000001</v>
      </c>
      <c r="N796" s="89">
        <f t="shared" ca="1" si="231"/>
        <v>1.021980329</v>
      </c>
      <c r="O796" s="88">
        <f t="shared" si="240"/>
        <v>0</v>
      </c>
      <c r="P796" s="85">
        <f t="shared" ca="1" si="235"/>
        <v>0</v>
      </c>
      <c r="Q796" s="85">
        <f t="shared" si="241"/>
        <v>0</v>
      </c>
      <c r="R796" s="90" t="str">
        <f t="shared" si="242"/>
        <v>A+J=</v>
      </c>
      <c r="S796" s="86">
        <f t="shared" si="243"/>
        <v>0</v>
      </c>
      <c r="T796" s="9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32"/>
        <v>44890</v>
      </c>
      <c r="B797" s="129">
        <f t="shared" ca="1" si="236"/>
        <v>-5.6843418860808015E-14</v>
      </c>
      <c r="C797" s="85">
        <f t="shared" si="227"/>
        <v>-5.6843418860808015E-14</v>
      </c>
      <c r="D797" s="11">
        <f ca="1">IF(A797&lt;$B$1,VLOOKUP(A797,[1]DI!$A$4:$B$15000,2),0)</f>
        <v>0.13650000000000001</v>
      </c>
      <c r="E797" s="85">
        <f t="shared" ca="1" si="237"/>
        <v>1.00050788</v>
      </c>
      <c r="F797" s="85">
        <f ca="1">(TRUNC(PRODUCT($E$12:$E796),16))</f>
        <v>1.1636982179628801</v>
      </c>
      <c r="G797" s="85">
        <f t="shared" ca="1" si="238"/>
        <v>1.1449431881660399</v>
      </c>
      <c r="H797" s="85">
        <f t="shared" ca="1" si="239"/>
        <v>1.0163807499999999</v>
      </c>
      <c r="I797" s="84">
        <f t="shared" si="233"/>
        <v>0.05</v>
      </c>
      <c r="J797" s="86">
        <f t="shared" si="228"/>
        <v>44841</v>
      </c>
      <c r="K797" s="87">
        <f t="shared" si="234"/>
        <v>32</v>
      </c>
      <c r="L797" s="88">
        <f t="shared" si="229"/>
        <v>32</v>
      </c>
      <c r="M797" s="89">
        <f t="shared" si="230"/>
        <v>1.006214809</v>
      </c>
      <c r="N797" s="89">
        <f t="shared" ca="1" si="231"/>
        <v>1.0226973619999999</v>
      </c>
      <c r="O797" s="88">
        <f t="shared" si="240"/>
        <v>0</v>
      </c>
      <c r="P797" s="85">
        <f t="shared" ca="1" si="235"/>
        <v>0</v>
      </c>
      <c r="Q797" s="85">
        <f t="shared" si="241"/>
        <v>0</v>
      </c>
      <c r="R797" s="90" t="str">
        <f t="shared" si="242"/>
        <v>A+J=</v>
      </c>
      <c r="S797" s="86">
        <f t="shared" si="243"/>
        <v>0</v>
      </c>
      <c r="T797" s="9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32"/>
        <v>44891</v>
      </c>
      <c r="B798" s="129">
        <f t="shared" ca="1" si="236"/>
        <v>-5.6843418860808015E-14</v>
      </c>
      <c r="C798" s="85">
        <f t="shared" si="227"/>
        <v>-5.6843418860808015E-14</v>
      </c>
      <c r="D798" s="11">
        <f ca="1">IF(A798&lt;$B$1,VLOOKUP(A798,[1]DI!$A$4:$B$15000,2),0)</f>
        <v>0</v>
      </c>
      <c r="E798" s="85">
        <f t="shared" ca="1" si="237"/>
        <v>1</v>
      </c>
      <c r="F798" s="85">
        <f ca="1">(TRUNC(PRODUCT($E$12:$E797),16))</f>
        <v>1.16428923701382</v>
      </c>
      <c r="G798" s="85">
        <f t="shared" ca="1" si="238"/>
        <v>1.1449431881660399</v>
      </c>
      <c r="H798" s="85">
        <f t="shared" ca="1" si="239"/>
        <v>1.01689695</v>
      </c>
      <c r="I798" s="84">
        <f t="shared" si="233"/>
        <v>0.05</v>
      </c>
      <c r="J798" s="86">
        <f t="shared" si="228"/>
        <v>44841</v>
      </c>
      <c r="K798" s="87">
        <f t="shared" si="234"/>
        <v>32</v>
      </c>
      <c r="L798" s="88">
        <f t="shared" si="229"/>
        <v>33</v>
      </c>
      <c r="M798" s="89">
        <f t="shared" si="230"/>
        <v>1.006409643</v>
      </c>
      <c r="N798" s="89">
        <f t="shared" ca="1" si="231"/>
        <v>1.023414896</v>
      </c>
      <c r="O798" s="88">
        <f t="shared" si="240"/>
        <v>0</v>
      </c>
      <c r="P798" s="85">
        <f t="shared" ca="1" si="235"/>
        <v>0</v>
      </c>
      <c r="Q798" s="85">
        <f t="shared" si="241"/>
        <v>0</v>
      </c>
      <c r="R798" s="90" t="str">
        <f t="shared" si="242"/>
        <v>A+J=</v>
      </c>
      <c r="S798" s="86">
        <f t="shared" si="243"/>
        <v>0</v>
      </c>
      <c r="T798" s="9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32"/>
        <v>44892</v>
      </c>
      <c r="B799" s="129">
        <f t="shared" ca="1" si="236"/>
        <v>-5.6843418860808015E-14</v>
      </c>
      <c r="C799" s="85">
        <f t="shared" si="227"/>
        <v>-5.6843418860808015E-14</v>
      </c>
      <c r="D799" s="11">
        <f ca="1">IF(A799&lt;$B$1,VLOOKUP(A799,[1]DI!$A$4:$B$15000,2),0)</f>
        <v>0</v>
      </c>
      <c r="E799" s="85">
        <f t="shared" ca="1" si="237"/>
        <v>1</v>
      </c>
      <c r="F799" s="85">
        <f ca="1">(TRUNC(PRODUCT($E$12:$E798),16))</f>
        <v>1.16428923701382</v>
      </c>
      <c r="G799" s="85">
        <f t="shared" ca="1" si="238"/>
        <v>1.1449431881660399</v>
      </c>
      <c r="H799" s="85">
        <f t="shared" ca="1" si="239"/>
        <v>1.01689695</v>
      </c>
      <c r="I799" s="84">
        <f t="shared" si="233"/>
        <v>0.05</v>
      </c>
      <c r="J799" s="86">
        <f t="shared" si="228"/>
        <v>44841</v>
      </c>
      <c r="K799" s="87">
        <f t="shared" si="234"/>
        <v>32</v>
      </c>
      <c r="L799" s="88">
        <f t="shared" si="229"/>
        <v>33</v>
      </c>
      <c r="M799" s="89">
        <f t="shared" si="230"/>
        <v>1.006409643</v>
      </c>
      <c r="N799" s="89">
        <f t="shared" ca="1" si="231"/>
        <v>1.023414896</v>
      </c>
      <c r="O799" s="88">
        <f t="shared" si="240"/>
        <v>0</v>
      </c>
      <c r="P799" s="85">
        <f t="shared" ca="1" si="235"/>
        <v>0</v>
      </c>
      <c r="Q799" s="85">
        <f t="shared" si="241"/>
        <v>0</v>
      </c>
      <c r="R799" s="90" t="str">
        <f t="shared" si="242"/>
        <v>A+J=</v>
      </c>
      <c r="S799" s="86">
        <f t="shared" si="243"/>
        <v>0</v>
      </c>
      <c r="T799" s="9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32"/>
        <v>44893</v>
      </c>
      <c r="B800" s="129">
        <f t="shared" ca="1" si="236"/>
        <v>-5.6843418860808015E-14</v>
      </c>
      <c r="C800" s="85">
        <f t="shared" si="227"/>
        <v>-5.6843418860808015E-14</v>
      </c>
      <c r="D800" s="11">
        <f ca="1">IF(A800&lt;$B$1,VLOOKUP(A800,[1]DI!$A$4:$B$15000,2),0)</f>
        <v>0.13650000000000001</v>
      </c>
      <c r="E800" s="85">
        <f t="shared" ca="1" si="237"/>
        <v>1.00050788</v>
      </c>
      <c r="F800" s="85">
        <f ca="1">(TRUNC(PRODUCT($E$12:$E799),16))</f>
        <v>1.16428923701382</v>
      </c>
      <c r="G800" s="85">
        <f t="shared" ca="1" si="238"/>
        <v>1.1449431881660399</v>
      </c>
      <c r="H800" s="85">
        <f t="shared" ca="1" si="239"/>
        <v>1.01689695</v>
      </c>
      <c r="I800" s="84">
        <f t="shared" si="233"/>
        <v>0.05</v>
      </c>
      <c r="J800" s="86">
        <f t="shared" si="228"/>
        <v>44841</v>
      </c>
      <c r="K800" s="87">
        <f t="shared" si="234"/>
        <v>33</v>
      </c>
      <c r="L800" s="88">
        <f t="shared" si="229"/>
        <v>33</v>
      </c>
      <c r="M800" s="89">
        <f t="shared" si="230"/>
        <v>1.006409643</v>
      </c>
      <c r="N800" s="89">
        <f t="shared" ca="1" si="231"/>
        <v>1.023414896</v>
      </c>
      <c r="O800" s="88">
        <f t="shared" si="240"/>
        <v>0</v>
      </c>
      <c r="P800" s="85">
        <f t="shared" ca="1" si="235"/>
        <v>0</v>
      </c>
      <c r="Q800" s="85">
        <f t="shared" si="241"/>
        <v>0</v>
      </c>
      <c r="R800" s="90" t="str">
        <f t="shared" si="242"/>
        <v>A+J=</v>
      </c>
      <c r="S800" s="86">
        <f t="shared" si="243"/>
        <v>0</v>
      </c>
      <c r="T800" s="9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32"/>
        <v>44894</v>
      </c>
      <c r="B801" s="129">
        <f t="shared" ca="1" si="236"/>
        <v>-5.6843418860808015E-14</v>
      </c>
      <c r="C801" s="85">
        <f t="shared" si="227"/>
        <v>-5.6843418860808015E-14</v>
      </c>
      <c r="D801" s="11">
        <f ca="1">IF(A801&lt;$B$1,VLOOKUP(A801,[1]DI!$A$4:$B$15000,2),0)</f>
        <v>0.13650000000000001</v>
      </c>
      <c r="E801" s="85">
        <f t="shared" ca="1" si="237"/>
        <v>1.00050788</v>
      </c>
      <c r="F801" s="85">
        <f ca="1">(TRUNC(PRODUCT($E$12:$E800),16))</f>
        <v>1.1648805562315101</v>
      </c>
      <c r="G801" s="85">
        <f t="shared" ca="1" si="238"/>
        <v>1.1449431881660399</v>
      </c>
      <c r="H801" s="85">
        <f t="shared" ca="1" si="239"/>
        <v>1.0174134100000001</v>
      </c>
      <c r="I801" s="84">
        <f t="shared" si="233"/>
        <v>0.05</v>
      </c>
      <c r="J801" s="86">
        <f t="shared" si="228"/>
        <v>44841</v>
      </c>
      <c r="K801" s="87">
        <f t="shared" si="234"/>
        <v>34</v>
      </c>
      <c r="L801" s="88">
        <f t="shared" si="229"/>
        <v>34</v>
      </c>
      <c r="M801" s="89">
        <f t="shared" si="230"/>
        <v>1.006604514</v>
      </c>
      <c r="N801" s="89">
        <f t="shared" ca="1" si="231"/>
        <v>1.024132931</v>
      </c>
      <c r="O801" s="88">
        <f t="shared" si="240"/>
        <v>0</v>
      </c>
      <c r="P801" s="85">
        <f t="shared" ca="1" si="235"/>
        <v>0</v>
      </c>
      <c r="Q801" s="85">
        <f t="shared" si="241"/>
        <v>0</v>
      </c>
      <c r="R801" s="90" t="str">
        <f t="shared" si="242"/>
        <v>A+J=</v>
      </c>
      <c r="S801" s="86">
        <f t="shared" si="243"/>
        <v>0</v>
      </c>
      <c r="T801" s="9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32"/>
        <v>44895</v>
      </c>
      <c r="B802" s="129">
        <f t="shared" ca="1" si="236"/>
        <v>-5.6843418860808015E-14</v>
      </c>
      <c r="C802" s="85">
        <f t="shared" si="227"/>
        <v>-5.6843418860808015E-14</v>
      </c>
      <c r="D802" s="11">
        <f ca="1">IF(A802&lt;$B$1,VLOOKUP(A802,[1]DI!$A$4:$B$15000,2),0)</f>
        <v>0.13650000000000001</v>
      </c>
      <c r="E802" s="85">
        <f t="shared" ca="1" si="237"/>
        <v>1.00050788</v>
      </c>
      <c r="F802" s="85">
        <f ca="1">(TRUNC(PRODUCT($E$12:$E801),16))</f>
        <v>1.1654721757684099</v>
      </c>
      <c r="G802" s="85">
        <f t="shared" ca="1" si="238"/>
        <v>1.1449431881660399</v>
      </c>
      <c r="H802" s="85">
        <f t="shared" ca="1" si="239"/>
        <v>1.01793014</v>
      </c>
      <c r="I802" s="84">
        <f t="shared" si="233"/>
        <v>0.05</v>
      </c>
      <c r="J802" s="86">
        <f t="shared" si="228"/>
        <v>44841</v>
      </c>
      <c r="K802" s="87">
        <f t="shared" si="234"/>
        <v>35</v>
      </c>
      <c r="L802" s="88">
        <f t="shared" si="229"/>
        <v>35</v>
      </c>
      <c r="M802" s="89">
        <f t="shared" si="230"/>
        <v>1.006799424</v>
      </c>
      <c r="N802" s="89">
        <f t="shared" ca="1" si="231"/>
        <v>1.0248514790000001</v>
      </c>
      <c r="O802" s="88">
        <f t="shared" si="240"/>
        <v>0</v>
      </c>
      <c r="P802" s="85">
        <f t="shared" ca="1" si="235"/>
        <v>0</v>
      </c>
      <c r="Q802" s="85">
        <f t="shared" si="241"/>
        <v>0</v>
      </c>
      <c r="R802" s="90" t="str">
        <f t="shared" si="242"/>
        <v>A+J=</v>
      </c>
      <c r="S802" s="86">
        <f t="shared" si="243"/>
        <v>0</v>
      </c>
      <c r="T802" s="9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32"/>
        <v>44896</v>
      </c>
      <c r="B803" s="129">
        <f t="shared" ca="1" si="236"/>
        <v>-5.6843418860808015E-14</v>
      </c>
      <c r="C803" s="85">
        <f t="shared" si="227"/>
        <v>-5.6843418860808015E-14</v>
      </c>
      <c r="D803" s="11">
        <f ca="1">IF(A803&lt;$B$1,VLOOKUP(A803,[1]DI!$A$4:$B$15000,2),0)</f>
        <v>0.13650000000000001</v>
      </c>
      <c r="E803" s="85">
        <f t="shared" ca="1" si="237"/>
        <v>1.00050788</v>
      </c>
      <c r="F803" s="85">
        <f ca="1">(TRUNC(PRODUCT($E$12:$E802),16))</f>
        <v>1.1660640957770401</v>
      </c>
      <c r="G803" s="85">
        <f t="shared" ca="1" si="238"/>
        <v>1.1449431881660399</v>
      </c>
      <c r="H803" s="85">
        <f t="shared" ca="1" si="239"/>
        <v>1.01844712</v>
      </c>
      <c r="I803" s="84">
        <f t="shared" si="233"/>
        <v>0.05</v>
      </c>
      <c r="J803" s="86">
        <f t="shared" si="228"/>
        <v>44841</v>
      </c>
      <c r="K803" s="87">
        <f t="shared" si="234"/>
        <v>36</v>
      </c>
      <c r="L803" s="88">
        <f t="shared" si="229"/>
        <v>36</v>
      </c>
      <c r="M803" s="89">
        <f t="shared" si="230"/>
        <v>1.006994371</v>
      </c>
      <c r="N803" s="89">
        <f t="shared" ca="1" si="231"/>
        <v>1.025570517</v>
      </c>
      <c r="O803" s="88">
        <f t="shared" si="240"/>
        <v>0</v>
      </c>
      <c r="P803" s="85">
        <f t="shared" ca="1" si="235"/>
        <v>0</v>
      </c>
      <c r="Q803" s="85">
        <f t="shared" si="241"/>
        <v>0</v>
      </c>
      <c r="R803" s="90" t="str">
        <f t="shared" si="242"/>
        <v>A+J=</v>
      </c>
      <c r="S803" s="86">
        <f t="shared" si="243"/>
        <v>0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32"/>
        <v>44897</v>
      </c>
      <c r="B804" s="129">
        <f t="shared" ca="1" si="236"/>
        <v>-5.6843418860808015E-14</v>
      </c>
      <c r="C804" s="85">
        <f t="shared" si="227"/>
        <v>-5.6843418860808015E-14</v>
      </c>
      <c r="D804" s="11">
        <f ca="1">IF(A804&lt;$B$1,VLOOKUP(A804,[1]DI!$A$4:$B$15000,2),0)</f>
        <v>0.13650000000000001</v>
      </c>
      <c r="E804" s="85">
        <f t="shared" ca="1" si="237"/>
        <v>1.00050788</v>
      </c>
      <c r="F804" s="85">
        <f ca="1">(TRUNC(PRODUCT($E$12:$E803),16))</f>
        <v>1.1666563164099999</v>
      </c>
      <c r="G804" s="85">
        <f t="shared" ca="1" si="238"/>
        <v>1.1449431881660399</v>
      </c>
      <c r="H804" s="85">
        <f t="shared" ca="1" si="239"/>
        <v>1.01896437</v>
      </c>
      <c r="I804" s="84">
        <f t="shared" si="233"/>
        <v>0.05</v>
      </c>
      <c r="J804" s="86">
        <f t="shared" si="228"/>
        <v>44841</v>
      </c>
      <c r="K804" s="87">
        <f t="shared" si="234"/>
        <v>37</v>
      </c>
      <c r="L804" s="88">
        <f t="shared" si="229"/>
        <v>37</v>
      </c>
      <c r="M804" s="89">
        <f t="shared" si="230"/>
        <v>1.007189355</v>
      </c>
      <c r="N804" s="89">
        <f t="shared" ca="1" si="231"/>
        <v>1.0262900669999999</v>
      </c>
      <c r="O804" s="88">
        <f t="shared" si="240"/>
        <v>0</v>
      </c>
      <c r="P804" s="85">
        <f t="shared" ca="1" si="235"/>
        <v>0</v>
      </c>
      <c r="Q804" s="85">
        <f t="shared" si="241"/>
        <v>0</v>
      </c>
      <c r="R804" s="90" t="str">
        <f t="shared" si="242"/>
        <v>A+J=</v>
      </c>
      <c r="S804" s="86">
        <f t="shared" si="243"/>
        <v>0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32"/>
        <v>44898</v>
      </c>
      <c r="B805" s="129">
        <f t="shared" ca="1" si="236"/>
        <v>-5.6843418860808015E-14</v>
      </c>
      <c r="C805" s="85">
        <f t="shared" si="227"/>
        <v>-5.6843418860808015E-14</v>
      </c>
      <c r="D805" s="11">
        <f ca="1">IF(A805&lt;$B$1,VLOOKUP(A805,[1]DI!$A$4:$B$15000,2),0)</f>
        <v>0</v>
      </c>
      <c r="E805" s="85">
        <f t="shared" ca="1" si="237"/>
        <v>1</v>
      </c>
      <c r="F805" s="85">
        <f ca="1">(TRUNC(PRODUCT($E$12:$E804),16))</f>
        <v>1.1672488378199799</v>
      </c>
      <c r="G805" s="85">
        <f t="shared" ca="1" si="238"/>
        <v>1.1449431881660399</v>
      </c>
      <c r="H805" s="85">
        <f t="shared" ca="1" si="239"/>
        <v>1.0194818800000001</v>
      </c>
      <c r="I805" s="84">
        <f t="shared" si="233"/>
        <v>0.05</v>
      </c>
      <c r="J805" s="86">
        <f t="shared" si="228"/>
        <v>44841</v>
      </c>
      <c r="K805" s="87">
        <f t="shared" si="234"/>
        <v>37</v>
      </c>
      <c r="L805" s="88">
        <f t="shared" si="229"/>
        <v>38</v>
      </c>
      <c r="M805" s="89">
        <f t="shared" si="230"/>
        <v>1.007384378</v>
      </c>
      <c r="N805" s="89">
        <f t="shared" ca="1" si="231"/>
        <v>1.0270101199999999</v>
      </c>
      <c r="O805" s="88">
        <f t="shared" si="240"/>
        <v>0</v>
      </c>
      <c r="P805" s="85">
        <f t="shared" ca="1" si="235"/>
        <v>0</v>
      </c>
      <c r="Q805" s="85">
        <f t="shared" si="241"/>
        <v>0</v>
      </c>
      <c r="R805" s="90" t="str">
        <f t="shared" si="242"/>
        <v>A+J=</v>
      </c>
      <c r="S805" s="86">
        <f t="shared" si="243"/>
        <v>0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32"/>
        <v>44899</v>
      </c>
      <c r="B806" s="129">
        <f t="shared" ca="1" si="236"/>
        <v>-5.6843418860808015E-14</v>
      </c>
      <c r="C806" s="85">
        <f t="shared" si="227"/>
        <v>-5.6843418860808015E-14</v>
      </c>
      <c r="D806" s="11">
        <f ca="1">IF(A806&lt;$B$1,VLOOKUP(A806,[1]DI!$A$4:$B$15000,2),0)</f>
        <v>0</v>
      </c>
      <c r="E806" s="85">
        <f t="shared" ca="1" si="237"/>
        <v>1</v>
      </c>
      <c r="F806" s="85">
        <f ca="1">(TRUNC(PRODUCT($E$12:$E805),16))</f>
        <v>1.1672488378199799</v>
      </c>
      <c r="G806" s="85">
        <f t="shared" ca="1" si="238"/>
        <v>1.1449431881660399</v>
      </c>
      <c r="H806" s="85">
        <f t="shared" ca="1" si="239"/>
        <v>1.0194818800000001</v>
      </c>
      <c r="I806" s="84">
        <f t="shared" si="233"/>
        <v>0.05</v>
      </c>
      <c r="J806" s="86">
        <f t="shared" si="228"/>
        <v>44841</v>
      </c>
      <c r="K806" s="87">
        <f t="shared" si="234"/>
        <v>37</v>
      </c>
      <c r="L806" s="88">
        <f t="shared" si="229"/>
        <v>38</v>
      </c>
      <c r="M806" s="89">
        <f t="shared" si="230"/>
        <v>1.007384378</v>
      </c>
      <c r="N806" s="89">
        <f t="shared" ca="1" si="231"/>
        <v>1.0270101199999999</v>
      </c>
      <c r="O806" s="88">
        <f t="shared" si="240"/>
        <v>0</v>
      </c>
      <c r="P806" s="85">
        <f t="shared" ca="1" si="235"/>
        <v>0</v>
      </c>
      <c r="Q806" s="85">
        <f t="shared" si="241"/>
        <v>0</v>
      </c>
      <c r="R806" s="90" t="str">
        <f t="shared" si="242"/>
        <v>A+J=</v>
      </c>
      <c r="S806" s="86">
        <f t="shared" si="243"/>
        <v>0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32"/>
        <v>44900</v>
      </c>
      <c r="B807" s="129">
        <f t="shared" ca="1" si="236"/>
        <v>-5.6843418860808015E-14</v>
      </c>
      <c r="C807" s="85">
        <f t="shared" si="227"/>
        <v>-5.6843418860808015E-14</v>
      </c>
      <c r="D807" s="11">
        <f ca="1">IF(A807&lt;$B$1,VLOOKUP(A807,[1]DI!$A$4:$B$15000,2),0)</f>
        <v>0.13650000000000001</v>
      </c>
      <c r="E807" s="85">
        <f t="shared" ca="1" si="237"/>
        <v>1.00050788</v>
      </c>
      <c r="F807" s="85">
        <f ca="1">(TRUNC(PRODUCT($E$12:$E806),16))</f>
        <v>1.1672488378199799</v>
      </c>
      <c r="G807" s="85">
        <f t="shared" ca="1" si="238"/>
        <v>1.1449431881660399</v>
      </c>
      <c r="H807" s="85">
        <f t="shared" ca="1" si="239"/>
        <v>1.0194818800000001</v>
      </c>
      <c r="I807" s="84">
        <f t="shared" si="233"/>
        <v>0.05</v>
      </c>
      <c r="J807" s="86">
        <f t="shared" si="228"/>
        <v>44841</v>
      </c>
      <c r="K807" s="87">
        <f t="shared" si="234"/>
        <v>38</v>
      </c>
      <c r="L807" s="88">
        <f t="shared" si="229"/>
        <v>38</v>
      </c>
      <c r="M807" s="89">
        <f t="shared" si="230"/>
        <v>1.007384378</v>
      </c>
      <c r="N807" s="89">
        <f t="shared" ca="1" si="231"/>
        <v>1.0270101199999999</v>
      </c>
      <c r="O807" s="88">
        <f t="shared" si="240"/>
        <v>0</v>
      </c>
      <c r="P807" s="85">
        <f t="shared" ca="1" si="235"/>
        <v>0</v>
      </c>
      <c r="Q807" s="85">
        <f t="shared" si="241"/>
        <v>0</v>
      </c>
      <c r="R807" s="90" t="str">
        <f t="shared" si="242"/>
        <v>A+J=</v>
      </c>
      <c r="S807" s="86">
        <f t="shared" si="243"/>
        <v>0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32"/>
        <v>44901</v>
      </c>
      <c r="B808" s="129">
        <f t="shared" ca="1" si="236"/>
        <v>-5.6843418860808015E-14</v>
      </c>
      <c r="C808" s="85">
        <f t="shared" si="227"/>
        <v>-5.6843418860808015E-14</v>
      </c>
      <c r="D808" s="11">
        <f ca="1">IF(A808&lt;$B$1,VLOOKUP(A808,[1]DI!$A$4:$B$15000,2),0)</f>
        <v>0.13650000000000001</v>
      </c>
      <c r="E808" s="85">
        <f t="shared" ca="1" si="237"/>
        <v>1.00050788</v>
      </c>
      <c r="F808" s="85">
        <f ca="1">(TRUNC(PRODUCT($E$12:$E807),16))</f>
        <v>1.1678416601597299</v>
      </c>
      <c r="G808" s="85">
        <f t="shared" ca="1" si="238"/>
        <v>1.1449431881660399</v>
      </c>
      <c r="H808" s="85">
        <f t="shared" ca="1" si="239"/>
        <v>1.0199996600000001</v>
      </c>
      <c r="I808" s="84">
        <f t="shared" si="233"/>
        <v>0.05</v>
      </c>
      <c r="J808" s="86">
        <f t="shared" si="228"/>
        <v>44841</v>
      </c>
      <c r="K808" s="87">
        <f t="shared" si="234"/>
        <v>39</v>
      </c>
      <c r="L808" s="88">
        <f t="shared" si="229"/>
        <v>39</v>
      </c>
      <c r="M808" s="89">
        <f t="shared" si="230"/>
        <v>1.007579438</v>
      </c>
      <c r="N808" s="89">
        <f t="shared" ca="1" si="231"/>
        <v>1.027730684</v>
      </c>
      <c r="O808" s="88">
        <f t="shared" si="240"/>
        <v>0</v>
      </c>
      <c r="P808" s="85">
        <f t="shared" ca="1" si="235"/>
        <v>0</v>
      </c>
      <c r="Q808" s="85">
        <f t="shared" si="241"/>
        <v>0</v>
      </c>
      <c r="R808" s="90" t="str">
        <f t="shared" si="242"/>
        <v>A+J=</v>
      </c>
      <c r="S808" s="86">
        <f t="shared" si="243"/>
        <v>0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32"/>
        <v>44902</v>
      </c>
      <c r="B809" s="129">
        <f t="shared" ca="1" si="236"/>
        <v>-5.6843418860808015E-14</v>
      </c>
      <c r="C809" s="85">
        <f t="shared" si="227"/>
        <v>-5.6843418860808015E-14</v>
      </c>
      <c r="D809" s="11">
        <f ca="1">IF(A809&lt;$B$1,VLOOKUP(A809,[1]DI!$A$4:$B$15000,2),0)</f>
        <v>0.13650000000000001</v>
      </c>
      <c r="E809" s="85">
        <f t="shared" ca="1" si="237"/>
        <v>1.00050788</v>
      </c>
      <c r="F809" s="85">
        <f ca="1">(TRUNC(PRODUCT($E$12:$E808),16))</f>
        <v>1.1684347835821001</v>
      </c>
      <c r="G809" s="85">
        <f t="shared" ca="1" si="238"/>
        <v>1.1449431881660399</v>
      </c>
      <c r="H809" s="85">
        <f t="shared" ca="1" si="239"/>
        <v>1.0205177000000001</v>
      </c>
      <c r="I809" s="84">
        <f t="shared" si="233"/>
        <v>0.05</v>
      </c>
      <c r="J809" s="86">
        <f t="shared" si="228"/>
        <v>44841</v>
      </c>
      <c r="K809" s="87">
        <f t="shared" si="234"/>
        <v>40</v>
      </c>
      <c r="L809" s="88">
        <f t="shared" si="229"/>
        <v>40</v>
      </c>
      <c r="M809" s="89">
        <f t="shared" si="230"/>
        <v>1.0077745360000001</v>
      </c>
      <c r="N809" s="89">
        <f t="shared" ca="1" si="231"/>
        <v>1.0284517520000001</v>
      </c>
      <c r="O809" s="88">
        <f t="shared" si="240"/>
        <v>0</v>
      </c>
      <c r="P809" s="85">
        <f t="shared" ca="1" si="235"/>
        <v>0</v>
      </c>
      <c r="Q809" s="85">
        <f t="shared" si="241"/>
        <v>0</v>
      </c>
      <c r="R809" s="90" t="str">
        <f t="shared" si="242"/>
        <v>A+J=</v>
      </c>
      <c r="S809" s="86">
        <f t="shared" si="243"/>
        <v>0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32"/>
        <v>44903</v>
      </c>
      <c r="B810" s="129">
        <f t="shared" ca="1" si="236"/>
        <v>-5.6843418860808015E-14</v>
      </c>
      <c r="C810" s="85">
        <f t="shared" si="227"/>
        <v>-5.6843418860808015E-14</v>
      </c>
      <c r="D810" s="11">
        <f ca="1">IF(A810&lt;$B$1,VLOOKUP(A810,[1]DI!$A$4:$B$15000,2),0)</f>
        <v>0.13650000000000001</v>
      </c>
      <c r="E810" s="85">
        <f t="shared" ca="1" si="237"/>
        <v>1.00050788</v>
      </c>
      <c r="F810" s="85">
        <f ca="1">(TRUNC(PRODUCT($E$12:$E809),16))</f>
        <v>1.1690282082399801</v>
      </c>
      <c r="G810" s="85">
        <f t="shared" ca="1" si="238"/>
        <v>1.1449431881660399</v>
      </c>
      <c r="H810" s="85">
        <f t="shared" ca="1" si="239"/>
        <v>1.0210360000000001</v>
      </c>
      <c r="I810" s="84">
        <f t="shared" si="233"/>
        <v>0.05</v>
      </c>
      <c r="J810" s="86">
        <f t="shared" si="228"/>
        <v>44841</v>
      </c>
      <c r="K810" s="87">
        <f t="shared" si="234"/>
        <v>41</v>
      </c>
      <c r="L810" s="88">
        <f t="shared" si="229"/>
        <v>41</v>
      </c>
      <c r="M810" s="89">
        <f t="shared" si="230"/>
        <v>1.007969672</v>
      </c>
      <c r="N810" s="89">
        <f t="shared" ca="1" si="231"/>
        <v>1.0291733219999999</v>
      </c>
      <c r="O810" s="88">
        <f t="shared" si="240"/>
        <v>0</v>
      </c>
      <c r="P810" s="85">
        <f t="shared" ca="1" si="235"/>
        <v>0</v>
      </c>
      <c r="Q810" s="85">
        <f t="shared" si="241"/>
        <v>0</v>
      </c>
      <c r="R810" s="90" t="str">
        <f t="shared" si="242"/>
        <v>A+J=</v>
      </c>
      <c r="S810" s="86">
        <f t="shared" si="243"/>
        <v>0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32"/>
        <v>44904</v>
      </c>
      <c r="B811" s="129">
        <f t="shared" ca="1" si="236"/>
        <v>-5.6843418860808015E-14</v>
      </c>
      <c r="C811" s="85">
        <f t="shared" si="227"/>
        <v>-5.6843418860808015E-14</v>
      </c>
      <c r="D811" s="11">
        <f ca="1">IF(A811&lt;$B$1,VLOOKUP(A811,[1]DI!$A$4:$B$15000,2),0)</f>
        <v>0.13650000000000001</v>
      </c>
      <c r="E811" s="85">
        <f t="shared" ca="1" si="237"/>
        <v>1.00050788</v>
      </c>
      <c r="F811" s="85">
        <f ca="1">(TRUNC(PRODUCT($E$12:$E810),16))</f>
        <v>1.1696219342863801</v>
      </c>
      <c r="G811" s="85">
        <f t="shared" ca="1" si="238"/>
        <v>1.1449431881660399</v>
      </c>
      <c r="H811" s="85">
        <f t="shared" ca="1" si="239"/>
        <v>1.02155456</v>
      </c>
      <c r="I811" s="84">
        <f t="shared" si="233"/>
        <v>0.05</v>
      </c>
      <c r="J811" s="86">
        <f t="shared" si="228"/>
        <v>44841</v>
      </c>
      <c r="K811" s="87">
        <f t="shared" si="234"/>
        <v>42</v>
      </c>
      <c r="L811" s="88">
        <f t="shared" si="229"/>
        <v>42</v>
      </c>
      <c r="M811" s="89">
        <f t="shared" si="230"/>
        <v>1.0081648459999999</v>
      </c>
      <c r="N811" s="89">
        <f t="shared" ca="1" si="231"/>
        <v>1.0298953959999999</v>
      </c>
      <c r="O811" s="88">
        <f t="shared" si="240"/>
        <v>0</v>
      </c>
      <c r="P811" s="85">
        <f t="shared" ca="1" si="235"/>
        <v>0</v>
      </c>
      <c r="Q811" s="85">
        <f t="shared" si="241"/>
        <v>0</v>
      </c>
      <c r="R811" s="90" t="str">
        <f t="shared" si="242"/>
        <v>A+J=</v>
      </c>
      <c r="S811" s="86">
        <f t="shared" si="243"/>
        <v>0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32"/>
        <v>44905</v>
      </c>
      <c r="B812" s="129">
        <f t="shared" ca="1" si="236"/>
        <v>-5.6843418860808015E-14</v>
      </c>
      <c r="C812" s="85">
        <f t="shared" si="227"/>
        <v>-5.6843418860808015E-14</v>
      </c>
      <c r="D812" s="11">
        <f ca="1">IF(A812&lt;$B$1,VLOOKUP(A812,[1]DI!$A$4:$B$15000,2),0)</f>
        <v>0</v>
      </c>
      <c r="E812" s="85">
        <f t="shared" ca="1" si="237"/>
        <v>1</v>
      </c>
      <c r="F812" s="85">
        <f ca="1">(TRUNC(PRODUCT($E$12:$E811),16))</f>
        <v>1.1702159618743699</v>
      </c>
      <c r="G812" s="85">
        <f t="shared" ca="1" si="238"/>
        <v>1.1449431881660399</v>
      </c>
      <c r="H812" s="85">
        <f t="shared" ca="1" si="239"/>
        <v>1.0220733900000001</v>
      </c>
      <c r="I812" s="84">
        <f t="shared" si="233"/>
        <v>0.05</v>
      </c>
      <c r="J812" s="86">
        <f t="shared" si="228"/>
        <v>44841</v>
      </c>
      <c r="K812" s="87">
        <f t="shared" si="234"/>
        <v>42</v>
      </c>
      <c r="L812" s="88">
        <f t="shared" si="229"/>
        <v>43</v>
      </c>
      <c r="M812" s="89">
        <f t="shared" si="230"/>
        <v>1.0083600580000001</v>
      </c>
      <c r="N812" s="89">
        <f t="shared" ca="1" si="231"/>
        <v>1.030617983</v>
      </c>
      <c r="O812" s="88">
        <f t="shared" si="240"/>
        <v>0</v>
      </c>
      <c r="P812" s="85">
        <f t="shared" ca="1" si="235"/>
        <v>0</v>
      </c>
      <c r="Q812" s="85">
        <f t="shared" si="241"/>
        <v>0</v>
      </c>
      <c r="R812" s="90" t="str">
        <f t="shared" si="242"/>
        <v>A+J=</v>
      </c>
      <c r="S812" s="86">
        <f t="shared" si="243"/>
        <v>0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32"/>
        <v>44906</v>
      </c>
      <c r="B813" s="129">
        <f t="shared" ca="1" si="236"/>
        <v>-5.6843418860808015E-14</v>
      </c>
      <c r="C813" s="85">
        <f t="shared" si="227"/>
        <v>-5.6843418860808015E-14</v>
      </c>
      <c r="D813" s="11">
        <f ca="1">IF(A813&lt;$B$1,VLOOKUP(A813,[1]DI!$A$4:$B$15000,2),0)</f>
        <v>0</v>
      </c>
      <c r="E813" s="85">
        <f t="shared" ca="1" si="237"/>
        <v>1</v>
      </c>
      <c r="F813" s="85">
        <f ca="1">(TRUNC(PRODUCT($E$12:$E812),16))</f>
        <v>1.1702159618743699</v>
      </c>
      <c r="G813" s="85">
        <f t="shared" ca="1" si="238"/>
        <v>1.1449431881660399</v>
      </c>
      <c r="H813" s="85">
        <f t="shared" ca="1" si="239"/>
        <v>1.0220733900000001</v>
      </c>
      <c r="I813" s="84">
        <f t="shared" si="233"/>
        <v>0.05</v>
      </c>
      <c r="J813" s="86">
        <f t="shared" si="228"/>
        <v>44841</v>
      </c>
      <c r="K813" s="87">
        <f t="shared" si="234"/>
        <v>42</v>
      </c>
      <c r="L813" s="88">
        <f t="shared" si="229"/>
        <v>43</v>
      </c>
      <c r="M813" s="89">
        <f t="shared" si="230"/>
        <v>1.0083600580000001</v>
      </c>
      <c r="N813" s="89">
        <f t="shared" ca="1" si="231"/>
        <v>1.030617983</v>
      </c>
      <c r="O813" s="88">
        <f t="shared" si="240"/>
        <v>0</v>
      </c>
      <c r="P813" s="85">
        <f t="shared" ca="1" si="235"/>
        <v>0</v>
      </c>
      <c r="Q813" s="85">
        <f t="shared" si="241"/>
        <v>0</v>
      </c>
      <c r="R813" s="90" t="str">
        <f t="shared" si="242"/>
        <v>A+J=</v>
      </c>
      <c r="S813" s="86">
        <f t="shared" si="243"/>
        <v>0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32"/>
        <v>44907</v>
      </c>
      <c r="B814" s="129">
        <f t="shared" ca="1" si="236"/>
        <v>-5.6843418860808015E-14</v>
      </c>
      <c r="C814" s="85">
        <f t="shared" si="227"/>
        <v>-5.6843418860808015E-14</v>
      </c>
      <c r="D814" s="11">
        <f ca="1">IF(A814&lt;$B$1,VLOOKUP(A814,[1]DI!$A$4:$B$15000,2),0)</f>
        <v>0.13650000000000001</v>
      </c>
      <c r="E814" s="85">
        <f t="shared" ca="1" si="237"/>
        <v>1.00050788</v>
      </c>
      <c r="F814" s="85">
        <f ca="1">(TRUNC(PRODUCT($E$12:$E813),16))</f>
        <v>1.1702159618743699</v>
      </c>
      <c r="G814" s="85">
        <f t="shared" ca="1" si="238"/>
        <v>1.1449431881660399</v>
      </c>
      <c r="H814" s="85">
        <f t="shared" ca="1" si="239"/>
        <v>1.0220733900000001</v>
      </c>
      <c r="I814" s="84">
        <f t="shared" si="233"/>
        <v>0.05</v>
      </c>
      <c r="J814" s="86">
        <f t="shared" si="228"/>
        <v>44841</v>
      </c>
      <c r="K814" s="87">
        <f t="shared" si="234"/>
        <v>43</v>
      </c>
      <c r="L814" s="88">
        <f t="shared" si="229"/>
        <v>43</v>
      </c>
      <c r="M814" s="89">
        <f t="shared" si="230"/>
        <v>1.0083600580000001</v>
      </c>
      <c r="N814" s="89">
        <f t="shared" ca="1" si="231"/>
        <v>1.030617983</v>
      </c>
      <c r="O814" s="88">
        <f t="shared" si="240"/>
        <v>0</v>
      </c>
      <c r="P814" s="85">
        <f t="shared" ca="1" si="235"/>
        <v>0</v>
      </c>
      <c r="Q814" s="85">
        <f t="shared" si="241"/>
        <v>0</v>
      </c>
      <c r="R814" s="90" t="str">
        <f t="shared" si="242"/>
        <v>A+J=</v>
      </c>
      <c r="S814" s="86">
        <f t="shared" si="243"/>
        <v>0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32"/>
        <v>44908</v>
      </c>
      <c r="B815" s="129">
        <f t="shared" ca="1" si="236"/>
        <v>-5.6843418860808015E-14</v>
      </c>
      <c r="C815" s="85">
        <f t="shared" si="227"/>
        <v>-5.6843418860808015E-14</v>
      </c>
      <c r="D815" s="11">
        <f ca="1">IF(A815&lt;$B$1,VLOOKUP(A815,[1]DI!$A$4:$B$15000,2),0)</f>
        <v>0.13650000000000001</v>
      </c>
      <c r="E815" s="85">
        <f t="shared" ca="1" si="237"/>
        <v>1.00050788</v>
      </c>
      <c r="F815" s="85">
        <f ca="1">(TRUNC(PRODUCT($E$12:$E814),16))</f>
        <v>1.1708102911570799</v>
      </c>
      <c r="G815" s="85">
        <f t="shared" ca="1" si="238"/>
        <v>1.1449431881660399</v>
      </c>
      <c r="H815" s="85">
        <f t="shared" ca="1" si="239"/>
        <v>1.0225924799999999</v>
      </c>
      <c r="I815" s="84">
        <f t="shared" si="233"/>
        <v>0.05</v>
      </c>
      <c r="J815" s="86">
        <f t="shared" si="228"/>
        <v>44841</v>
      </c>
      <c r="K815" s="87">
        <f t="shared" si="234"/>
        <v>44</v>
      </c>
      <c r="L815" s="88">
        <f t="shared" si="229"/>
        <v>44</v>
      </c>
      <c r="M815" s="89">
        <f t="shared" si="230"/>
        <v>1.008555307</v>
      </c>
      <c r="N815" s="89">
        <f t="shared" ca="1" si="231"/>
        <v>1.0313410730000001</v>
      </c>
      <c r="O815" s="88">
        <f t="shared" si="240"/>
        <v>0</v>
      </c>
      <c r="P815" s="85">
        <f t="shared" ca="1" si="235"/>
        <v>0</v>
      </c>
      <c r="Q815" s="85">
        <f t="shared" si="241"/>
        <v>0</v>
      </c>
      <c r="R815" s="90" t="str">
        <f t="shared" si="242"/>
        <v>A+J=</v>
      </c>
      <c r="S815" s="86">
        <f t="shared" si="243"/>
        <v>0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32"/>
        <v>44909</v>
      </c>
      <c r="B816" s="129">
        <f t="shared" ca="1" si="236"/>
        <v>-5.6843418860808015E-14</v>
      </c>
      <c r="C816" s="85">
        <f t="shared" si="227"/>
        <v>-5.6843418860808015E-14</v>
      </c>
      <c r="D816" s="11">
        <f ca="1">IF(A816&lt;$B$1,VLOOKUP(A816,[1]DI!$A$4:$B$15000,2),0)</f>
        <v>0.13650000000000001</v>
      </c>
      <c r="E816" s="85">
        <f t="shared" ca="1" si="237"/>
        <v>1.00050788</v>
      </c>
      <c r="F816" s="85">
        <f ca="1">(TRUNC(PRODUCT($E$12:$E815),16))</f>
        <v>1.1714049222877601</v>
      </c>
      <c r="G816" s="85">
        <f t="shared" ca="1" si="238"/>
        <v>1.1449431881660399</v>
      </c>
      <c r="H816" s="85">
        <f t="shared" ca="1" si="239"/>
        <v>1.0231118299999999</v>
      </c>
      <c r="I816" s="84">
        <f t="shared" si="233"/>
        <v>0.05</v>
      </c>
      <c r="J816" s="86">
        <f t="shared" si="228"/>
        <v>44841</v>
      </c>
      <c r="K816" s="87">
        <f t="shared" si="234"/>
        <v>45</v>
      </c>
      <c r="L816" s="88">
        <f t="shared" si="229"/>
        <v>45</v>
      </c>
      <c r="M816" s="89">
        <f t="shared" si="230"/>
        <v>1.0087505939999999</v>
      </c>
      <c r="N816" s="89">
        <f t="shared" ca="1" si="231"/>
        <v>1.0320646659999999</v>
      </c>
      <c r="O816" s="88">
        <f t="shared" si="240"/>
        <v>0</v>
      </c>
      <c r="P816" s="85">
        <f t="shared" ca="1" si="235"/>
        <v>0</v>
      </c>
      <c r="Q816" s="85">
        <f t="shared" si="241"/>
        <v>0</v>
      </c>
      <c r="R816" s="90" t="str">
        <f t="shared" si="242"/>
        <v>A+J=</v>
      </c>
      <c r="S816" s="86">
        <f t="shared" si="243"/>
        <v>0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32"/>
        <v>44910</v>
      </c>
      <c r="B817" s="129">
        <f t="shared" ca="1" si="236"/>
        <v>-5.6843418860808015E-14</v>
      </c>
      <c r="C817" s="85">
        <f t="shared" si="227"/>
        <v>-5.6843418860808015E-14</v>
      </c>
      <c r="D817" s="11">
        <f ca="1">IF(A817&lt;$B$1,VLOOKUP(A817,[1]DI!$A$4:$B$15000,2),0)</f>
        <v>0.13650000000000001</v>
      </c>
      <c r="E817" s="85">
        <f t="shared" ca="1" si="237"/>
        <v>1.00050788</v>
      </c>
      <c r="F817" s="85">
        <f ca="1">(TRUNC(PRODUCT($E$12:$E816),16))</f>
        <v>1.17199985541969</v>
      </c>
      <c r="G817" s="85">
        <f t="shared" ca="1" si="238"/>
        <v>1.1449431881660399</v>
      </c>
      <c r="H817" s="85">
        <f t="shared" ca="1" si="239"/>
        <v>1.0236314500000001</v>
      </c>
      <c r="I817" s="84">
        <f t="shared" si="233"/>
        <v>0.05</v>
      </c>
      <c r="J817" s="86">
        <f t="shared" si="228"/>
        <v>44841</v>
      </c>
      <c r="K817" s="87">
        <f t="shared" si="234"/>
        <v>46</v>
      </c>
      <c r="L817" s="88">
        <f t="shared" si="229"/>
        <v>46</v>
      </c>
      <c r="M817" s="89">
        <f t="shared" si="230"/>
        <v>1.0089459190000001</v>
      </c>
      <c r="N817" s="89">
        <f t="shared" ca="1" si="231"/>
        <v>1.0327887739999999</v>
      </c>
      <c r="O817" s="88">
        <f t="shared" si="240"/>
        <v>0</v>
      </c>
      <c r="P817" s="85">
        <f t="shared" ca="1" si="235"/>
        <v>0</v>
      </c>
      <c r="Q817" s="85">
        <f t="shared" si="241"/>
        <v>0</v>
      </c>
      <c r="R817" s="90" t="str">
        <f t="shared" si="242"/>
        <v>A+J=</v>
      </c>
      <c r="S817" s="86">
        <f t="shared" si="243"/>
        <v>0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32"/>
        <v>44911</v>
      </c>
      <c r="B818" s="129">
        <f t="shared" ca="1" si="236"/>
        <v>-5.6843418860808015E-14</v>
      </c>
      <c r="C818" s="85">
        <f t="shared" si="227"/>
        <v>-5.6843418860808015E-14</v>
      </c>
      <c r="D818" s="11">
        <f ca="1">IF(A818&lt;$B$1,VLOOKUP(A818,[1]DI!$A$4:$B$15000,2),0)</f>
        <v>0.13650000000000001</v>
      </c>
      <c r="E818" s="85">
        <f t="shared" ca="1" si="237"/>
        <v>1.00050788</v>
      </c>
      <c r="F818" s="85">
        <f ca="1">(TRUNC(PRODUCT($E$12:$E817),16))</f>
        <v>1.1725950907062599</v>
      </c>
      <c r="G818" s="85">
        <f t="shared" ca="1" si="238"/>
        <v>1.1449431881660399</v>
      </c>
      <c r="H818" s="85">
        <f t="shared" ca="1" si="239"/>
        <v>1.02415133</v>
      </c>
      <c r="I818" s="84">
        <f t="shared" si="233"/>
        <v>0.05</v>
      </c>
      <c r="J818" s="86">
        <f t="shared" si="228"/>
        <v>44841</v>
      </c>
      <c r="K818" s="87">
        <f t="shared" si="234"/>
        <v>47</v>
      </c>
      <c r="L818" s="88">
        <f t="shared" si="229"/>
        <v>47</v>
      </c>
      <c r="M818" s="89">
        <f t="shared" si="230"/>
        <v>1.009141281</v>
      </c>
      <c r="N818" s="89">
        <f t="shared" ca="1" si="231"/>
        <v>1.033513385</v>
      </c>
      <c r="O818" s="88">
        <f t="shared" si="240"/>
        <v>0</v>
      </c>
      <c r="P818" s="85">
        <f t="shared" ca="1" si="235"/>
        <v>0</v>
      </c>
      <c r="Q818" s="85">
        <f t="shared" si="241"/>
        <v>0</v>
      </c>
      <c r="R818" s="90" t="str">
        <f t="shared" si="242"/>
        <v>A+J=</v>
      </c>
      <c r="S818" s="86">
        <f t="shared" si="243"/>
        <v>0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32"/>
        <v>44912</v>
      </c>
      <c r="B819" s="129">
        <f t="shared" ca="1" si="236"/>
        <v>-5.6843418860808015E-14</v>
      </c>
      <c r="C819" s="85">
        <f t="shared" si="227"/>
        <v>-5.6843418860808015E-14</v>
      </c>
      <c r="D819" s="11">
        <f ca="1">IF(A819&lt;$B$1,VLOOKUP(A819,[1]DI!$A$4:$B$15000,2),0)</f>
        <v>0</v>
      </c>
      <c r="E819" s="85">
        <f t="shared" ca="1" si="237"/>
        <v>1</v>
      </c>
      <c r="F819" s="85">
        <f ca="1">(TRUNC(PRODUCT($E$12:$E818),16))</f>
        <v>1.1731906283009299</v>
      </c>
      <c r="G819" s="85">
        <f t="shared" ca="1" si="238"/>
        <v>1.1449431881660399</v>
      </c>
      <c r="H819" s="85">
        <f t="shared" ca="1" si="239"/>
        <v>1.0246714800000001</v>
      </c>
      <c r="I819" s="84">
        <f t="shared" si="233"/>
        <v>0.05</v>
      </c>
      <c r="J819" s="86">
        <f t="shared" si="228"/>
        <v>44841</v>
      </c>
      <c r="K819" s="87">
        <f t="shared" si="234"/>
        <v>47</v>
      </c>
      <c r="L819" s="88">
        <f t="shared" si="229"/>
        <v>48</v>
      </c>
      <c r="M819" s="89">
        <f t="shared" si="230"/>
        <v>1.009336682</v>
      </c>
      <c r="N819" s="89">
        <f t="shared" ca="1" si="231"/>
        <v>1.0342385119999999</v>
      </c>
      <c r="O819" s="88">
        <f t="shared" si="240"/>
        <v>0</v>
      </c>
      <c r="P819" s="85">
        <f t="shared" ca="1" si="235"/>
        <v>0</v>
      </c>
      <c r="Q819" s="85">
        <f t="shared" si="241"/>
        <v>0</v>
      </c>
      <c r="R819" s="90" t="str">
        <f t="shared" si="242"/>
        <v>A+J=</v>
      </c>
      <c r="S819" s="86">
        <f t="shared" si="243"/>
        <v>0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32"/>
        <v>44913</v>
      </c>
      <c r="B820" s="129">
        <f t="shared" ca="1" si="236"/>
        <v>-5.6843418860808015E-14</v>
      </c>
      <c r="C820" s="85">
        <f t="shared" si="227"/>
        <v>-5.6843418860808015E-14</v>
      </c>
      <c r="D820" s="11">
        <f ca="1">IF(A820&lt;$B$1,VLOOKUP(A820,[1]DI!$A$4:$B$15000,2),0)</f>
        <v>0</v>
      </c>
      <c r="E820" s="85">
        <f t="shared" ca="1" si="237"/>
        <v>1</v>
      </c>
      <c r="F820" s="85">
        <f ca="1">(TRUNC(PRODUCT($E$12:$E819),16))</f>
        <v>1.1731906283009299</v>
      </c>
      <c r="G820" s="85">
        <f t="shared" ca="1" si="238"/>
        <v>1.1449431881660399</v>
      </c>
      <c r="H820" s="85">
        <f t="shared" ca="1" si="239"/>
        <v>1.0246714800000001</v>
      </c>
      <c r="I820" s="84">
        <f t="shared" si="233"/>
        <v>0.05</v>
      </c>
      <c r="J820" s="86">
        <f t="shared" si="228"/>
        <v>44841</v>
      </c>
      <c r="K820" s="87">
        <f t="shared" si="234"/>
        <v>47</v>
      </c>
      <c r="L820" s="88">
        <f t="shared" si="229"/>
        <v>48</v>
      </c>
      <c r="M820" s="89">
        <f t="shared" si="230"/>
        <v>1.009336682</v>
      </c>
      <c r="N820" s="89">
        <f t="shared" ca="1" si="231"/>
        <v>1.0342385119999999</v>
      </c>
      <c r="O820" s="88">
        <f t="shared" si="240"/>
        <v>0</v>
      </c>
      <c r="P820" s="85">
        <f t="shared" ca="1" si="235"/>
        <v>0</v>
      </c>
      <c r="Q820" s="85">
        <f t="shared" si="241"/>
        <v>0</v>
      </c>
      <c r="R820" s="90" t="str">
        <f t="shared" si="242"/>
        <v>A+J=</v>
      </c>
      <c r="S820" s="86">
        <f t="shared" si="243"/>
        <v>0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32"/>
        <v>44914</v>
      </c>
      <c r="B821" s="129">
        <f t="shared" ca="1" si="236"/>
        <v>-5.6843418860808015E-14</v>
      </c>
      <c r="C821" s="85">
        <f t="shared" si="227"/>
        <v>-5.6843418860808015E-14</v>
      </c>
      <c r="D821" s="11">
        <f ca="1">IF(A821&lt;$B$1,VLOOKUP(A821,[1]DI!$A$4:$B$15000,2),0)</f>
        <v>0.13650000000000001</v>
      </c>
      <c r="E821" s="85">
        <f t="shared" ca="1" si="237"/>
        <v>1.00050788</v>
      </c>
      <c r="F821" s="85">
        <f ca="1">(TRUNC(PRODUCT($E$12:$E820),16))</f>
        <v>1.1731906283009299</v>
      </c>
      <c r="G821" s="85">
        <f t="shared" ca="1" si="238"/>
        <v>1.1449431881660399</v>
      </c>
      <c r="H821" s="85">
        <f t="shared" ca="1" si="239"/>
        <v>1.0246714800000001</v>
      </c>
      <c r="I821" s="84">
        <f t="shared" si="233"/>
        <v>0.05</v>
      </c>
      <c r="J821" s="86">
        <f t="shared" si="228"/>
        <v>44841</v>
      </c>
      <c r="K821" s="87">
        <f t="shared" si="234"/>
        <v>48</v>
      </c>
      <c r="L821" s="88">
        <f t="shared" si="229"/>
        <v>48</v>
      </c>
      <c r="M821" s="89">
        <f t="shared" si="230"/>
        <v>1.009336682</v>
      </c>
      <c r="N821" s="89">
        <f t="shared" ca="1" si="231"/>
        <v>1.0342385119999999</v>
      </c>
      <c r="O821" s="88">
        <f t="shared" si="240"/>
        <v>0</v>
      </c>
      <c r="P821" s="85">
        <f t="shared" ca="1" si="235"/>
        <v>0</v>
      </c>
      <c r="Q821" s="85">
        <f t="shared" si="241"/>
        <v>0</v>
      </c>
      <c r="R821" s="90" t="str">
        <f t="shared" si="242"/>
        <v>A+J=</v>
      </c>
      <c r="S821" s="86">
        <f t="shared" si="243"/>
        <v>0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32"/>
        <v>44915</v>
      </c>
      <c r="B822" s="129">
        <f t="shared" ca="1" si="236"/>
        <v>-5.6843418860808015E-14</v>
      </c>
      <c r="C822" s="85">
        <f t="shared" si="227"/>
        <v>-5.6843418860808015E-14</v>
      </c>
      <c r="D822" s="11">
        <f ca="1">IF(A822&lt;$B$1,VLOOKUP(A822,[1]DI!$A$4:$B$15000,2),0)</f>
        <v>0.13650000000000001</v>
      </c>
      <c r="E822" s="85">
        <f t="shared" ca="1" si="237"/>
        <v>1.00050788</v>
      </c>
      <c r="F822" s="85">
        <f ca="1">(TRUNC(PRODUCT($E$12:$E821),16))</f>
        <v>1.1737864683572301</v>
      </c>
      <c r="G822" s="85">
        <f t="shared" ca="1" si="238"/>
        <v>1.1449431881660399</v>
      </c>
      <c r="H822" s="85">
        <f t="shared" ca="1" si="239"/>
        <v>1.0251918900000001</v>
      </c>
      <c r="I822" s="84">
        <f t="shared" si="233"/>
        <v>0.05</v>
      </c>
      <c r="J822" s="86">
        <f t="shared" si="228"/>
        <v>44841</v>
      </c>
      <c r="K822" s="87">
        <f t="shared" si="234"/>
        <v>49</v>
      </c>
      <c r="L822" s="88">
        <f t="shared" si="229"/>
        <v>49</v>
      </c>
      <c r="M822" s="89">
        <f t="shared" si="230"/>
        <v>1.00953212</v>
      </c>
      <c r="N822" s="89">
        <f t="shared" ca="1" si="231"/>
        <v>1.034964142</v>
      </c>
      <c r="O822" s="88">
        <f t="shared" si="240"/>
        <v>0</v>
      </c>
      <c r="P822" s="85">
        <f t="shared" ca="1" si="235"/>
        <v>0</v>
      </c>
      <c r="Q822" s="85">
        <f t="shared" si="241"/>
        <v>0</v>
      </c>
      <c r="R822" s="90" t="str">
        <f t="shared" si="242"/>
        <v>A+J=</v>
      </c>
      <c r="S822" s="86">
        <f t="shared" si="243"/>
        <v>0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32"/>
        <v>44916</v>
      </c>
      <c r="B823" s="129">
        <f t="shared" ca="1" si="236"/>
        <v>-5.6843418860808015E-14</v>
      </c>
      <c r="C823" s="85">
        <f t="shared" si="227"/>
        <v>-5.6843418860808015E-14</v>
      </c>
      <c r="D823" s="11">
        <f ca="1">IF(A823&lt;$B$1,VLOOKUP(A823,[1]DI!$A$4:$B$15000,2),0)</f>
        <v>0.13650000000000001</v>
      </c>
      <c r="E823" s="85">
        <f t="shared" ca="1" si="237"/>
        <v>1.00050788</v>
      </c>
      <c r="F823" s="85">
        <f ca="1">(TRUNC(PRODUCT($E$12:$E822),16))</f>
        <v>1.1743826110287801</v>
      </c>
      <c r="G823" s="85">
        <f t="shared" ca="1" si="238"/>
        <v>1.1449431881660399</v>
      </c>
      <c r="H823" s="85">
        <f t="shared" ca="1" si="239"/>
        <v>1.0257125600000001</v>
      </c>
      <c r="I823" s="84">
        <f t="shared" si="233"/>
        <v>0.05</v>
      </c>
      <c r="J823" s="86">
        <f t="shared" si="228"/>
        <v>44841</v>
      </c>
      <c r="K823" s="87">
        <f t="shared" si="234"/>
        <v>50</v>
      </c>
      <c r="L823" s="88">
        <f t="shared" si="229"/>
        <v>50</v>
      </c>
      <c r="M823" s="89">
        <f t="shared" si="230"/>
        <v>1.0097275969999999</v>
      </c>
      <c r="N823" s="89">
        <f t="shared" ca="1" si="231"/>
        <v>1.0356902779999999</v>
      </c>
      <c r="O823" s="88">
        <f t="shared" si="240"/>
        <v>0</v>
      </c>
      <c r="P823" s="85">
        <f t="shared" ca="1" si="235"/>
        <v>0</v>
      </c>
      <c r="Q823" s="85">
        <f t="shared" si="241"/>
        <v>0</v>
      </c>
      <c r="R823" s="90" t="str">
        <f t="shared" si="242"/>
        <v>A+J=</v>
      </c>
      <c r="S823" s="86">
        <f t="shared" si="243"/>
        <v>0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32"/>
        <v>44917</v>
      </c>
      <c r="B824" s="129">
        <f t="shared" ca="1" si="236"/>
        <v>-5.6843418860808015E-14</v>
      </c>
      <c r="C824" s="85">
        <f t="shared" si="227"/>
        <v>-5.6843418860808015E-14</v>
      </c>
      <c r="D824" s="11">
        <f ca="1">IF(A824&lt;$B$1,VLOOKUP(A824,[1]DI!$A$4:$B$15000,2),0)</f>
        <v>0.13650000000000001</v>
      </c>
      <c r="E824" s="85">
        <f t="shared" ca="1" si="237"/>
        <v>1.00050788</v>
      </c>
      <c r="F824" s="85">
        <f ca="1">(TRUNC(PRODUCT($E$12:$E823),16))</f>
        <v>1.1749790564692699</v>
      </c>
      <c r="G824" s="85">
        <f t="shared" ca="1" si="238"/>
        <v>1.1449431881660399</v>
      </c>
      <c r="H824" s="85">
        <f t="shared" ca="1" si="239"/>
        <v>1.0262335</v>
      </c>
      <c r="I824" s="84">
        <f t="shared" si="233"/>
        <v>0.05</v>
      </c>
      <c r="J824" s="86">
        <f t="shared" si="228"/>
        <v>44841</v>
      </c>
      <c r="K824" s="87">
        <f t="shared" si="234"/>
        <v>51</v>
      </c>
      <c r="L824" s="88">
        <f t="shared" si="229"/>
        <v>51</v>
      </c>
      <c r="M824" s="89">
        <f t="shared" si="230"/>
        <v>1.009923111</v>
      </c>
      <c r="N824" s="89">
        <f t="shared" ca="1" si="231"/>
        <v>1.036416929</v>
      </c>
      <c r="O824" s="88">
        <f t="shared" si="240"/>
        <v>0</v>
      </c>
      <c r="P824" s="85">
        <f t="shared" ca="1" si="235"/>
        <v>0</v>
      </c>
      <c r="Q824" s="85">
        <f t="shared" si="241"/>
        <v>0</v>
      </c>
      <c r="R824" s="90" t="str">
        <f t="shared" si="242"/>
        <v>A+J=</v>
      </c>
      <c r="S824" s="86">
        <f t="shared" si="243"/>
        <v>0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32"/>
        <v>44918</v>
      </c>
      <c r="B825" s="129">
        <f t="shared" ca="1" si="236"/>
        <v>-5.6843418860808015E-14</v>
      </c>
      <c r="C825" s="85">
        <f t="shared" si="227"/>
        <v>-5.6843418860808015E-14</v>
      </c>
      <c r="D825" s="11">
        <f ca="1">IF(A825&lt;$B$1,VLOOKUP(A825,[1]DI!$A$4:$B$15000,2),0)</f>
        <v>0.13650000000000001</v>
      </c>
      <c r="E825" s="85">
        <f t="shared" ca="1" si="237"/>
        <v>1.00050788</v>
      </c>
      <c r="F825" s="85">
        <f ca="1">(TRUNC(PRODUCT($E$12:$E824),16))</f>
        <v>1.17557580483247</v>
      </c>
      <c r="G825" s="85">
        <f t="shared" ca="1" si="238"/>
        <v>1.1449431881660399</v>
      </c>
      <c r="H825" s="85">
        <f t="shared" ca="1" si="239"/>
        <v>1.0267546999999999</v>
      </c>
      <c r="I825" s="84">
        <f t="shared" si="233"/>
        <v>0.05</v>
      </c>
      <c r="J825" s="86">
        <f t="shared" si="228"/>
        <v>44841</v>
      </c>
      <c r="K825" s="87">
        <f t="shared" si="234"/>
        <v>52</v>
      </c>
      <c r="L825" s="88">
        <f t="shared" si="229"/>
        <v>52</v>
      </c>
      <c r="M825" s="89">
        <f t="shared" si="230"/>
        <v>1.0101186630000001</v>
      </c>
      <c r="N825" s="89">
        <f t="shared" ca="1" si="231"/>
        <v>1.037144085</v>
      </c>
      <c r="O825" s="88">
        <f t="shared" si="240"/>
        <v>0</v>
      </c>
      <c r="P825" s="85">
        <f t="shared" ca="1" si="235"/>
        <v>0</v>
      </c>
      <c r="Q825" s="85">
        <f t="shared" si="241"/>
        <v>0</v>
      </c>
      <c r="R825" s="90" t="str">
        <f t="shared" si="242"/>
        <v>A+J=</v>
      </c>
      <c r="S825" s="86">
        <f t="shared" si="243"/>
        <v>0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32"/>
        <v>44919</v>
      </c>
      <c r="B826" s="129">
        <f t="shared" ca="1" si="236"/>
        <v>-5.6843418860808015E-14</v>
      </c>
      <c r="C826" s="85">
        <f t="shared" ref="C826:C889" si="244">(C825-Q825)</f>
        <v>-5.6843418860808015E-14</v>
      </c>
      <c r="D826" s="11">
        <f ca="1">IF(A826&lt;$B$1,VLOOKUP(A826,[1]DI!$A$4:$B$15000,2),0)</f>
        <v>0</v>
      </c>
      <c r="E826" s="85">
        <f t="shared" ca="1" si="237"/>
        <v>1</v>
      </c>
      <c r="F826" s="85">
        <f ca="1">(TRUNC(PRODUCT($E$12:$E825),16))</f>
        <v>1.17617285627223</v>
      </c>
      <c r="G826" s="85">
        <f t="shared" ca="1" si="238"/>
        <v>1.1449431881660399</v>
      </c>
      <c r="H826" s="85">
        <f t="shared" ca="1" si="239"/>
        <v>1.0272761699999999</v>
      </c>
      <c r="I826" s="84">
        <f t="shared" si="233"/>
        <v>0.05</v>
      </c>
      <c r="J826" s="86">
        <f t="shared" ref="J826:J889" si="245">IF(O825&gt;0,VLOOKUP(O825,V$12:AF$48,2),J825)</f>
        <v>44841</v>
      </c>
      <c r="K826" s="87">
        <f t="shared" si="234"/>
        <v>52</v>
      </c>
      <c r="L826" s="88">
        <f t="shared" ref="L826:L889" si="246">IF(AND(K826=1,K825=1),1,IF(K826&gt;0,IF(K826=K825,K826+1,K826),0))</f>
        <v>53</v>
      </c>
      <c r="M826" s="89">
        <f t="shared" ref="M826:M889" si="247">ROUND((I826+1)^(L826/252),9)</f>
        <v>1.0103142519999999</v>
      </c>
      <c r="N826" s="89">
        <f t="shared" ref="N826:N889" ca="1" si="248">ROUND(H826*M826,9)</f>
        <v>1.0378717550000001</v>
      </c>
      <c r="O826" s="88">
        <f t="shared" si="240"/>
        <v>0</v>
      </c>
      <c r="P826" s="85">
        <f t="shared" ca="1" si="235"/>
        <v>0</v>
      </c>
      <c r="Q826" s="85">
        <f t="shared" si="241"/>
        <v>0</v>
      </c>
      <c r="R826" s="90" t="str">
        <f t="shared" si="242"/>
        <v>A+J=</v>
      </c>
      <c r="S826" s="86">
        <f t="shared" si="243"/>
        <v>0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32"/>
        <v>44920</v>
      </c>
      <c r="B827" s="129">
        <f t="shared" ca="1" si="236"/>
        <v>-5.6843418860808015E-14</v>
      </c>
      <c r="C827" s="85">
        <f t="shared" si="244"/>
        <v>-5.6843418860808015E-14</v>
      </c>
      <c r="D827" s="11">
        <f ca="1">IF(A827&lt;$B$1,VLOOKUP(A827,[1]DI!$A$4:$B$15000,2),0)</f>
        <v>0</v>
      </c>
      <c r="E827" s="85">
        <f t="shared" ca="1" si="237"/>
        <v>1</v>
      </c>
      <c r="F827" s="85">
        <f ca="1">(TRUNC(PRODUCT($E$12:$E826),16))</f>
        <v>1.17617285627223</v>
      </c>
      <c r="G827" s="85">
        <f t="shared" ca="1" si="238"/>
        <v>1.1449431881660399</v>
      </c>
      <c r="H827" s="85">
        <f t="shared" ca="1" si="239"/>
        <v>1.0272761699999999</v>
      </c>
      <c r="I827" s="84">
        <f t="shared" si="233"/>
        <v>0.05</v>
      </c>
      <c r="J827" s="86">
        <f t="shared" si="245"/>
        <v>44841</v>
      </c>
      <c r="K827" s="87">
        <f t="shared" si="234"/>
        <v>52</v>
      </c>
      <c r="L827" s="88">
        <f t="shared" si="246"/>
        <v>53</v>
      </c>
      <c r="M827" s="89">
        <f t="shared" si="247"/>
        <v>1.0103142519999999</v>
      </c>
      <c r="N827" s="89">
        <f t="shared" ca="1" si="248"/>
        <v>1.0378717550000001</v>
      </c>
      <c r="O827" s="88">
        <f t="shared" si="240"/>
        <v>0</v>
      </c>
      <c r="P827" s="85">
        <f t="shared" ca="1" si="235"/>
        <v>0</v>
      </c>
      <c r="Q827" s="85">
        <f t="shared" si="241"/>
        <v>0</v>
      </c>
      <c r="R827" s="90" t="str">
        <f t="shared" si="242"/>
        <v>A+J=</v>
      </c>
      <c r="S827" s="86">
        <f t="shared" si="243"/>
        <v>0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32"/>
        <v>44921</v>
      </c>
      <c r="B828" s="129">
        <f t="shared" ca="1" si="236"/>
        <v>-5.6843418860808015E-14</v>
      </c>
      <c r="C828" s="85">
        <f t="shared" si="244"/>
        <v>-5.6843418860808015E-14</v>
      </c>
      <c r="D828" s="11">
        <f ca="1">IF(A828&lt;$B$1,VLOOKUP(A828,[1]DI!$A$4:$B$15000,2),0)</f>
        <v>0.13650000000000001</v>
      </c>
      <c r="E828" s="85">
        <f t="shared" ca="1" si="237"/>
        <v>1.00050788</v>
      </c>
      <c r="F828" s="85">
        <f ca="1">(TRUNC(PRODUCT($E$12:$E827),16))</f>
        <v>1.17617285627223</v>
      </c>
      <c r="G828" s="85">
        <f t="shared" ca="1" si="238"/>
        <v>1.1449431881660399</v>
      </c>
      <c r="H828" s="85">
        <f t="shared" ca="1" si="239"/>
        <v>1.0272761699999999</v>
      </c>
      <c r="I828" s="84">
        <f t="shared" si="233"/>
        <v>0.05</v>
      </c>
      <c r="J828" s="86">
        <f t="shared" si="245"/>
        <v>44841</v>
      </c>
      <c r="K828" s="87">
        <f t="shared" si="234"/>
        <v>53</v>
      </c>
      <c r="L828" s="88">
        <f t="shared" si="246"/>
        <v>53</v>
      </c>
      <c r="M828" s="89">
        <f t="shared" si="247"/>
        <v>1.0103142519999999</v>
      </c>
      <c r="N828" s="89">
        <f t="shared" ca="1" si="248"/>
        <v>1.0378717550000001</v>
      </c>
      <c r="O828" s="88">
        <f t="shared" si="240"/>
        <v>0</v>
      </c>
      <c r="P828" s="85">
        <f t="shared" ca="1" si="235"/>
        <v>0</v>
      </c>
      <c r="Q828" s="85">
        <f t="shared" si="241"/>
        <v>0</v>
      </c>
      <c r="R828" s="90" t="str">
        <f t="shared" si="242"/>
        <v>A+J=</v>
      </c>
      <c r="S828" s="86">
        <f t="shared" si="243"/>
        <v>0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32"/>
        <v>44922</v>
      </c>
      <c r="B829" s="129">
        <f t="shared" ca="1" si="236"/>
        <v>-5.6843418860808015E-14</v>
      </c>
      <c r="C829" s="85">
        <f t="shared" si="244"/>
        <v>-5.6843418860808015E-14</v>
      </c>
      <c r="D829" s="11">
        <f ca="1">IF(A829&lt;$B$1,VLOOKUP(A829,[1]DI!$A$4:$B$15000,2),0)</f>
        <v>0.13650000000000001</v>
      </c>
      <c r="E829" s="85">
        <f t="shared" ca="1" si="237"/>
        <v>1.00050788</v>
      </c>
      <c r="F829" s="85">
        <f ca="1">(TRUNC(PRODUCT($E$12:$E828),16))</f>
        <v>1.17677021094247</v>
      </c>
      <c r="G829" s="85">
        <f t="shared" ca="1" si="238"/>
        <v>1.1449431881660399</v>
      </c>
      <c r="H829" s="85">
        <f t="shared" ca="1" si="239"/>
        <v>1.0277979100000001</v>
      </c>
      <c r="I829" s="84">
        <f t="shared" si="233"/>
        <v>0.05</v>
      </c>
      <c r="J829" s="86">
        <f t="shared" si="245"/>
        <v>44841</v>
      </c>
      <c r="K829" s="87">
        <f t="shared" si="234"/>
        <v>54</v>
      </c>
      <c r="L829" s="88">
        <f t="shared" si="246"/>
        <v>54</v>
      </c>
      <c r="M829" s="89">
        <f t="shared" si="247"/>
        <v>1.0105098800000001</v>
      </c>
      <c r="N829" s="89">
        <f t="shared" ca="1" si="248"/>
        <v>1.0385999429999999</v>
      </c>
      <c r="O829" s="88">
        <f t="shared" si="240"/>
        <v>0</v>
      </c>
      <c r="P829" s="85">
        <f t="shared" ca="1" si="235"/>
        <v>0</v>
      </c>
      <c r="Q829" s="85">
        <f t="shared" si="241"/>
        <v>0</v>
      </c>
      <c r="R829" s="90" t="str">
        <f t="shared" si="242"/>
        <v>A+J=</v>
      </c>
      <c r="S829" s="86">
        <f t="shared" si="243"/>
        <v>0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32"/>
        <v>44923</v>
      </c>
      <c r="B830" s="129">
        <f t="shared" ca="1" si="236"/>
        <v>-5.6843418860808015E-14</v>
      </c>
      <c r="C830" s="85">
        <f t="shared" si="244"/>
        <v>-5.6843418860808015E-14</v>
      </c>
      <c r="D830" s="11">
        <f ca="1">IF(A830&lt;$B$1,VLOOKUP(A830,[1]DI!$A$4:$B$15000,2),0)</f>
        <v>0.13650000000000001</v>
      </c>
      <c r="E830" s="85">
        <f t="shared" ca="1" si="237"/>
        <v>1.00050788</v>
      </c>
      <c r="F830" s="85">
        <f ca="1">(TRUNC(PRODUCT($E$12:$E829),16))</f>
        <v>1.1773678689972</v>
      </c>
      <c r="G830" s="85">
        <f t="shared" ca="1" si="238"/>
        <v>1.1449431881660399</v>
      </c>
      <c r="H830" s="85">
        <f t="shared" ca="1" si="239"/>
        <v>1.0283199000000001</v>
      </c>
      <c r="I830" s="84">
        <f t="shared" si="233"/>
        <v>0.05</v>
      </c>
      <c r="J830" s="86">
        <f t="shared" si="245"/>
        <v>44841</v>
      </c>
      <c r="K830" s="87">
        <f t="shared" si="234"/>
        <v>55</v>
      </c>
      <c r="L830" s="88">
        <f t="shared" si="246"/>
        <v>55</v>
      </c>
      <c r="M830" s="89">
        <f t="shared" si="247"/>
        <v>1.0107055460000001</v>
      </c>
      <c r="N830" s="89">
        <f t="shared" ca="1" si="248"/>
        <v>1.0393286260000001</v>
      </c>
      <c r="O830" s="88">
        <f t="shared" si="240"/>
        <v>0</v>
      </c>
      <c r="P830" s="85">
        <f t="shared" ca="1" si="235"/>
        <v>0</v>
      </c>
      <c r="Q830" s="85">
        <f t="shared" si="241"/>
        <v>0</v>
      </c>
      <c r="R830" s="90" t="str">
        <f t="shared" si="242"/>
        <v>A+J=</v>
      </c>
      <c r="S830" s="86">
        <f t="shared" si="243"/>
        <v>0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32"/>
        <v>44924</v>
      </c>
      <c r="B831" s="129">
        <f t="shared" ca="1" si="236"/>
        <v>-5.6843418860808015E-14</v>
      </c>
      <c r="C831" s="85">
        <f t="shared" si="244"/>
        <v>-5.6843418860808015E-14</v>
      </c>
      <c r="D831" s="11">
        <f ca="1">IF(A831&lt;$B$1,VLOOKUP(A831,[1]DI!$A$4:$B$15000,2),0)</f>
        <v>0.13650000000000001</v>
      </c>
      <c r="E831" s="85">
        <f t="shared" ca="1" si="237"/>
        <v>1.00050788</v>
      </c>
      <c r="F831" s="85">
        <f ca="1">(TRUNC(PRODUCT($E$12:$E830),16))</f>
        <v>1.1779658305905101</v>
      </c>
      <c r="G831" s="85">
        <f t="shared" ca="1" si="238"/>
        <v>1.1449431881660399</v>
      </c>
      <c r="H831" s="85">
        <f t="shared" ca="1" si="239"/>
        <v>1.0288421699999999</v>
      </c>
      <c r="I831" s="84">
        <f t="shared" si="233"/>
        <v>0.05</v>
      </c>
      <c r="J831" s="86">
        <f t="shared" si="245"/>
        <v>44841</v>
      </c>
      <c r="K831" s="87">
        <f t="shared" si="234"/>
        <v>56</v>
      </c>
      <c r="L831" s="88">
        <f t="shared" si="246"/>
        <v>56</v>
      </c>
      <c r="M831" s="89">
        <f t="shared" si="247"/>
        <v>1.010901249</v>
      </c>
      <c r="N831" s="89">
        <f t="shared" ca="1" si="248"/>
        <v>1.040057835</v>
      </c>
      <c r="O831" s="88">
        <f t="shared" si="240"/>
        <v>0</v>
      </c>
      <c r="P831" s="85">
        <f t="shared" ca="1" si="235"/>
        <v>0</v>
      </c>
      <c r="Q831" s="85">
        <f t="shared" si="241"/>
        <v>0</v>
      </c>
      <c r="R831" s="90" t="str">
        <f t="shared" si="242"/>
        <v>A+J=</v>
      </c>
      <c r="S831" s="86">
        <f t="shared" si="243"/>
        <v>0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32"/>
        <v>44925</v>
      </c>
      <c r="B832" s="129">
        <f t="shared" ca="1" si="236"/>
        <v>-5.6843418860808015E-14</v>
      </c>
      <c r="C832" s="85">
        <f t="shared" si="244"/>
        <v>-5.6843418860808015E-14</v>
      </c>
      <c r="D832" s="11">
        <f ca="1">IF(A832&lt;$B$1,VLOOKUP(A832,[1]DI!$A$4:$B$15000,2),0)</f>
        <v>0.13650000000000001</v>
      </c>
      <c r="E832" s="85">
        <f t="shared" ca="1" si="237"/>
        <v>1.00050788</v>
      </c>
      <c r="F832" s="85">
        <f ca="1">(TRUNC(PRODUCT($E$12:$E831),16))</f>
        <v>1.17856409587655</v>
      </c>
      <c r="G832" s="85">
        <f t="shared" ca="1" si="238"/>
        <v>1.1449431881660399</v>
      </c>
      <c r="H832" s="85">
        <f t="shared" ca="1" si="239"/>
        <v>1.0293646999999999</v>
      </c>
      <c r="I832" s="84">
        <f t="shared" si="233"/>
        <v>0.05</v>
      </c>
      <c r="J832" s="86">
        <f t="shared" si="245"/>
        <v>44841</v>
      </c>
      <c r="K832" s="87">
        <f t="shared" si="234"/>
        <v>57</v>
      </c>
      <c r="L832" s="88">
        <f t="shared" si="246"/>
        <v>57</v>
      </c>
      <c r="M832" s="89">
        <f t="shared" si="247"/>
        <v>1.01109699</v>
      </c>
      <c r="N832" s="89">
        <f t="shared" ca="1" si="248"/>
        <v>1.0407875499999999</v>
      </c>
      <c r="O832" s="88">
        <f t="shared" si="240"/>
        <v>0</v>
      </c>
      <c r="P832" s="85">
        <f t="shared" ca="1" si="235"/>
        <v>0</v>
      </c>
      <c r="Q832" s="85">
        <f t="shared" si="241"/>
        <v>0</v>
      </c>
      <c r="R832" s="90" t="str">
        <f t="shared" si="242"/>
        <v>A+J=</v>
      </c>
      <c r="S832" s="86">
        <f t="shared" si="243"/>
        <v>0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32"/>
        <v>44926</v>
      </c>
      <c r="B833" s="129">
        <f t="shared" ca="1" si="236"/>
        <v>-5.6843418860808015E-14</v>
      </c>
      <c r="C833" s="85">
        <f t="shared" si="244"/>
        <v>-5.6843418860808015E-14</v>
      </c>
      <c r="D833" s="11">
        <f ca="1">IF(A833&lt;$B$1,VLOOKUP(A833,[1]DI!$A$4:$B$15000,2),0)</f>
        <v>0</v>
      </c>
      <c r="E833" s="85">
        <f t="shared" ca="1" si="237"/>
        <v>1</v>
      </c>
      <c r="F833" s="85">
        <f ca="1">(TRUNC(PRODUCT($E$12:$E832),16))</f>
        <v>1.1791626650095599</v>
      </c>
      <c r="G833" s="85">
        <f t="shared" ca="1" si="238"/>
        <v>1.1449431881660399</v>
      </c>
      <c r="H833" s="85">
        <f t="shared" ca="1" si="239"/>
        <v>1.0298874899999999</v>
      </c>
      <c r="I833" s="84">
        <f t="shared" si="233"/>
        <v>0.05</v>
      </c>
      <c r="J833" s="86">
        <f t="shared" si="245"/>
        <v>44841</v>
      </c>
      <c r="K833" s="87">
        <f t="shared" si="234"/>
        <v>57</v>
      </c>
      <c r="L833" s="88">
        <f t="shared" si="246"/>
        <v>58</v>
      </c>
      <c r="M833" s="89">
        <f t="shared" si="247"/>
        <v>1.0112927700000001</v>
      </c>
      <c r="N833" s="89">
        <f t="shared" ca="1" si="248"/>
        <v>1.041517773</v>
      </c>
      <c r="O833" s="88">
        <f t="shared" si="240"/>
        <v>0</v>
      </c>
      <c r="P833" s="85">
        <f t="shared" ca="1" si="235"/>
        <v>0</v>
      </c>
      <c r="Q833" s="85">
        <f t="shared" si="241"/>
        <v>0</v>
      </c>
      <c r="R833" s="90" t="str">
        <f t="shared" si="242"/>
        <v>A+J=</v>
      </c>
      <c r="S833" s="86">
        <f t="shared" si="243"/>
        <v>0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32"/>
        <v>44927</v>
      </c>
      <c r="B834" s="129">
        <f t="shared" ca="1" si="236"/>
        <v>-5.6843418860808015E-14</v>
      </c>
      <c r="C834" s="85">
        <f t="shared" si="244"/>
        <v>-5.6843418860808015E-14</v>
      </c>
      <c r="D834" s="11">
        <f ca="1">IF(A834&lt;$B$1,VLOOKUP(A834,[1]DI!$A$4:$B$15000,2),0)</f>
        <v>0</v>
      </c>
      <c r="E834" s="85">
        <f t="shared" ca="1" si="237"/>
        <v>1</v>
      </c>
      <c r="F834" s="85">
        <f ca="1">(TRUNC(PRODUCT($E$12:$E833),16))</f>
        <v>1.1791626650095599</v>
      </c>
      <c r="G834" s="85">
        <f t="shared" ca="1" si="238"/>
        <v>1.1449431881660399</v>
      </c>
      <c r="H834" s="85">
        <f t="shared" ca="1" si="239"/>
        <v>1.0298874899999999</v>
      </c>
      <c r="I834" s="84">
        <f t="shared" si="233"/>
        <v>0.05</v>
      </c>
      <c r="J834" s="86">
        <f t="shared" si="245"/>
        <v>44841</v>
      </c>
      <c r="K834" s="87">
        <f t="shared" si="234"/>
        <v>57</v>
      </c>
      <c r="L834" s="88">
        <f t="shared" si="246"/>
        <v>58</v>
      </c>
      <c r="M834" s="89">
        <f t="shared" si="247"/>
        <v>1.0112927700000001</v>
      </c>
      <c r="N834" s="89">
        <f t="shared" ca="1" si="248"/>
        <v>1.041517773</v>
      </c>
      <c r="O834" s="88">
        <f t="shared" si="240"/>
        <v>0</v>
      </c>
      <c r="P834" s="85">
        <f t="shared" ca="1" si="235"/>
        <v>0</v>
      </c>
      <c r="Q834" s="85">
        <f t="shared" si="241"/>
        <v>0</v>
      </c>
      <c r="R834" s="90" t="str">
        <f t="shared" si="242"/>
        <v>A+J=</v>
      </c>
      <c r="S834" s="86">
        <f t="shared" si="243"/>
        <v>0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32"/>
        <v>44928</v>
      </c>
      <c r="B835" s="129">
        <f t="shared" ca="1" si="236"/>
        <v>-5.6843418860808015E-14</v>
      </c>
      <c r="C835" s="85">
        <f t="shared" si="244"/>
        <v>-5.6843418860808015E-14</v>
      </c>
      <c r="D835" s="11">
        <f ca="1">IF(A835&lt;$B$1,VLOOKUP(A835,[1]DI!$A$4:$B$15000,2),0)</f>
        <v>0.13650000000000001</v>
      </c>
      <c r="E835" s="85">
        <f t="shared" ca="1" si="237"/>
        <v>1.00050788</v>
      </c>
      <c r="F835" s="85">
        <f ca="1">(TRUNC(PRODUCT($E$12:$E834),16))</f>
        <v>1.1791626650095599</v>
      </c>
      <c r="G835" s="85">
        <f t="shared" ca="1" si="238"/>
        <v>1.1449431881660399</v>
      </c>
      <c r="H835" s="85">
        <f t="shared" ca="1" si="239"/>
        <v>1.0298874899999999</v>
      </c>
      <c r="I835" s="84">
        <f t="shared" si="233"/>
        <v>0.05</v>
      </c>
      <c r="J835" s="86">
        <f t="shared" si="245"/>
        <v>44841</v>
      </c>
      <c r="K835" s="87">
        <f t="shared" si="234"/>
        <v>58</v>
      </c>
      <c r="L835" s="88">
        <f t="shared" si="246"/>
        <v>58</v>
      </c>
      <c r="M835" s="89">
        <f t="shared" si="247"/>
        <v>1.0112927700000001</v>
      </c>
      <c r="N835" s="89">
        <f t="shared" ca="1" si="248"/>
        <v>1.041517773</v>
      </c>
      <c r="O835" s="88">
        <f t="shared" si="240"/>
        <v>0</v>
      </c>
      <c r="P835" s="85">
        <f t="shared" ca="1" si="235"/>
        <v>0</v>
      </c>
      <c r="Q835" s="85">
        <f t="shared" si="241"/>
        <v>0</v>
      </c>
      <c r="R835" s="90" t="str">
        <f t="shared" si="242"/>
        <v>A+J=</v>
      </c>
      <c r="S835" s="86">
        <f t="shared" si="243"/>
        <v>0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32"/>
        <v>44929</v>
      </c>
      <c r="B836" s="129">
        <f t="shared" ca="1" si="236"/>
        <v>-5.6843418860808015E-14</v>
      </c>
      <c r="C836" s="85">
        <f t="shared" si="244"/>
        <v>-5.6843418860808015E-14</v>
      </c>
      <c r="D836" s="11">
        <f ca="1">IF(A836&lt;$B$1,VLOOKUP(A836,[1]DI!$A$4:$B$15000,2),0)</f>
        <v>0.13650000000000001</v>
      </c>
      <c r="E836" s="85">
        <f t="shared" ca="1" si="237"/>
        <v>1.00050788</v>
      </c>
      <c r="F836" s="85">
        <f ca="1">(TRUNC(PRODUCT($E$12:$E835),16))</f>
        <v>1.17976153814387</v>
      </c>
      <c r="G836" s="85">
        <f t="shared" ca="1" si="238"/>
        <v>1.1449431881660399</v>
      </c>
      <c r="H836" s="85">
        <f t="shared" ca="1" si="239"/>
        <v>1.03041055</v>
      </c>
      <c r="I836" s="84">
        <f t="shared" si="233"/>
        <v>0.05</v>
      </c>
      <c r="J836" s="86">
        <f t="shared" si="245"/>
        <v>44841</v>
      </c>
      <c r="K836" s="87">
        <f t="shared" si="234"/>
        <v>59</v>
      </c>
      <c r="L836" s="88">
        <f t="shared" si="246"/>
        <v>59</v>
      </c>
      <c r="M836" s="89">
        <f t="shared" si="247"/>
        <v>1.0114885870000001</v>
      </c>
      <c r="N836" s="89">
        <f t="shared" ca="1" si="248"/>
        <v>1.0422485109999999</v>
      </c>
      <c r="O836" s="88">
        <f t="shared" si="240"/>
        <v>0</v>
      </c>
      <c r="P836" s="85">
        <f t="shared" ca="1" si="235"/>
        <v>0</v>
      </c>
      <c r="Q836" s="85">
        <f t="shared" si="241"/>
        <v>0</v>
      </c>
      <c r="R836" s="90" t="str">
        <f t="shared" si="242"/>
        <v>A+J=</v>
      </c>
      <c r="S836" s="86">
        <f t="shared" si="243"/>
        <v>0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32"/>
        <v>44930</v>
      </c>
      <c r="B837" s="129">
        <f t="shared" ca="1" si="236"/>
        <v>-5.6843418860808015E-14</v>
      </c>
      <c r="C837" s="85">
        <f t="shared" si="244"/>
        <v>-5.6843418860808015E-14</v>
      </c>
      <c r="D837" s="11">
        <f ca="1">IF(A837&lt;$B$1,VLOOKUP(A837,[1]DI!$A$4:$B$15000,2),0)</f>
        <v>0.13650000000000001</v>
      </c>
      <c r="E837" s="85">
        <f t="shared" ca="1" si="237"/>
        <v>1.00050788</v>
      </c>
      <c r="F837" s="85">
        <f ca="1">(TRUNC(PRODUCT($E$12:$E836),16))</f>
        <v>1.18036071543386</v>
      </c>
      <c r="G837" s="85">
        <f t="shared" ca="1" si="238"/>
        <v>1.1449431881660399</v>
      </c>
      <c r="H837" s="85">
        <f t="shared" ca="1" si="239"/>
        <v>1.0309338699999999</v>
      </c>
      <c r="I837" s="84">
        <f t="shared" si="233"/>
        <v>0.05</v>
      </c>
      <c r="J837" s="86">
        <f t="shared" si="245"/>
        <v>44841</v>
      </c>
      <c r="K837" s="87">
        <f t="shared" si="234"/>
        <v>60</v>
      </c>
      <c r="L837" s="88">
        <f t="shared" si="246"/>
        <v>60</v>
      </c>
      <c r="M837" s="89">
        <f t="shared" si="247"/>
        <v>1.011684442</v>
      </c>
      <c r="N837" s="89">
        <f t="shared" ca="1" si="248"/>
        <v>1.0429797569999999</v>
      </c>
      <c r="O837" s="88">
        <f t="shared" si="240"/>
        <v>0</v>
      </c>
      <c r="P837" s="85">
        <f t="shared" ca="1" si="235"/>
        <v>0</v>
      </c>
      <c r="Q837" s="85">
        <f t="shared" si="241"/>
        <v>0</v>
      </c>
      <c r="R837" s="90" t="str">
        <f t="shared" si="242"/>
        <v>A+J=</v>
      </c>
      <c r="S837" s="86">
        <f t="shared" si="243"/>
        <v>0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32"/>
        <v>44931</v>
      </c>
      <c r="B838" s="129">
        <f t="shared" ca="1" si="236"/>
        <v>-5.6843418860808015E-14</v>
      </c>
      <c r="C838" s="85">
        <f t="shared" si="244"/>
        <v>-5.6843418860808015E-14</v>
      </c>
      <c r="D838" s="11">
        <f ca="1">IF(A838&lt;$B$1,VLOOKUP(A838,[1]DI!$A$4:$B$15000,2),0)</f>
        <v>0.13650000000000001</v>
      </c>
      <c r="E838" s="85">
        <f t="shared" ca="1" si="237"/>
        <v>1.00050788</v>
      </c>
      <c r="F838" s="85">
        <f ca="1">(TRUNC(PRODUCT($E$12:$E837),16))</f>
        <v>1.18096019703401</v>
      </c>
      <c r="G838" s="85">
        <f t="shared" ca="1" si="238"/>
        <v>1.1449431881660399</v>
      </c>
      <c r="H838" s="85">
        <f t="shared" ca="1" si="239"/>
        <v>1.0314574599999999</v>
      </c>
      <c r="I838" s="84">
        <f t="shared" si="233"/>
        <v>0.05</v>
      </c>
      <c r="J838" s="86">
        <f t="shared" si="245"/>
        <v>44841</v>
      </c>
      <c r="K838" s="87">
        <f t="shared" si="234"/>
        <v>61</v>
      </c>
      <c r="L838" s="88">
        <f t="shared" si="246"/>
        <v>61</v>
      </c>
      <c r="M838" s="89">
        <f t="shared" si="247"/>
        <v>1.0118803350000001</v>
      </c>
      <c r="N838" s="89">
        <f t="shared" ca="1" si="248"/>
        <v>1.04371152</v>
      </c>
      <c r="O838" s="88">
        <f t="shared" si="240"/>
        <v>0</v>
      </c>
      <c r="P838" s="85">
        <f t="shared" ca="1" si="235"/>
        <v>0</v>
      </c>
      <c r="Q838" s="85">
        <f t="shared" si="241"/>
        <v>0</v>
      </c>
      <c r="R838" s="90" t="str">
        <f t="shared" si="242"/>
        <v>A+J=</v>
      </c>
      <c r="S838" s="86">
        <f t="shared" si="243"/>
        <v>0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32"/>
        <v>44932</v>
      </c>
      <c r="B839" s="129">
        <f t="shared" ca="1" si="236"/>
        <v>-5.6843418860808015E-14</v>
      </c>
      <c r="C839" s="85">
        <f t="shared" si="244"/>
        <v>-5.6843418860808015E-14</v>
      </c>
      <c r="D839" s="11">
        <f ca="1">IF(A839&lt;$B$1,VLOOKUP(A839,[1]DI!$A$4:$B$15000,2),0)</f>
        <v>0.13650000000000001</v>
      </c>
      <c r="E839" s="85">
        <f t="shared" ca="1" si="237"/>
        <v>1.00050788</v>
      </c>
      <c r="F839" s="85">
        <f ca="1">(TRUNC(PRODUCT($E$12:$E838),16))</f>
        <v>1.1815599830988801</v>
      </c>
      <c r="G839" s="85">
        <f t="shared" ca="1" si="238"/>
        <v>1.1449431881660399</v>
      </c>
      <c r="H839" s="85">
        <f t="shared" ca="1" si="239"/>
        <v>1.0319813200000001</v>
      </c>
      <c r="I839" s="84">
        <f t="shared" si="233"/>
        <v>0.05</v>
      </c>
      <c r="J839" s="86">
        <f t="shared" si="245"/>
        <v>44841</v>
      </c>
      <c r="K839" s="87">
        <f t="shared" si="234"/>
        <v>62</v>
      </c>
      <c r="L839" s="88">
        <f t="shared" si="246"/>
        <v>62</v>
      </c>
      <c r="M839" s="89">
        <f t="shared" si="247"/>
        <v>1.012076266</v>
      </c>
      <c r="N839" s="89">
        <f t="shared" ca="1" si="248"/>
        <v>1.0444438009999999</v>
      </c>
      <c r="O839" s="88">
        <f t="shared" si="240"/>
        <v>0</v>
      </c>
      <c r="P839" s="85">
        <f t="shared" ca="1" si="235"/>
        <v>0</v>
      </c>
      <c r="Q839" s="85">
        <f t="shared" si="241"/>
        <v>0</v>
      </c>
      <c r="R839" s="90" t="str">
        <f t="shared" si="242"/>
        <v>A+J=</v>
      </c>
      <c r="S839" s="86">
        <f t="shared" si="243"/>
        <v>0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32"/>
        <v>44933</v>
      </c>
      <c r="B840" s="129">
        <f t="shared" ca="1" si="236"/>
        <v>-5.6843418860808015E-14</v>
      </c>
      <c r="C840" s="85">
        <f t="shared" si="244"/>
        <v>-5.6843418860808015E-14</v>
      </c>
      <c r="D840" s="11">
        <f ca="1">IF(A840&lt;$B$1,VLOOKUP(A840,[1]DI!$A$4:$B$15000,2),0)</f>
        <v>0</v>
      </c>
      <c r="E840" s="85">
        <f t="shared" ca="1" si="237"/>
        <v>1</v>
      </c>
      <c r="F840" s="85">
        <f ca="1">(TRUNC(PRODUCT($E$12:$E839),16))</f>
        <v>1.1821600737831</v>
      </c>
      <c r="G840" s="85">
        <f t="shared" ca="1" si="238"/>
        <v>1.1449431881660399</v>
      </c>
      <c r="H840" s="85">
        <f t="shared" ca="1" si="239"/>
        <v>1.03250544</v>
      </c>
      <c r="I840" s="84">
        <f t="shared" si="233"/>
        <v>0.05</v>
      </c>
      <c r="J840" s="86">
        <f t="shared" si="245"/>
        <v>44841</v>
      </c>
      <c r="K840" s="87">
        <f t="shared" si="234"/>
        <v>62</v>
      </c>
      <c r="L840" s="88">
        <f t="shared" si="246"/>
        <v>63</v>
      </c>
      <c r="M840" s="89">
        <f t="shared" si="247"/>
        <v>1.0122722340000001</v>
      </c>
      <c r="N840" s="89">
        <f t="shared" ca="1" si="248"/>
        <v>1.0451765879999999</v>
      </c>
      <c r="O840" s="88">
        <f t="shared" si="240"/>
        <v>0</v>
      </c>
      <c r="P840" s="85">
        <f t="shared" ca="1" si="235"/>
        <v>0</v>
      </c>
      <c r="Q840" s="85">
        <f t="shared" si="241"/>
        <v>0</v>
      </c>
      <c r="R840" s="90" t="str">
        <f t="shared" si="242"/>
        <v>A+J=</v>
      </c>
      <c r="S840" s="86">
        <f t="shared" si="243"/>
        <v>0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32"/>
        <v>44934</v>
      </c>
      <c r="B841" s="129">
        <f t="shared" ca="1" si="236"/>
        <v>-5.6843418860808015E-14</v>
      </c>
      <c r="C841" s="85">
        <f t="shared" si="244"/>
        <v>-5.6843418860808015E-14</v>
      </c>
      <c r="D841" s="11">
        <f ca="1">IF(A841&lt;$B$1,VLOOKUP(A841,[1]DI!$A$4:$B$15000,2),0)</f>
        <v>0</v>
      </c>
      <c r="E841" s="85">
        <f t="shared" ca="1" si="237"/>
        <v>1</v>
      </c>
      <c r="F841" s="85">
        <f ca="1">(TRUNC(PRODUCT($E$12:$E840),16))</f>
        <v>1.1821600737831</v>
      </c>
      <c r="G841" s="85">
        <f t="shared" ca="1" si="238"/>
        <v>1.1449431881660399</v>
      </c>
      <c r="H841" s="85">
        <f t="shared" ca="1" si="239"/>
        <v>1.03250544</v>
      </c>
      <c r="I841" s="84">
        <f t="shared" si="233"/>
        <v>0.05</v>
      </c>
      <c r="J841" s="86">
        <f t="shared" si="245"/>
        <v>44841</v>
      </c>
      <c r="K841" s="87">
        <f t="shared" si="234"/>
        <v>62</v>
      </c>
      <c r="L841" s="88">
        <f t="shared" si="246"/>
        <v>63</v>
      </c>
      <c r="M841" s="89">
        <f t="shared" si="247"/>
        <v>1.0122722340000001</v>
      </c>
      <c r="N841" s="89">
        <f t="shared" ca="1" si="248"/>
        <v>1.0451765879999999</v>
      </c>
      <c r="O841" s="88">
        <f t="shared" si="240"/>
        <v>0</v>
      </c>
      <c r="P841" s="85">
        <f t="shared" ca="1" si="235"/>
        <v>0</v>
      </c>
      <c r="Q841" s="85">
        <f t="shared" si="241"/>
        <v>0</v>
      </c>
      <c r="R841" s="90" t="str">
        <f t="shared" si="242"/>
        <v>A+J=</v>
      </c>
      <c r="S841" s="86">
        <f t="shared" si="243"/>
        <v>0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32"/>
        <v>44935</v>
      </c>
      <c r="B842" s="129">
        <f t="shared" ca="1" si="236"/>
        <v>-5.6843418860808015E-14</v>
      </c>
      <c r="C842" s="85">
        <f t="shared" si="244"/>
        <v>-5.6843418860808015E-14</v>
      </c>
      <c r="D842" s="11">
        <f ca="1">IF(A842&lt;$B$1,VLOOKUP(A842,[1]DI!$A$4:$B$15000,2),0)</f>
        <v>0.13650000000000001</v>
      </c>
      <c r="E842" s="85">
        <f t="shared" ca="1" si="237"/>
        <v>1.00050788</v>
      </c>
      <c r="F842" s="85">
        <f ca="1">(TRUNC(PRODUCT($E$12:$E841),16))</f>
        <v>1.1821600737831</v>
      </c>
      <c r="G842" s="85">
        <f t="shared" ca="1" si="238"/>
        <v>1.1449431881660399</v>
      </c>
      <c r="H842" s="85">
        <f t="shared" ca="1" si="239"/>
        <v>1.03250544</v>
      </c>
      <c r="I842" s="84">
        <f t="shared" si="233"/>
        <v>0.05</v>
      </c>
      <c r="J842" s="86">
        <f t="shared" si="245"/>
        <v>44841</v>
      </c>
      <c r="K842" s="87">
        <f t="shared" si="234"/>
        <v>63</v>
      </c>
      <c r="L842" s="88">
        <f t="shared" si="246"/>
        <v>63</v>
      </c>
      <c r="M842" s="89">
        <f t="shared" si="247"/>
        <v>1.0122722340000001</v>
      </c>
      <c r="N842" s="89">
        <f t="shared" ca="1" si="248"/>
        <v>1.0451765879999999</v>
      </c>
      <c r="O842" s="88">
        <f t="shared" si="240"/>
        <v>0</v>
      </c>
      <c r="P842" s="85">
        <f t="shared" ca="1" si="235"/>
        <v>0</v>
      </c>
      <c r="Q842" s="85">
        <f t="shared" si="241"/>
        <v>0</v>
      </c>
      <c r="R842" s="90" t="str">
        <f t="shared" si="242"/>
        <v>A+J=</v>
      </c>
      <c r="S842" s="86">
        <f t="shared" si="243"/>
        <v>0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32"/>
        <v>44936</v>
      </c>
      <c r="B843" s="129">
        <f t="shared" ca="1" si="236"/>
        <v>-5.6843418860808015E-14</v>
      </c>
      <c r="C843" s="85">
        <f t="shared" si="244"/>
        <v>-5.6843418860808015E-14</v>
      </c>
      <c r="D843" s="11">
        <f ca="1">IF(A843&lt;$B$1,VLOOKUP(A843,[1]DI!$A$4:$B$15000,2),0)</f>
        <v>0.13650000000000001</v>
      </c>
      <c r="E843" s="85">
        <f t="shared" ca="1" si="237"/>
        <v>1.00050788</v>
      </c>
      <c r="F843" s="85">
        <f ca="1">(TRUNC(PRODUCT($E$12:$E842),16))</f>
        <v>1.18276046924137</v>
      </c>
      <c r="G843" s="85">
        <f t="shared" ca="1" si="238"/>
        <v>1.1449431881660399</v>
      </c>
      <c r="H843" s="85">
        <f t="shared" ca="1" si="239"/>
        <v>1.03302983</v>
      </c>
      <c r="I843" s="84">
        <f t="shared" si="233"/>
        <v>0.05</v>
      </c>
      <c r="J843" s="86">
        <f t="shared" si="245"/>
        <v>44841</v>
      </c>
      <c r="K843" s="87">
        <f t="shared" si="234"/>
        <v>64</v>
      </c>
      <c r="L843" s="88">
        <f t="shared" si="246"/>
        <v>64</v>
      </c>
      <c r="M843" s="89">
        <f t="shared" si="247"/>
        <v>1.0124682410000001</v>
      </c>
      <c r="N843" s="89">
        <f t="shared" ca="1" si="248"/>
        <v>1.0459098950000001</v>
      </c>
      <c r="O843" s="88">
        <f t="shared" si="240"/>
        <v>0</v>
      </c>
      <c r="P843" s="85">
        <f t="shared" ca="1" si="235"/>
        <v>0</v>
      </c>
      <c r="Q843" s="85">
        <f t="shared" si="241"/>
        <v>0</v>
      </c>
      <c r="R843" s="90" t="str">
        <f t="shared" si="242"/>
        <v>A+J=</v>
      </c>
      <c r="S843" s="86">
        <f t="shared" si="243"/>
        <v>0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32"/>
        <v>44937</v>
      </c>
      <c r="B844" s="129">
        <f t="shared" ca="1" si="236"/>
        <v>-5.6843418860808015E-14</v>
      </c>
      <c r="C844" s="85">
        <f t="shared" si="244"/>
        <v>-5.6843418860808015E-14</v>
      </c>
      <c r="D844" s="11">
        <f ca="1">IF(A844&lt;$B$1,VLOOKUP(A844,[1]DI!$A$4:$B$15000,2),0)</f>
        <v>0.13650000000000001</v>
      </c>
      <c r="E844" s="85">
        <f t="shared" ca="1" si="237"/>
        <v>1.00050788</v>
      </c>
      <c r="F844" s="85">
        <f ca="1">(TRUNC(PRODUCT($E$12:$E843),16))</f>
        <v>1.18336116962849</v>
      </c>
      <c r="G844" s="85">
        <f t="shared" ca="1" si="238"/>
        <v>1.1449431881660399</v>
      </c>
      <c r="H844" s="85">
        <f t="shared" ca="1" si="239"/>
        <v>1.03355449</v>
      </c>
      <c r="I844" s="84">
        <f t="shared" si="233"/>
        <v>0.05</v>
      </c>
      <c r="J844" s="86">
        <f t="shared" si="245"/>
        <v>44841</v>
      </c>
      <c r="K844" s="87">
        <f t="shared" si="234"/>
        <v>65</v>
      </c>
      <c r="L844" s="88">
        <f t="shared" si="246"/>
        <v>65</v>
      </c>
      <c r="M844" s="89">
        <f t="shared" si="247"/>
        <v>1.0126642859999999</v>
      </c>
      <c r="N844" s="89">
        <f t="shared" ca="1" si="248"/>
        <v>1.0466437200000001</v>
      </c>
      <c r="O844" s="88">
        <f t="shared" si="240"/>
        <v>0</v>
      </c>
      <c r="P844" s="85">
        <f t="shared" ca="1" si="235"/>
        <v>0</v>
      </c>
      <c r="Q844" s="85">
        <f t="shared" si="241"/>
        <v>0</v>
      </c>
      <c r="R844" s="90" t="str">
        <f t="shared" si="242"/>
        <v>A+J=</v>
      </c>
      <c r="S844" s="86">
        <f t="shared" si="243"/>
        <v>0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49">(A844+1)</f>
        <v>44938</v>
      </c>
      <c r="B845" s="129">
        <f t="shared" ca="1" si="236"/>
        <v>-5.6843418860808015E-14</v>
      </c>
      <c r="C845" s="85">
        <f t="shared" si="244"/>
        <v>-5.6843418860808015E-14</v>
      </c>
      <c r="D845" s="11">
        <f ca="1">IF(A845&lt;$B$1,VLOOKUP(A845,[1]DI!$A$4:$B$15000,2),0)</f>
        <v>0.13650000000000001</v>
      </c>
      <c r="E845" s="85">
        <f t="shared" ca="1" si="237"/>
        <v>1.00050788</v>
      </c>
      <c r="F845" s="85">
        <f ca="1">(TRUNC(PRODUCT($E$12:$E844),16))</f>
        <v>1.1839621750993199</v>
      </c>
      <c r="G845" s="85">
        <f t="shared" ca="1" si="238"/>
        <v>1.1449431881660399</v>
      </c>
      <c r="H845" s="85">
        <f t="shared" ca="1" si="239"/>
        <v>1.0340794099999999</v>
      </c>
      <c r="I845" s="84">
        <f t="shared" ref="I845:I908" si="250">I844</f>
        <v>0.05</v>
      </c>
      <c r="J845" s="86">
        <f t="shared" si="245"/>
        <v>44841</v>
      </c>
      <c r="K845" s="87">
        <f t="shared" ref="K845:K908" si="251">IF(A845&gt;J845,IF(NETWORKDAYS(J845,A845,$V$72:$V$436)-1=0,1,NETWORKDAYS(J845,A845,$V$72:$V$436)-1),0)</f>
        <v>66</v>
      </c>
      <c r="L845" s="88">
        <f t="shared" si="246"/>
        <v>66</v>
      </c>
      <c r="M845" s="89">
        <f t="shared" si="247"/>
        <v>1.012860369</v>
      </c>
      <c r="N845" s="89">
        <f t="shared" ca="1" si="248"/>
        <v>1.0473780530000001</v>
      </c>
      <c r="O845" s="88">
        <f t="shared" si="240"/>
        <v>0</v>
      </c>
      <c r="P845" s="85">
        <f t="shared" ref="P845:P908" ca="1" si="252">TRUNC(((N845-1)*C845),8)</f>
        <v>0</v>
      </c>
      <c r="Q845" s="85">
        <f t="shared" si="241"/>
        <v>0</v>
      </c>
      <c r="R845" s="90" t="str">
        <f t="shared" si="242"/>
        <v>A+J=</v>
      </c>
      <c r="S845" s="86">
        <f t="shared" si="243"/>
        <v>0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49"/>
        <v>44939</v>
      </c>
      <c r="B846" s="129">
        <f t="shared" ref="B846:B909" ca="1" si="253">IF(A846&lt;=TODAY(),C846+P846,IF(AND(A846&gt;TODAY(),A846&lt;=$B$1),IF(VLOOKUP(TODAY(),$A$10:$D$10000,4,FALSE)=0,"n.d",C846+P846),"n.d"))</f>
        <v>-5.6843418860808015E-14</v>
      </c>
      <c r="C846" s="85">
        <f t="shared" si="244"/>
        <v>-5.6843418860808015E-14</v>
      </c>
      <c r="D846" s="11">
        <f ca="1">IF(A846&lt;$B$1,VLOOKUP(A846,[1]DI!$A$4:$B$15000,2),0)</f>
        <v>0.13650000000000001</v>
      </c>
      <c r="E846" s="85">
        <f t="shared" ref="E846:E909" ca="1" si="254">IF(A846&lt;A$10,1,ROUND(((1+D846)^(1/252)),8))</f>
        <v>1.00050788</v>
      </c>
      <c r="F846" s="85">
        <f ca="1">(TRUNC(PRODUCT($E$12:$E845),16))</f>
        <v>1.1845634858088101</v>
      </c>
      <c r="G846" s="85">
        <f t="shared" ref="G846:G909" ca="1" si="255">IF(O845&gt;0,F845,G845)</f>
        <v>1.1449431881660399</v>
      </c>
      <c r="H846" s="85">
        <f t="shared" ref="H846:H909" ca="1" si="256">ROUND(F846/G846,8)</f>
        <v>1.0346046</v>
      </c>
      <c r="I846" s="84">
        <f t="shared" si="250"/>
        <v>0.05</v>
      </c>
      <c r="J846" s="86">
        <f t="shared" si="245"/>
        <v>44841</v>
      </c>
      <c r="K846" s="87">
        <f t="shared" si="251"/>
        <v>67</v>
      </c>
      <c r="L846" s="88">
        <f t="shared" si="246"/>
        <v>67</v>
      </c>
      <c r="M846" s="89">
        <f t="shared" si="247"/>
        <v>1.013056489</v>
      </c>
      <c r="N846" s="89">
        <f t="shared" ca="1" si="248"/>
        <v>1.0481129039999999</v>
      </c>
      <c r="O846" s="88">
        <f t="shared" ref="O846:O909" si="257">IF(VLOOKUP(A846,W$12:AD$60,8)=VLOOKUP(A845,W$12:AD$60,8),0,VLOOKUP(A846,W$12:AD$60,8))</f>
        <v>0</v>
      </c>
      <c r="P846" s="85">
        <f t="shared" ca="1" si="252"/>
        <v>0</v>
      </c>
      <c r="Q846" s="85">
        <f t="shared" ref="Q846:Q909" si="258">IF(O846&gt;0,VLOOKUP(O846,$V$12:$AA$60,6),0)</f>
        <v>0</v>
      </c>
      <c r="R846" s="90" t="str">
        <f t="shared" ref="R846:R909" si="259">IF(O845&gt;0,VLOOKUP(O845,V$12:AF$60,10),R845)</f>
        <v>A+J=</v>
      </c>
      <c r="S846" s="86">
        <f t="shared" ref="S846:S909" si="260">IF(O845&gt;0,VLOOKUP(O845,V$12:AF$60,11),S845)</f>
        <v>0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49"/>
        <v>44940</v>
      </c>
      <c r="B847" s="129">
        <f t="shared" ca="1" si="253"/>
        <v>-5.6843418860808015E-14</v>
      </c>
      <c r="C847" s="85">
        <f t="shared" si="244"/>
        <v>-5.6843418860808015E-14</v>
      </c>
      <c r="D847" s="11">
        <f ca="1">IF(A847&lt;$B$1,VLOOKUP(A847,[1]DI!$A$4:$B$15000,2),0)</f>
        <v>0</v>
      </c>
      <c r="E847" s="85">
        <f t="shared" ca="1" si="254"/>
        <v>1</v>
      </c>
      <c r="F847" s="85">
        <f ca="1">(TRUNC(PRODUCT($E$12:$E846),16))</f>
        <v>1.18516510191199</v>
      </c>
      <c r="G847" s="85">
        <f t="shared" ca="1" si="255"/>
        <v>1.1449431881660399</v>
      </c>
      <c r="H847" s="85">
        <f t="shared" ca="1" si="256"/>
        <v>1.03513005</v>
      </c>
      <c r="I847" s="84">
        <f t="shared" si="250"/>
        <v>0.05</v>
      </c>
      <c r="J847" s="86">
        <f t="shared" si="245"/>
        <v>44841</v>
      </c>
      <c r="K847" s="87">
        <f t="shared" si="251"/>
        <v>67</v>
      </c>
      <c r="L847" s="88">
        <f t="shared" si="246"/>
        <v>68</v>
      </c>
      <c r="M847" s="89">
        <f t="shared" si="247"/>
        <v>1.0132526479999999</v>
      </c>
      <c r="N847" s="89">
        <f t="shared" ca="1" si="248"/>
        <v>1.0488482640000001</v>
      </c>
      <c r="O847" s="88">
        <f t="shared" si="257"/>
        <v>0</v>
      </c>
      <c r="P847" s="85">
        <f t="shared" ca="1" si="252"/>
        <v>0</v>
      </c>
      <c r="Q847" s="85">
        <f t="shared" si="258"/>
        <v>0</v>
      </c>
      <c r="R847" s="90" t="str">
        <f t="shared" si="259"/>
        <v>A+J=</v>
      </c>
      <c r="S847" s="86">
        <f t="shared" si="260"/>
        <v>0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49"/>
        <v>44941</v>
      </c>
      <c r="B848" s="129">
        <f t="shared" ca="1" si="253"/>
        <v>-5.6843418860808015E-14</v>
      </c>
      <c r="C848" s="85">
        <f t="shared" si="244"/>
        <v>-5.6843418860808015E-14</v>
      </c>
      <c r="D848" s="11">
        <f ca="1">IF(A848&lt;$B$1,VLOOKUP(A848,[1]DI!$A$4:$B$15000,2),0)</f>
        <v>0</v>
      </c>
      <c r="E848" s="85">
        <f t="shared" ca="1" si="254"/>
        <v>1</v>
      </c>
      <c r="F848" s="85">
        <f ca="1">(TRUNC(PRODUCT($E$12:$E847),16))</f>
        <v>1.18516510191199</v>
      </c>
      <c r="G848" s="85">
        <f t="shared" ca="1" si="255"/>
        <v>1.1449431881660399</v>
      </c>
      <c r="H848" s="85">
        <f t="shared" ca="1" si="256"/>
        <v>1.03513005</v>
      </c>
      <c r="I848" s="84">
        <f t="shared" si="250"/>
        <v>0.05</v>
      </c>
      <c r="J848" s="86">
        <f t="shared" si="245"/>
        <v>44841</v>
      </c>
      <c r="K848" s="87">
        <f t="shared" si="251"/>
        <v>67</v>
      </c>
      <c r="L848" s="88">
        <f t="shared" si="246"/>
        <v>68</v>
      </c>
      <c r="M848" s="89">
        <f t="shared" si="247"/>
        <v>1.0132526479999999</v>
      </c>
      <c r="N848" s="89">
        <f t="shared" ca="1" si="248"/>
        <v>1.0488482640000001</v>
      </c>
      <c r="O848" s="88">
        <f t="shared" si="257"/>
        <v>0</v>
      </c>
      <c r="P848" s="85">
        <f t="shared" ca="1" si="252"/>
        <v>0</v>
      </c>
      <c r="Q848" s="85">
        <f t="shared" si="258"/>
        <v>0</v>
      </c>
      <c r="R848" s="90" t="str">
        <f t="shared" si="259"/>
        <v>A+J=</v>
      </c>
      <c r="S848" s="86">
        <f t="shared" si="260"/>
        <v>0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49"/>
        <v>44942</v>
      </c>
      <c r="B849" s="129">
        <f t="shared" ca="1" si="253"/>
        <v>-5.6843418860808015E-14</v>
      </c>
      <c r="C849" s="85">
        <f t="shared" si="244"/>
        <v>-5.6843418860808015E-14</v>
      </c>
      <c r="D849" s="11">
        <f ca="1">IF(A849&lt;$B$1,VLOOKUP(A849,[1]DI!$A$4:$B$15000,2),0)</f>
        <v>0.13650000000000001</v>
      </c>
      <c r="E849" s="85">
        <f t="shared" ca="1" si="254"/>
        <v>1.00050788</v>
      </c>
      <c r="F849" s="85">
        <f ca="1">(TRUNC(PRODUCT($E$12:$E848),16))</f>
        <v>1.18516510191199</v>
      </c>
      <c r="G849" s="85">
        <f t="shared" ca="1" si="255"/>
        <v>1.1449431881660399</v>
      </c>
      <c r="H849" s="85">
        <f t="shared" ca="1" si="256"/>
        <v>1.03513005</v>
      </c>
      <c r="I849" s="84">
        <f t="shared" si="250"/>
        <v>0.05</v>
      </c>
      <c r="J849" s="86">
        <f t="shared" si="245"/>
        <v>44841</v>
      </c>
      <c r="K849" s="87">
        <f t="shared" si="251"/>
        <v>68</v>
      </c>
      <c r="L849" s="88">
        <f t="shared" si="246"/>
        <v>68</v>
      </c>
      <c r="M849" s="89">
        <f t="shared" si="247"/>
        <v>1.0132526479999999</v>
      </c>
      <c r="N849" s="89">
        <f t="shared" ca="1" si="248"/>
        <v>1.0488482640000001</v>
      </c>
      <c r="O849" s="88">
        <f t="shared" si="257"/>
        <v>0</v>
      </c>
      <c r="P849" s="85">
        <f t="shared" ca="1" si="252"/>
        <v>0</v>
      </c>
      <c r="Q849" s="85">
        <f t="shared" si="258"/>
        <v>0</v>
      </c>
      <c r="R849" s="90" t="str">
        <f t="shared" si="259"/>
        <v>A+J=</v>
      </c>
      <c r="S849" s="86">
        <f t="shared" si="260"/>
        <v>0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49"/>
        <v>44943</v>
      </c>
      <c r="B850" s="129">
        <f t="shared" ca="1" si="253"/>
        <v>-5.6843418860808015E-14</v>
      </c>
      <c r="C850" s="85">
        <f t="shared" si="244"/>
        <v>-5.6843418860808015E-14</v>
      </c>
      <c r="D850" s="11">
        <f ca="1">IF(A850&lt;$B$1,VLOOKUP(A850,[1]DI!$A$4:$B$15000,2),0)</f>
        <v>0.13650000000000001</v>
      </c>
      <c r="E850" s="85">
        <f t="shared" ca="1" si="254"/>
        <v>1.00050788</v>
      </c>
      <c r="F850" s="85">
        <f ca="1">(TRUNC(PRODUCT($E$12:$E849),16))</f>
        <v>1.1857670235639399</v>
      </c>
      <c r="G850" s="85">
        <f t="shared" ca="1" si="255"/>
        <v>1.1449431881660399</v>
      </c>
      <c r="H850" s="85">
        <f t="shared" ca="1" si="256"/>
        <v>1.03565577</v>
      </c>
      <c r="I850" s="84">
        <f t="shared" si="250"/>
        <v>0.05</v>
      </c>
      <c r="J850" s="86">
        <f t="shared" si="245"/>
        <v>44841</v>
      </c>
      <c r="K850" s="87">
        <f t="shared" si="251"/>
        <v>69</v>
      </c>
      <c r="L850" s="88">
        <f t="shared" si="246"/>
        <v>69</v>
      </c>
      <c r="M850" s="89">
        <f t="shared" si="247"/>
        <v>1.0134488450000001</v>
      </c>
      <c r="N850" s="89">
        <f t="shared" ca="1" si="248"/>
        <v>1.049584144</v>
      </c>
      <c r="O850" s="88">
        <f t="shared" si="257"/>
        <v>0</v>
      </c>
      <c r="P850" s="85">
        <f t="shared" ca="1" si="252"/>
        <v>0</v>
      </c>
      <c r="Q850" s="85">
        <f t="shared" si="258"/>
        <v>0</v>
      </c>
      <c r="R850" s="90" t="str">
        <f t="shared" si="259"/>
        <v>A+J=</v>
      </c>
      <c r="S850" s="86">
        <f t="shared" si="260"/>
        <v>0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49"/>
        <v>44944</v>
      </c>
      <c r="B851" s="129">
        <f t="shared" ca="1" si="253"/>
        <v>-5.6843418860808015E-14</v>
      </c>
      <c r="C851" s="85">
        <f t="shared" si="244"/>
        <v>-5.6843418860808015E-14</v>
      </c>
      <c r="D851" s="11">
        <f ca="1">IF(A851&lt;$B$1,VLOOKUP(A851,[1]DI!$A$4:$B$15000,2),0)</f>
        <v>0.13650000000000001</v>
      </c>
      <c r="E851" s="85">
        <f t="shared" ca="1" si="254"/>
        <v>1.00050788</v>
      </c>
      <c r="F851" s="85">
        <f ca="1">(TRUNC(PRODUCT($E$12:$E850),16))</f>
        <v>1.18636925091987</v>
      </c>
      <c r="G851" s="85">
        <f t="shared" ca="1" si="255"/>
        <v>1.1449431881660399</v>
      </c>
      <c r="H851" s="85">
        <f t="shared" ca="1" si="256"/>
        <v>1.0361817600000001</v>
      </c>
      <c r="I851" s="84">
        <f t="shared" si="250"/>
        <v>0.05</v>
      </c>
      <c r="J851" s="86">
        <f t="shared" si="245"/>
        <v>44841</v>
      </c>
      <c r="K851" s="87">
        <f t="shared" si="251"/>
        <v>70</v>
      </c>
      <c r="L851" s="88">
        <f t="shared" si="246"/>
        <v>70</v>
      </c>
      <c r="M851" s="89">
        <f t="shared" si="247"/>
        <v>1.013645079</v>
      </c>
      <c r="N851" s="89">
        <f t="shared" ca="1" si="248"/>
        <v>1.0503205419999999</v>
      </c>
      <c r="O851" s="88">
        <f t="shared" si="257"/>
        <v>0</v>
      </c>
      <c r="P851" s="85">
        <f t="shared" ca="1" si="252"/>
        <v>0</v>
      </c>
      <c r="Q851" s="85">
        <f t="shared" si="258"/>
        <v>0</v>
      </c>
      <c r="R851" s="90" t="str">
        <f t="shared" si="259"/>
        <v>A+J=</v>
      </c>
      <c r="S851" s="86">
        <f t="shared" si="260"/>
        <v>0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49"/>
        <v>44945</v>
      </c>
      <c r="B852" s="129">
        <f t="shared" ca="1" si="253"/>
        <v>-5.6843418860808015E-14</v>
      </c>
      <c r="C852" s="85">
        <f t="shared" si="244"/>
        <v>-5.6843418860808015E-14</v>
      </c>
      <c r="D852" s="11">
        <f ca="1">IF(A852&lt;$B$1,VLOOKUP(A852,[1]DI!$A$4:$B$15000,2),0)</f>
        <v>0.13650000000000001</v>
      </c>
      <c r="E852" s="85">
        <f t="shared" ca="1" si="254"/>
        <v>1.00050788</v>
      </c>
      <c r="F852" s="85">
        <f ca="1">(TRUNC(PRODUCT($E$12:$E851),16))</f>
        <v>1.18697178413503</v>
      </c>
      <c r="G852" s="85">
        <f t="shared" ca="1" si="255"/>
        <v>1.1449431881660399</v>
      </c>
      <c r="H852" s="85">
        <f t="shared" ca="1" si="256"/>
        <v>1.0367080200000001</v>
      </c>
      <c r="I852" s="84">
        <f t="shared" si="250"/>
        <v>0.05</v>
      </c>
      <c r="J852" s="86">
        <f t="shared" si="245"/>
        <v>44841</v>
      </c>
      <c r="K852" s="87">
        <f t="shared" si="251"/>
        <v>71</v>
      </c>
      <c r="L852" s="88">
        <f t="shared" si="246"/>
        <v>71</v>
      </c>
      <c r="M852" s="89">
        <f t="shared" si="247"/>
        <v>1.013841352</v>
      </c>
      <c r="N852" s="89">
        <f t="shared" ca="1" si="248"/>
        <v>1.0510574610000001</v>
      </c>
      <c r="O852" s="88">
        <f t="shared" si="257"/>
        <v>0</v>
      </c>
      <c r="P852" s="85">
        <f t="shared" ca="1" si="252"/>
        <v>0</v>
      </c>
      <c r="Q852" s="85">
        <f t="shared" si="258"/>
        <v>0</v>
      </c>
      <c r="R852" s="90" t="str">
        <f t="shared" si="259"/>
        <v>A+J=</v>
      </c>
      <c r="S852" s="86">
        <f t="shared" si="260"/>
        <v>0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49"/>
        <v>44946</v>
      </c>
      <c r="B853" s="129">
        <f t="shared" ca="1" si="253"/>
        <v>-5.6843418860808015E-14</v>
      </c>
      <c r="C853" s="85">
        <f t="shared" si="244"/>
        <v>-5.6843418860808015E-14</v>
      </c>
      <c r="D853" s="11">
        <f ca="1">IF(A853&lt;$B$1,VLOOKUP(A853,[1]DI!$A$4:$B$15000,2),0)</f>
        <v>0.13650000000000001</v>
      </c>
      <c r="E853" s="85">
        <f t="shared" ca="1" si="254"/>
        <v>1.00050788</v>
      </c>
      <c r="F853" s="85">
        <f ca="1">(TRUNC(PRODUCT($E$12:$E852),16))</f>
        <v>1.1875746233647599</v>
      </c>
      <c r="G853" s="85">
        <f t="shared" ca="1" si="255"/>
        <v>1.1449431881660399</v>
      </c>
      <c r="H853" s="85">
        <f t="shared" ca="1" si="256"/>
        <v>1.03723454</v>
      </c>
      <c r="I853" s="84">
        <f t="shared" si="250"/>
        <v>0.05</v>
      </c>
      <c r="J853" s="86">
        <f t="shared" si="245"/>
        <v>44841</v>
      </c>
      <c r="K853" s="87">
        <f t="shared" si="251"/>
        <v>72</v>
      </c>
      <c r="L853" s="88">
        <f t="shared" si="246"/>
        <v>72</v>
      </c>
      <c r="M853" s="89">
        <f t="shared" si="247"/>
        <v>1.014037662</v>
      </c>
      <c r="N853" s="89">
        <f t="shared" ca="1" si="248"/>
        <v>1.0517948880000001</v>
      </c>
      <c r="O853" s="88">
        <f t="shared" si="257"/>
        <v>0</v>
      </c>
      <c r="P853" s="85">
        <f t="shared" ca="1" si="252"/>
        <v>0</v>
      </c>
      <c r="Q853" s="85">
        <f t="shared" si="258"/>
        <v>0</v>
      </c>
      <c r="R853" s="90" t="str">
        <f t="shared" si="259"/>
        <v>A+J=</v>
      </c>
      <c r="S853" s="86">
        <f t="shared" si="260"/>
        <v>0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49"/>
        <v>44947</v>
      </c>
      <c r="B854" s="129">
        <f t="shared" ca="1" si="253"/>
        <v>-5.6843418860808015E-14</v>
      </c>
      <c r="C854" s="85">
        <f t="shared" si="244"/>
        <v>-5.6843418860808015E-14</v>
      </c>
      <c r="D854" s="11">
        <f ca="1">IF(A854&lt;$B$1,VLOOKUP(A854,[1]DI!$A$4:$B$15000,2),0)</f>
        <v>0</v>
      </c>
      <c r="E854" s="85">
        <f t="shared" ca="1" si="254"/>
        <v>1</v>
      </c>
      <c r="F854" s="85">
        <f ca="1">(TRUNC(PRODUCT($E$12:$E853),16))</f>
        <v>1.1881777687644699</v>
      </c>
      <c r="G854" s="85">
        <f t="shared" ca="1" si="255"/>
        <v>1.1449431881660399</v>
      </c>
      <c r="H854" s="85">
        <f t="shared" ca="1" si="256"/>
        <v>1.0377613299999999</v>
      </c>
      <c r="I854" s="84">
        <f t="shared" si="250"/>
        <v>0.05</v>
      </c>
      <c r="J854" s="86">
        <f t="shared" si="245"/>
        <v>44841</v>
      </c>
      <c r="K854" s="87">
        <f t="shared" si="251"/>
        <v>72</v>
      </c>
      <c r="L854" s="88">
        <f t="shared" si="246"/>
        <v>73</v>
      </c>
      <c r="M854" s="89">
        <f t="shared" si="247"/>
        <v>1.0142340110000001</v>
      </c>
      <c r="N854" s="89">
        <f t="shared" ca="1" si="248"/>
        <v>1.0525328359999999</v>
      </c>
      <c r="O854" s="88">
        <f t="shared" si="257"/>
        <v>0</v>
      </c>
      <c r="P854" s="85">
        <f t="shared" ca="1" si="252"/>
        <v>0</v>
      </c>
      <c r="Q854" s="85">
        <f t="shared" si="258"/>
        <v>0</v>
      </c>
      <c r="R854" s="90" t="str">
        <f t="shared" si="259"/>
        <v>A+J=</v>
      </c>
      <c r="S854" s="86">
        <f t="shared" si="260"/>
        <v>0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49"/>
        <v>44948</v>
      </c>
      <c r="B855" s="129">
        <f t="shared" ca="1" si="253"/>
        <v>-5.6843418860808015E-14</v>
      </c>
      <c r="C855" s="85">
        <f t="shared" si="244"/>
        <v>-5.6843418860808015E-14</v>
      </c>
      <c r="D855" s="11">
        <f ca="1">IF(A855&lt;$B$1,VLOOKUP(A855,[1]DI!$A$4:$B$15000,2),0)</f>
        <v>0</v>
      </c>
      <c r="E855" s="85">
        <f t="shared" ca="1" si="254"/>
        <v>1</v>
      </c>
      <c r="F855" s="85">
        <f ca="1">(TRUNC(PRODUCT($E$12:$E854),16))</f>
        <v>1.1881777687644699</v>
      </c>
      <c r="G855" s="85">
        <f t="shared" ca="1" si="255"/>
        <v>1.1449431881660399</v>
      </c>
      <c r="H855" s="85">
        <f t="shared" ca="1" si="256"/>
        <v>1.0377613299999999</v>
      </c>
      <c r="I855" s="84">
        <f t="shared" si="250"/>
        <v>0.05</v>
      </c>
      <c r="J855" s="86">
        <f t="shared" si="245"/>
        <v>44841</v>
      </c>
      <c r="K855" s="87">
        <f t="shared" si="251"/>
        <v>72</v>
      </c>
      <c r="L855" s="88">
        <f t="shared" si="246"/>
        <v>73</v>
      </c>
      <c r="M855" s="89">
        <f t="shared" si="247"/>
        <v>1.0142340110000001</v>
      </c>
      <c r="N855" s="89">
        <f t="shared" ca="1" si="248"/>
        <v>1.0525328359999999</v>
      </c>
      <c r="O855" s="88">
        <f t="shared" si="257"/>
        <v>0</v>
      </c>
      <c r="P855" s="85">
        <f t="shared" ca="1" si="252"/>
        <v>0</v>
      </c>
      <c r="Q855" s="85">
        <f t="shared" si="258"/>
        <v>0</v>
      </c>
      <c r="R855" s="90" t="str">
        <f t="shared" si="259"/>
        <v>A+J=</v>
      </c>
      <c r="S855" s="86">
        <f t="shared" si="260"/>
        <v>0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49"/>
        <v>44949</v>
      </c>
      <c r="B856" s="129">
        <f t="shared" ca="1" si="253"/>
        <v>-5.6843418860808015E-14</v>
      </c>
      <c r="C856" s="85">
        <f t="shared" si="244"/>
        <v>-5.6843418860808015E-14</v>
      </c>
      <c r="D856" s="11">
        <f ca="1">IF(A856&lt;$B$1,VLOOKUP(A856,[1]DI!$A$4:$B$15000,2),0)</f>
        <v>0.13650000000000001</v>
      </c>
      <c r="E856" s="85">
        <f t="shared" ca="1" si="254"/>
        <v>1.00050788</v>
      </c>
      <c r="F856" s="85">
        <f ca="1">(TRUNC(PRODUCT($E$12:$E855),16))</f>
        <v>1.1881777687644699</v>
      </c>
      <c r="G856" s="85">
        <f t="shared" ca="1" si="255"/>
        <v>1.1449431881660399</v>
      </c>
      <c r="H856" s="85">
        <f t="shared" ca="1" si="256"/>
        <v>1.0377613299999999</v>
      </c>
      <c r="I856" s="84">
        <f t="shared" si="250"/>
        <v>0.05</v>
      </c>
      <c r="J856" s="86">
        <f t="shared" si="245"/>
        <v>44841</v>
      </c>
      <c r="K856" s="87">
        <f t="shared" si="251"/>
        <v>73</v>
      </c>
      <c r="L856" s="88">
        <f t="shared" si="246"/>
        <v>73</v>
      </c>
      <c r="M856" s="89">
        <f t="shared" si="247"/>
        <v>1.0142340110000001</v>
      </c>
      <c r="N856" s="89">
        <f t="shared" ca="1" si="248"/>
        <v>1.0525328359999999</v>
      </c>
      <c r="O856" s="88">
        <f t="shared" si="257"/>
        <v>0</v>
      </c>
      <c r="P856" s="85">
        <f t="shared" ca="1" si="252"/>
        <v>0</v>
      </c>
      <c r="Q856" s="85">
        <f t="shared" si="258"/>
        <v>0</v>
      </c>
      <c r="R856" s="90" t="str">
        <f t="shared" si="259"/>
        <v>A+J=</v>
      </c>
      <c r="S856" s="86">
        <f t="shared" si="260"/>
        <v>0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49"/>
        <v>44950</v>
      </c>
      <c r="B857" s="129">
        <f t="shared" ca="1" si="253"/>
        <v>-5.6843418860808015E-14</v>
      </c>
      <c r="C857" s="85">
        <f t="shared" si="244"/>
        <v>-5.6843418860808015E-14</v>
      </c>
      <c r="D857" s="11">
        <f ca="1">IF(A857&lt;$B$1,VLOOKUP(A857,[1]DI!$A$4:$B$15000,2),0)</f>
        <v>0.13650000000000001</v>
      </c>
      <c r="E857" s="85">
        <f t="shared" ca="1" si="254"/>
        <v>1.00050788</v>
      </c>
      <c r="F857" s="85">
        <f ca="1">(TRUNC(PRODUCT($E$12:$E856),16))</f>
        <v>1.1887812204896699</v>
      </c>
      <c r="G857" s="85">
        <f t="shared" ca="1" si="255"/>
        <v>1.1449431881660399</v>
      </c>
      <c r="H857" s="85">
        <f t="shared" ca="1" si="256"/>
        <v>1.0382883899999999</v>
      </c>
      <c r="I857" s="84">
        <f t="shared" si="250"/>
        <v>0.05</v>
      </c>
      <c r="J857" s="86">
        <f t="shared" si="245"/>
        <v>44841</v>
      </c>
      <c r="K857" s="87">
        <f t="shared" si="251"/>
        <v>74</v>
      </c>
      <c r="L857" s="88">
        <f t="shared" si="246"/>
        <v>74</v>
      </c>
      <c r="M857" s="89">
        <f t="shared" si="247"/>
        <v>1.014430398</v>
      </c>
      <c r="N857" s="89">
        <f t="shared" ca="1" si="248"/>
        <v>1.053271305</v>
      </c>
      <c r="O857" s="88">
        <f t="shared" si="257"/>
        <v>0</v>
      </c>
      <c r="P857" s="85">
        <f t="shared" ca="1" si="252"/>
        <v>0</v>
      </c>
      <c r="Q857" s="85">
        <f t="shared" si="258"/>
        <v>0</v>
      </c>
      <c r="R857" s="90" t="str">
        <f t="shared" si="259"/>
        <v>A+J=</v>
      </c>
      <c r="S857" s="86">
        <f t="shared" si="260"/>
        <v>0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49"/>
        <v>44951</v>
      </c>
      <c r="B858" s="129">
        <f t="shared" ca="1" si="253"/>
        <v>-5.6843418860808015E-14</v>
      </c>
      <c r="C858" s="85">
        <f t="shared" si="244"/>
        <v>-5.6843418860808015E-14</v>
      </c>
      <c r="D858" s="11">
        <f ca="1">IF(A858&lt;$B$1,VLOOKUP(A858,[1]DI!$A$4:$B$15000,2),0)</f>
        <v>0.13650000000000001</v>
      </c>
      <c r="E858" s="85">
        <f t="shared" ca="1" si="254"/>
        <v>1.00050788</v>
      </c>
      <c r="F858" s="85">
        <f ca="1">(TRUNC(PRODUCT($E$12:$E857),16))</f>
        <v>1.1893849786959301</v>
      </c>
      <c r="G858" s="85">
        <f t="shared" ca="1" si="255"/>
        <v>1.1449431881660399</v>
      </c>
      <c r="H858" s="85">
        <f t="shared" ca="1" si="256"/>
        <v>1.0388157200000001</v>
      </c>
      <c r="I858" s="84">
        <f t="shared" si="250"/>
        <v>0.05</v>
      </c>
      <c r="J858" s="86">
        <f t="shared" si="245"/>
        <v>44841</v>
      </c>
      <c r="K858" s="87">
        <f t="shared" si="251"/>
        <v>75</v>
      </c>
      <c r="L858" s="88">
        <f t="shared" si="246"/>
        <v>75</v>
      </c>
      <c r="M858" s="89">
        <f t="shared" si="247"/>
        <v>1.0146268220000001</v>
      </c>
      <c r="N858" s="89">
        <f t="shared" ca="1" si="248"/>
        <v>1.0540102929999999</v>
      </c>
      <c r="O858" s="88">
        <f t="shared" si="257"/>
        <v>0</v>
      </c>
      <c r="P858" s="85">
        <f t="shared" ca="1" si="252"/>
        <v>0</v>
      </c>
      <c r="Q858" s="85">
        <f t="shared" si="258"/>
        <v>0</v>
      </c>
      <c r="R858" s="90" t="str">
        <f t="shared" si="259"/>
        <v>A+J=</v>
      </c>
      <c r="S858" s="86">
        <f t="shared" si="260"/>
        <v>0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49"/>
        <v>44952</v>
      </c>
      <c r="B859" s="129">
        <f t="shared" ca="1" si="253"/>
        <v>-5.6843418860808015E-14</v>
      </c>
      <c r="C859" s="85">
        <f t="shared" si="244"/>
        <v>-5.6843418860808015E-14</v>
      </c>
      <c r="D859" s="11">
        <f ca="1">IF(A859&lt;$B$1,VLOOKUP(A859,[1]DI!$A$4:$B$15000,2),0)</f>
        <v>0.13650000000000001</v>
      </c>
      <c r="E859" s="85">
        <f t="shared" ca="1" si="254"/>
        <v>1.00050788</v>
      </c>
      <c r="F859" s="85">
        <f ca="1">(TRUNC(PRODUCT($E$12:$E858),16))</f>
        <v>1.18998904353891</v>
      </c>
      <c r="G859" s="85">
        <f t="shared" ca="1" si="255"/>
        <v>1.1449431881660399</v>
      </c>
      <c r="H859" s="85">
        <f t="shared" ca="1" si="256"/>
        <v>1.03934331</v>
      </c>
      <c r="I859" s="84">
        <f t="shared" si="250"/>
        <v>0.05</v>
      </c>
      <c r="J859" s="86">
        <f t="shared" si="245"/>
        <v>44841</v>
      </c>
      <c r="K859" s="87">
        <f t="shared" si="251"/>
        <v>76</v>
      </c>
      <c r="L859" s="88">
        <f t="shared" si="246"/>
        <v>76</v>
      </c>
      <c r="M859" s="89">
        <f t="shared" si="247"/>
        <v>1.0148232850000001</v>
      </c>
      <c r="N859" s="89">
        <f t="shared" ca="1" si="248"/>
        <v>1.054749792</v>
      </c>
      <c r="O859" s="88">
        <f t="shared" si="257"/>
        <v>0</v>
      </c>
      <c r="P859" s="85">
        <f t="shared" ca="1" si="252"/>
        <v>0</v>
      </c>
      <c r="Q859" s="85">
        <f t="shared" si="258"/>
        <v>0</v>
      </c>
      <c r="R859" s="90" t="str">
        <f t="shared" si="259"/>
        <v>A+J=</v>
      </c>
      <c r="S859" s="86">
        <f t="shared" si="260"/>
        <v>0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49"/>
        <v>44953</v>
      </c>
      <c r="B860" s="129">
        <f t="shared" ca="1" si="253"/>
        <v>-5.6843418860808015E-14</v>
      </c>
      <c r="C860" s="85">
        <f t="shared" si="244"/>
        <v>-5.6843418860808015E-14</v>
      </c>
      <c r="D860" s="11">
        <f ca="1">IF(A860&lt;$B$1,VLOOKUP(A860,[1]DI!$A$4:$B$15000,2),0)</f>
        <v>0.13650000000000001</v>
      </c>
      <c r="E860" s="85">
        <f t="shared" ca="1" si="254"/>
        <v>1.00050788</v>
      </c>
      <c r="F860" s="85">
        <f ca="1">(TRUNC(PRODUCT($E$12:$E859),16))</f>
        <v>1.19059341517435</v>
      </c>
      <c r="G860" s="85">
        <f t="shared" ca="1" si="255"/>
        <v>1.1449431881660399</v>
      </c>
      <c r="H860" s="85">
        <f t="shared" ca="1" si="256"/>
        <v>1.0398711700000001</v>
      </c>
      <c r="I860" s="84">
        <f t="shared" si="250"/>
        <v>0.05</v>
      </c>
      <c r="J860" s="86">
        <f t="shared" si="245"/>
        <v>44841</v>
      </c>
      <c r="K860" s="87">
        <f t="shared" si="251"/>
        <v>77</v>
      </c>
      <c r="L860" s="88">
        <f t="shared" si="246"/>
        <v>77</v>
      </c>
      <c r="M860" s="89">
        <f t="shared" si="247"/>
        <v>1.0150197860000001</v>
      </c>
      <c r="N860" s="89">
        <f t="shared" ca="1" si="248"/>
        <v>1.055489812</v>
      </c>
      <c r="O860" s="88">
        <f t="shared" si="257"/>
        <v>0</v>
      </c>
      <c r="P860" s="85">
        <f t="shared" ca="1" si="252"/>
        <v>0</v>
      </c>
      <c r="Q860" s="85">
        <f t="shared" si="258"/>
        <v>0</v>
      </c>
      <c r="R860" s="90" t="str">
        <f t="shared" si="259"/>
        <v>A+J=</v>
      </c>
      <c r="S860" s="86">
        <f t="shared" si="260"/>
        <v>0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49"/>
        <v>44954</v>
      </c>
      <c r="B861" s="129">
        <f t="shared" ca="1" si="253"/>
        <v>-5.6843418860808015E-14</v>
      </c>
      <c r="C861" s="85">
        <f t="shared" si="244"/>
        <v>-5.6843418860808015E-14</v>
      </c>
      <c r="D861" s="11">
        <f ca="1">IF(A861&lt;$B$1,VLOOKUP(A861,[1]DI!$A$4:$B$15000,2),0)</f>
        <v>0</v>
      </c>
      <c r="E861" s="85">
        <f t="shared" ca="1" si="254"/>
        <v>1</v>
      </c>
      <c r="F861" s="85">
        <f ca="1">(TRUNC(PRODUCT($E$12:$E860),16))</f>
        <v>1.19119809375804</v>
      </c>
      <c r="G861" s="85">
        <f t="shared" ca="1" si="255"/>
        <v>1.1449431881660399</v>
      </c>
      <c r="H861" s="85">
        <f t="shared" ca="1" si="256"/>
        <v>1.0403993</v>
      </c>
      <c r="I861" s="84">
        <f t="shared" si="250"/>
        <v>0.05</v>
      </c>
      <c r="J861" s="86">
        <f t="shared" si="245"/>
        <v>44841</v>
      </c>
      <c r="K861" s="87">
        <f t="shared" si="251"/>
        <v>77</v>
      </c>
      <c r="L861" s="88">
        <f t="shared" si="246"/>
        <v>78</v>
      </c>
      <c r="M861" s="89">
        <f t="shared" si="247"/>
        <v>1.0152163249999999</v>
      </c>
      <c r="N861" s="89">
        <f t="shared" ca="1" si="248"/>
        <v>1.056230354</v>
      </c>
      <c r="O861" s="88">
        <f t="shared" si="257"/>
        <v>0</v>
      </c>
      <c r="P861" s="85">
        <f t="shared" ca="1" si="252"/>
        <v>0</v>
      </c>
      <c r="Q861" s="85">
        <f t="shared" si="258"/>
        <v>0</v>
      </c>
      <c r="R861" s="90" t="str">
        <f t="shared" si="259"/>
        <v>A+J=</v>
      </c>
      <c r="S861" s="86">
        <f t="shared" si="260"/>
        <v>0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49"/>
        <v>44955</v>
      </c>
      <c r="B862" s="129">
        <f t="shared" ca="1" si="253"/>
        <v>-5.6843418860808015E-14</v>
      </c>
      <c r="C862" s="85">
        <f t="shared" si="244"/>
        <v>-5.6843418860808015E-14</v>
      </c>
      <c r="D862" s="11">
        <f ca="1">IF(A862&lt;$B$1,VLOOKUP(A862,[1]DI!$A$4:$B$15000,2),0)</f>
        <v>0</v>
      </c>
      <c r="E862" s="85">
        <f t="shared" ca="1" si="254"/>
        <v>1</v>
      </c>
      <c r="F862" s="85">
        <f ca="1">(TRUNC(PRODUCT($E$12:$E861),16))</f>
        <v>1.19119809375804</v>
      </c>
      <c r="G862" s="85">
        <f t="shared" ca="1" si="255"/>
        <v>1.1449431881660399</v>
      </c>
      <c r="H862" s="85">
        <f t="shared" ca="1" si="256"/>
        <v>1.0403993</v>
      </c>
      <c r="I862" s="84">
        <f t="shared" si="250"/>
        <v>0.05</v>
      </c>
      <c r="J862" s="86">
        <f t="shared" si="245"/>
        <v>44841</v>
      </c>
      <c r="K862" s="87">
        <f t="shared" si="251"/>
        <v>77</v>
      </c>
      <c r="L862" s="88">
        <f t="shared" si="246"/>
        <v>78</v>
      </c>
      <c r="M862" s="89">
        <f t="shared" si="247"/>
        <v>1.0152163249999999</v>
      </c>
      <c r="N862" s="89">
        <f t="shared" ca="1" si="248"/>
        <v>1.056230354</v>
      </c>
      <c r="O862" s="88">
        <f t="shared" si="257"/>
        <v>0</v>
      </c>
      <c r="P862" s="85">
        <f t="shared" ca="1" si="252"/>
        <v>0</v>
      </c>
      <c r="Q862" s="85">
        <f t="shared" si="258"/>
        <v>0</v>
      </c>
      <c r="R862" s="90" t="str">
        <f t="shared" si="259"/>
        <v>A+J=</v>
      </c>
      <c r="S862" s="86">
        <f t="shared" si="260"/>
        <v>0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49"/>
        <v>44956</v>
      </c>
      <c r="B863" s="129">
        <f t="shared" ca="1" si="253"/>
        <v>-5.6843418860808015E-14</v>
      </c>
      <c r="C863" s="85">
        <f t="shared" si="244"/>
        <v>-5.6843418860808015E-14</v>
      </c>
      <c r="D863" s="11">
        <f ca="1">IF(A863&lt;$B$1,VLOOKUP(A863,[1]DI!$A$4:$B$15000,2),0)</f>
        <v>0.13650000000000001</v>
      </c>
      <c r="E863" s="85">
        <f t="shared" ca="1" si="254"/>
        <v>1.00050788</v>
      </c>
      <c r="F863" s="85">
        <f ca="1">(TRUNC(PRODUCT($E$12:$E862),16))</f>
        <v>1.19119809375804</v>
      </c>
      <c r="G863" s="85">
        <f t="shared" ca="1" si="255"/>
        <v>1.1449431881660399</v>
      </c>
      <c r="H863" s="85">
        <f t="shared" ca="1" si="256"/>
        <v>1.0403993</v>
      </c>
      <c r="I863" s="84">
        <f t="shared" si="250"/>
        <v>0.05</v>
      </c>
      <c r="J863" s="86">
        <f t="shared" si="245"/>
        <v>44841</v>
      </c>
      <c r="K863" s="87">
        <f t="shared" si="251"/>
        <v>78</v>
      </c>
      <c r="L863" s="88">
        <f t="shared" si="246"/>
        <v>78</v>
      </c>
      <c r="M863" s="89">
        <f t="shared" si="247"/>
        <v>1.0152163249999999</v>
      </c>
      <c r="N863" s="89">
        <f t="shared" ca="1" si="248"/>
        <v>1.056230354</v>
      </c>
      <c r="O863" s="88">
        <f t="shared" si="257"/>
        <v>0</v>
      </c>
      <c r="P863" s="85">
        <f t="shared" ca="1" si="252"/>
        <v>0</v>
      </c>
      <c r="Q863" s="85">
        <f t="shared" si="258"/>
        <v>0</v>
      </c>
      <c r="R863" s="90" t="str">
        <f t="shared" si="259"/>
        <v>A+J=</v>
      </c>
      <c r="S863" s="86">
        <f t="shared" si="260"/>
        <v>0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49"/>
        <v>44957</v>
      </c>
      <c r="B864" s="129">
        <f t="shared" ca="1" si="253"/>
        <v>-5.6843418860808015E-14</v>
      </c>
      <c r="C864" s="85">
        <f t="shared" si="244"/>
        <v>-5.6843418860808015E-14</v>
      </c>
      <c r="D864" s="11">
        <f ca="1">IF(A864&lt;$B$1,VLOOKUP(A864,[1]DI!$A$4:$B$15000,2),0)</f>
        <v>0.13650000000000001</v>
      </c>
      <c r="E864" s="85">
        <f t="shared" ca="1" si="254"/>
        <v>1.00050788</v>
      </c>
      <c r="F864" s="85">
        <f ca="1">(TRUNC(PRODUCT($E$12:$E863),16))</f>
        <v>1.1918030794459</v>
      </c>
      <c r="G864" s="85">
        <f t="shared" ca="1" si="255"/>
        <v>1.1449431881660399</v>
      </c>
      <c r="H864" s="85">
        <f t="shared" ca="1" si="256"/>
        <v>1.0409276999999999</v>
      </c>
      <c r="I864" s="84">
        <f t="shared" si="250"/>
        <v>0.05</v>
      </c>
      <c r="J864" s="86">
        <f t="shared" si="245"/>
        <v>44841</v>
      </c>
      <c r="K864" s="87">
        <f t="shared" si="251"/>
        <v>79</v>
      </c>
      <c r="L864" s="88">
        <f t="shared" si="246"/>
        <v>79</v>
      </c>
      <c r="M864" s="89">
        <f t="shared" si="247"/>
        <v>1.0154129009999999</v>
      </c>
      <c r="N864" s="89">
        <f t="shared" ca="1" si="248"/>
        <v>1.0569714160000001</v>
      </c>
      <c r="O864" s="88">
        <f t="shared" si="257"/>
        <v>0</v>
      </c>
      <c r="P864" s="85">
        <f t="shared" ca="1" si="252"/>
        <v>0</v>
      </c>
      <c r="Q864" s="85">
        <f t="shared" si="258"/>
        <v>0</v>
      </c>
      <c r="R864" s="90" t="str">
        <f t="shared" si="259"/>
        <v>A+J=</v>
      </c>
      <c r="S864" s="86">
        <f t="shared" si="260"/>
        <v>0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49"/>
        <v>44958</v>
      </c>
      <c r="B865" s="129">
        <f t="shared" ca="1" si="253"/>
        <v>-5.6843418860808015E-14</v>
      </c>
      <c r="C865" s="85">
        <f t="shared" si="244"/>
        <v>-5.6843418860808015E-14</v>
      </c>
      <c r="D865" s="11">
        <f ca="1">IF(A865&lt;$B$1,VLOOKUP(A865,[1]DI!$A$4:$B$15000,2),0)</f>
        <v>0.13650000000000001</v>
      </c>
      <c r="E865" s="85">
        <f t="shared" ca="1" si="254"/>
        <v>1.00050788</v>
      </c>
      <c r="F865" s="85">
        <f ca="1">(TRUNC(PRODUCT($E$12:$E864),16))</f>
        <v>1.1924083723938901</v>
      </c>
      <c r="G865" s="85">
        <f t="shared" ca="1" si="255"/>
        <v>1.1449431881660399</v>
      </c>
      <c r="H865" s="85">
        <f t="shared" ca="1" si="256"/>
        <v>1.0414563699999999</v>
      </c>
      <c r="I865" s="84">
        <f t="shared" si="250"/>
        <v>0.05</v>
      </c>
      <c r="J865" s="86">
        <f t="shared" si="245"/>
        <v>44841</v>
      </c>
      <c r="K865" s="87">
        <f t="shared" si="251"/>
        <v>80</v>
      </c>
      <c r="L865" s="88">
        <f t="shared" si="246"/>
        <v>80</v>
      </c>
      <c r="M865" s="89">
        <f t="shared" si="247"/>
        <v>1.015609516</v>
      </c>
      <c r="N865" s="89">
        <f t="shared" ca="1" si="248"/>
        <v>1.0577129999999999</v>
      </c>
      <c r="O865" s="88">
        <f t="shared" si="257"/>
        <v>0</v>
      </c>
      <c r="P865" s="85">
        <f t="shared" ca="1" si="252"/>
        <v>0</v>
      </c>
      <c r="Q865" s="85">
        <f t="shared" si="258"/>
        <v>0</v>
      </c>
      <c r="R865" s="90" t="str">
        <f t="shared" si="259"/>
        <v>A+J=</v>
      </c>
      <c r="S865" s="86">
        <f t="shared" si="260"/>
        <v>0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49"/>
        <v>44959</v>
      </c>
      <c r="B866" s="129">
        <f t="shared" ca="1" si="253"/>
        <v>-5.6843418860808015E-14</v>
      </c>
      <c r="C866" s="85">
        <f t="shared" si="244"/>
        <v>-5.6843418860808015E-14</v>
      </c>
      <c r="D866" s="11">
        <f ca="1">IF(A866&lt;$B$1,VLOOKUP(A866,[1]DI!$A$4:$B$15000,2),0)</f>
        <v>0.13650000000000001</v>
      </c>
      <c r="E866" s="85">
        <f t="shared" ca="1" si="254"/>
        <v>1.00050788</v>
      </c>
      <c r="F866" s="85">
        <f ca="1">(TRUNC(PRODUCT($E$12:$E865),16))</f>
        <v>1.19301397275806</v>
      </c>
      <c r="G866" s="85">
        <f t="shared" ca="1" si="255"/>
        <v>1.1449431881660399</v>
      </c>
      <c r="H866" s="85">
        <f t="shared" ca="1" si="256"/>
        <v>1.0419852999999999</v>
      </c>
      <c r="I866" s="84">
        <f t="shared" si="250"/>
        <v>0.05</v>
      </c>
      <c r="J866" s="86">
        <f t="shared" si="245"/>
        <v>44841</v>
      </c>
      <c r="K866" s="87">
        <f t="shared" si="251"/>
        <v>81</v>
      </c>
      <c r="L866" s="88">
        <f t="shared" si="246"/>
        <v>81</v>
      </c>
      <c r="M866" s="89">
        <f t="shared" si="247"/>
        <v>1.015806169</v>
      </c>
      <c r="N866" s="89">
        <f t="shared" ca="1" si="248"/>
        <v>1.0584550960000001</v>
      </c>
      <c r="O866" s="88">
        <f t="shared" si="257"/>
        <v>0</v>
      </c>
      <c r="P866" s="85">
        <f t="shared" ca="1" si="252"/>
        <v>0</v>
      </c>
      <c r="Q866" s="85">
        <f t="shared" si="258"/>
        <v>0</v>
      </c>
      <c r="R866" s="90" t="str">
        <f t="shared" si="259"/>
        <v>A+J=</v>
      </c>
      <c r="S866" s="86">
        <f t="shared" si="260"/>
        <v>0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49"/>
        <v>44960</v>
      </c>
      <c r="B867" s="129">
        <f t="shared" ca="1" si="253"/>
        <v>-5.6843418860808015E-14</v>
      </c>
      <c r="C867" s="85">
        <f t="shared" si="244"/>
        <v>-5.6843418860808015E-14</v>
      </c>
      <c r="D867" s="11">
        <f ca="1">IF(A867&lt;$B$1,VLOOKUP(A867,[1]DI!$A$4:$B$15000,2),0)</f>
        <v>0.13650000000000001</v>
      </c>
      <c r="E867" s="85">
        <f t="shared" ca="1" si="254"/>
        <v>1.00050788</v>
      </c>
      <c r="F867" s="85">
        <f ca="1">(TRUNC(PRODUCT($E$12:$E866),16))</f>
        <v>1.1936198806945499</v>
      </c>
      <c r="G867" s="85">
        <f t="shared" ca="1" si="255"/>
        <v>1.1449431881660399</v>
      </c>
      <c r="H867" s="85">
        <f t="shared" ca="1" si="256"/>
        <v>1.0425145</v>
      </c>
      <c r="I867" s="84">
        <f t="shared" si="250"/>
        <v>0.05</v>
      </c>
      <c r="J867" s="86">
        <f t="shared" si="245"/>
        <v>44841</v>
      </c>
      <c r="K867" s="87">
        <f t="shared" si="251"/>
        <v>82</v>
      </c>
      <c r="L867" s="88">
        <f t="shared" si="246"/>
        <v>82</v>
      </c>
      <c r="M867" s="89">
        <f t="shared" si="247"/>
        <v>1.01600286</v>
      </c>
      <c r="N867" s="89">
        <f t="shared" ca="1" si="248"/>
        <v>1.059197714</v>
      </c>
      <c r="O867" s="88">
        <f t="shared" si="257"/>
        <v>0</v>
      </c>
      <c r="P867" s="85">
        <f t="shared" ca="1" si="252"/>
        <v>0</v>
      </c>
      <c r="Q867" s="85">
        <f t="shared" si="258"/>
        <v>0</v>
      </c>
      <c r="R867" s="90" t="str">
        <f t="shared" si="259"/>
        <v>A+J=</v>
      </c>
      <c r="S867" s="86">
        <f t="shared" si="260"/>
        <v>0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49"/>
        <v>44961</v>
      </c>
      <c r="B868" s="129">
        <f t="shared" ca="1" si="253"/>
        <v>-5.6843418860808015E-14</v>
      </c>
      <c r="C868" s="85">
        <f t="shared" si="244"/>
        <v>-5.6843418860808015E-14</v>
      </c>
      <c r="D868" s="11">
        <f ca="1">IF(A868&lt;$B$1,VLOOKUP(A868,[1]DI!$A$4:$B$15000,2),0)</f>
        <v>0</v>
      </c>
      <c r="E868" s="85">
        <f t="shared" ca="1" si="254"/>
        <v>1</v>
      </c>
      <c r="F868" s="85">
        <f ca="1">(TRUNC(PRODUCT($E$12:$E867),16))</f>
        <v>1.1942260963595499</v>
      </c>
      <c r="G868" s="85">
        <f t="shared" ca="1" si="255"/>
        <v>1.1449431881660399</v>
      </c>
      <c r="H868" s="85">
        <f t="shared" ca="1" si="256"/>
        <v>1.04304398</v>
      </c>
      <c r="I868" s="84">
        <f t="shared" si="250"/>
        <v>0.05</v>
      </c>
      <c r="J868" s="86">
        <f t="shared" si="245"/>
        <v>44841</v>
      </c>
      <c r="K868" s="87">
        <f t="shared" si="251"/>
        <v>82</v>
      </c>
      <c r="L868" s="88">
        <f t="shared" si="246"/>
        <v>83</v>
      </c>
      <c r="M868" s="89">
        <f t="shared" si="247"/>
        <v>1.01619959</v>
      </c>
      <c r="N868" s="89">
        <f t="shared" ca="1" si="248"/>
        <v>1.059940865</v>
      </c>
      <c r="O868" s="88">
        <f t="shared" si="257"/>
        <v>0</v>
      </c>
      <c r="P868" s="85">
        <f t="shared" ca="1" si="252"/>
        <v>0</v>
      </c>
      <c r="Q868" s="85">
        <f t="shared" si="258"/>
        <v>0</v>
      </c>
      <c r="R868" s="90" t="str">
        <f t="shared" si="259"/>
        <v>A+J=</v>
      </c>
      <c r="S868" s="86">
        <f t="shared" si="260"/>
        <v>0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49"/>
        <v>44962</v>
      </c>
      <c r="B869" s="129">
        <f t="shared" ca="1" si="253"/>
        <v>-5.6843418860808015E-14</v>
      </c>
      <c r="C869" s="85">
        <f t="shared" si="244"/>
        <v>-5.6843418860808015E-14</v>
      </c>
      <c r="D869" s="11">
        <f ca="1">IF(A869&lt;$B$1,VLOOKUP(A869,[1]DI!$A$4:$B$15000,2),0)</f>
        <v>0</v>
      </c>
      <c r="E869" s="85">
        <f t="shared" ca="1" si="254"/>
        <v>1</v>
      </c>
      <c r="F869" s="85">
        <f ca="1">(TRUNC(PRODUCT($E$12:$E868),16))</f>
        <v>1.1942260963595499</v>
      </c>
      <c r="G869" s="85">
        <f t="shared" ca="1" si="255"/>
        <v>1.1449431881660399</v>
      </c>
      <c r="H869" s="85">
        <f t="shared" ca="1" si="256"/>
        <v>1.04304398</v>
      </c>
      <c r="I869" s="84">
        <f t="shared" si="250"/>
        <v>0.05</v>
      </c>
      <c r="J869" s="86">
        <f t="shared" si="245"/>
        <v>44841</v>
      </c>
      <c r="K869" s="87">
        <f t="shared" si="251"/>
        <v>82</v>
      </c>
      <c r="L869" s="88">
        <f t="shared" si="246"/>
        <v>83</v>
      </c>
      <c r="M869" s="89">
        <f t="shared" si="247"/>
        <v>1.01619959</v>
      </c>
      <c r="N869" s="89">
        <f t="shared" ca="1" si="248"/>
        <v>1.059940865</v>
      </c>
      <c r="O869" s="88">
        <f t="shared" si="257"/>
        <v>0</v>
      </c>
      <c r="P869" s="85">
        <f t="shared" ca="1" si="252"/>
        <v>0</v>
      </c>
      <c r="Q869" s="85">
        <f t="shared" si="258"/>
        <v>0</v>
      </c>
      <c r="R869" s="90" t="str">
        <f t="shared" si="259"/>
        <v>A+J=</v>
      </c>
      <c r="S869" s="86">
        <f t="shared" si="260"/>
        <v>0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49"/>
        <v>44963</v>
      </c>
      <c r="B870" s="129">
        <f t="shared" ca="1" si="253"/>
        <v>-5.6843418860808015E-14</v>
      </c>
      <c r="C870" s="85">
        <f t="shared" si="244"/>
        <v>-5.6843418860808015E-14</v>
      </c>
      <c r="D870" s="11">
        <f ca="1">IF(A870&lt;$B$1,VLOOKUP(A870,[1]DI!$A$4:$B$15000,2),0)</f>
        <v>0.13650000000000001</v>
      </c>
      <c r="E870" s="85">
        <f t="shared" ca="1" si="254"/>
        <v>1.00050788</v>
      </c>
      <c r="F870" s="85">
        <f ca="1">(TRUNC(PRODUCT($E$12:$E869),16))</f>
        <v>1.1942260963595499</v>
      </c>
      <c r="G870" s="85">
        <f t="shared" ca="1" si="255"/>
        <v>1.1449431881660399</v>
      </c>
      <c r="H870" s="85">
        <f t="shared" ca="1" si="256"/>
        <v>1.04304398</v>
      </c>
      <c r="I870" s="84">
        <f t="shared" si="250"/>
        <v>0.05</v>
      </c>
      <c r="J870" s="86">
        <f t="shared" si="245"/>
        <v>44841</v>
      </c>
      <c r="K870" s="87">
        <f t="shared" si="251"/>
        <v>83</v>
      </c>
      <c r="L870" s="88">
        <f t="shared" si="246"/>
        <v>83</v>
      </c>
      <c r="M870" s="89">
        <f t="shared" si="247"/>
        <v>1.01619959</v>
      </c>
      <c r="N870" s="89">
        <f t="shared" ca="1" si="248"/>
        <v>1.059940865</v>
      </c>
      <c r="O870" s="88">
        <f t="shared" si="257"/>
        <v>0</v>
      </c>
      <c r="P870" s="85">
        <f t="shared" ca="1" si="252"/>
        <v>0</v>
      </c>
      <c r="Q870" s="85">
        <f t="shared" si="258"/>
        <v>0</v>
      </c>
      <c r="R870" s="90" t="str">
        <f t="shared" si="259"/>
        <v>A+J=</v>
      </c>
      <c r="S870" s="86">
        <f t="shared" si="260"/>
        <v>0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49"/>
        <v>44964</v>
      </c>
      <c r="B871" s="129">
        <f t="shared" ca="1" si="253"/>
        <v>-5.6843418860808015E-14</v>
      </c>
      <c r="C871" s="85">
        <f t="shared" si="244"/>
        <v>-5.6843418860808015E-14</v>
      </c>
      <c r="D871" s="11">
        <f ca="1">IF(A871&lt;$B$1,VLOOKUP(A871,[1]DI!$A$4:$B$15000,2),0)</f>
        <v>0.13650000000000001</v>
      </c>
      <c r="E871" s="85">
        <f t="shared" ca="1" si="254"/>
        <v>1.00050788</v>
      </c>
      <c r="F871" s="85">
        <f ca="1">(TRUNC(PRODUCT($E$12:$E870),16))</f>
        <v>1.19483261990937</v>
      </c>
      <c r="G871" s="85">
        <f t="shared" ca="1" si="255"/>
        <v>1.1449431881660399</v>
      </c>
      <c r="H871" s="85">
        <f t="shared" ca="1" si="256"/>
        <v>1.0435737199999999</v>
      </c>
      <c r="I871" s="84">
        <f t="shared" si="250"/>
        <v>0.05</v>
      </c>
      <c r="J871" s="86">
        <f t="shared" si="245"/>
        <v>44841</v>
      </c>
      <c r="K871" s="87">
        <f t="shared" si="251"/>
        <v>84</v>
      </c>
      <c r="L871" s="88">
        <f t="shared" si="246"/>
        <v>84</v>
      </c>
      <c r="M871" s="89">
        <f t="shared" si="247"/>
        <v>1.0163963570000001</v>
      </c>
      <c r="N871" s="89">
        <f t="shared" ca="1" si="248"/>
        <v>1.060684527</v>
      </c>
      <c r="O871" s="88">
        <f t="shared" si="257"/>
        <v>0</v>
      </c>
      <c r="P871" s="85">
        <f t="shared" ca="1" si="252"/>
        <v>0</v>
      </c>
      <c r="Q871" s="85">
        <f t="shared" si="258"/>
        <v>0</v>
      </c>
      <c r="R871" s="90" t="str">
        <f t="shared" si="259"/>
        <v>A+J=</v>
      </c>
      <c r="S871" s="86">
        <f t="shared" si="260"/>
        <v>0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49"/>
        <v>44965</v>
      </c>
      <c r="B872" s="129">
        <f t="shared" ca="1" si="253"/>
        <v>-5.6843418860808015E-14</v>
      </c>
      <c r="C872" s="85">
        <f t="shared" si="244"/>
        <v>-5.6843418860808015E-14</v>
      </c>
      <c r="D872" s="11">
        <f ca="1">IF(A872&lt;$B$1,VLOOKUP(A872,[1]DI!$A$4:$B$15000,2),0)</f>
        <v>0.13650000000000001</v>
      </c>
      <c r="E872" s="85">
        <f t="shared" ca="1" si="254"/>
        <v>1.00050788</v>
      </c>
      <c r="F872" s="85">
        <f ca="1">(TRUNC(PRODUCT($E$12:$E871),16))</f>
        <v>1.1954394515003699</v>
      </c>
      <c r="G872" s="85">
        <f t="shared" ca="1" si="255"/>
        <v>1.1449431881660399</v>
      </c>
      <c r="H872" s="85">
        <f t="shared" ca="1" si="256"/>
        <v>1.04410373</v>
      </c>
      <c r="I872" s="84">
        <f t="shared" si="250"/>
        <v>0.05</v>
      </c>
      <c r="J872" s="86">
        <f t="shared" si="245"/>
        <v>44841</v>
      </c>
      <c r="K872" s="87">
        <f t="shared" si="251"/>
        <v>85</v>
      </c>
      <c r="L872" s="88">
        <f t="shared" si="246"/>
        <v>85</v>
      </c>
      <c r="M872" s="89">
        <f t="shared" si="247"/>
        <v>1.0165931619999999</v>
      </c>
      <c r="N872" s="89">
        <f t="shared" ca="1" si="248"/>
        <v>1.0614287120000001</v>
      </c>
      <c r="O872" s="88">
        <f t="shared" si="257"/>
        <v>0</v>
      </c>
      <c r="P872" s="85">
        <f t="shared" ca="1" si="252"/>
        <v>0</v>
      </c>
      <c r="Q872" s="85">
        <f t="shared" si="258"/>
        <v>0</v>
      </c>
      <c r="R872" s="90" t="str">
        <f t="shared" si="259"/>
        <v>A+J=</v>
      </c>
      <c r="S872" s="86">
        <f t="shared" si="260"/>
        <v>0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49"/>
        <v>44966</v>
      </c>
      <c r="B873" s="129">
        <f t="shared" ca="1" si="253"/>
        <v>-5.6843418860808015E-14</v>
      </c>
      <c r="C873" s="85">
        <f t="shared" si="244"/>
        <v>-5.6843418860808015E-14</v>
      </c>
      <c r="D873" s="11">
        <f ca="1">IF(A873&lt;$B$1,VLOOKUP(A873,[1]DI!$A$4:$B$15000,2),0)</f>
        <v>0.13650000000000001</v>
      </c>
      <c r="E873" s="85">
        <f t="shared" ca="1" si="254"/>
        <v>1.00050788</v>
      </c>
      <c r="F873" s="85">
        <f ca="1">(TRUNC(PRODUCT($E$12:$E872),16))</f>
        <v>1.1960465912889999</v>
      </c>
      <c r="G873" s="85">
        <f t="shared" ca="1" si="255"/>
        <v>1.1449431881660399</v>
      </c>
      <c r="H873" s="85">
        <f t="shared" ca="1" si="256"/>
        <v>1.04463401</v>
      </c>
      <c r="I873" s="84">
        <f t="shared" si="250"/>
        <v>0.05</v>
      </c>
      <c r="J873" s="86">
        <f t="shared" si="245"/>
        <v>44841</v>
      </c>
      <c r="K873" s="87">
        <f t="shared" si="251"/>
        <v>86</v>
      </c>
      <c r="L873" s="88">
        <f t="shared" si="246"/>
        <v>86</v>
      </c>
      <c r="M873" s="89">
        <f t="shared" si="247"/>
        <v>1.0167900059999999</v>
      </c>
      <c r="N873" s="89">
        <f t="shared" ca="1" si="248"/>
        <v>1.062173421</v>
      </c>
      <c r="O873" s="88">
        <f t="shared" si="257"/>
        <v>0</v>
      </c>
      <c r="P873" s="85">
        <f t="shared" ca="1" si="252"/>
        <v>0</v>
      </c>
      <c r="Q873" s="85">
        <f t="shared" si="258"/>
        <v>0</v>
      </c>
      <c r="R873" s="90" t="str">
        <f t="shared" si="259"/>
        <v>A+J=</v>
      </c>
      <c r="S873" s="86">
        <f t="shared" si="260"/>
        <v>0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49"/>
        <v>44967</v>
      </c>
      <c r="B874" s="129">
        <f t="shared" ca="1" si="253"/>
        <v>-5.6843418860808015E-14</v>
      </c>
      <c r="C874" s="85">
        <f t="shared" si="244"/>
        <v>-5.6843418860808015E-14</v>
      </c>
      <c r="D874" s="11">
        <f ca="1">IF(A874&lt;$B$1,VLOOKUP(A874,[1]DI!$A$4:$B$15000,2),0)</f>
        <v>0.13650000000000001</v>
      </c>
      <c r="E874" s="85">
        <f t="shared" ca="1" si="254"/>
        <v>1.00050788</v>
      </c>
      <c r="F874" s="85">
        <f ca="1">(TRUNC(PRODUCT($E$12:$E873),16))</f>
        <v>1.1966540394317799</v>
      </c>
      <c r="G874" s="85">
        <f t="shared" ca="1" si="255"/>
        <v>1.1449431881660399</v>
      </c>
      <c r="H874" s="85">
        <f t="shared" ca="1" si="256"/>
        <v>1.0451645599999999</v>
      </c>
      <c r="I874" s="84">
        <f t="shared" si="250"/>
        <v>0.05</v>
      </c>
      <c r="J874" s="86">
        <f t="shared" si="245"/>
        <v>44841</v>
      </c>
      <c r="K874" s="87">
        <f t="shared" si="251"/>
        <v>87</v>
      </c>
      <c r="L874" s="88">
        <f t="shared" si="246"/>
        <v>87</v>
      </c>
      <c r="M874" s="89">
        <f t="shared" si="247"/>
        <v>1.0169868870000001</v>
      </c>
      <c r="N874" s="89">
        <f t="shared" ca="1" si="248"/>
        <v>1.062918652</v>
      </c>
      <c r="O874" s="88">
        <f t="shared" si="257"/>
        <v>0</v>
      </c>
      <c r="P874" s="85">
        <f t="shared" ca="1" si="252"/>
        <v>0</v>
      </c>
      <c r="Q874" s="85">
        <f t="shared" si="258"/>
        <v>0</v>
      </c>
      <c r="R874" s="90" t="str">
        <f t="shared" si="259"/>
        <v>A+J=</v>
      </c>
      <c r="S874" s="86">
        <f t="shared" si="260"/>
        <v>0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49"/>
        <v>44968</v>
      </c>
      <c r="B875" s="129">
        <f t="shared" ca="1" si="253"/>
        <v>-5.6843418860808015E-14</v>
      </c>
      <c r="C875" s="85">
        <f t="shared" si="244"/>
        <v>-5.6843418860808015E-14</v>
      </c>
      <c r="D875" s="11">
        <f ca="1">IF(A875&lt;$B$1,VLOOKUP(A875,[1]DI!$A$4:$B$15000,2),0)</f>
        <v>0</v>
      </c>
      <c r="E875" s="85">
        <f t="shared" ca="1" si="254"/>
        <v>1</v>
      </c>
      <c r="F875" s="85">
        <f ca="1">(TRUNC(PRODUCT($E$12:$E874),16))</f>
        <v>1.19726179608533</v>
      </c>
      <c r="G875" s="85">
        <f t="shared" ca="1" si="255"/>
        <v>1.1449431881660399</v>
      </c>
      <c r="H875" s="85">
        <f t="shared" ca="1" si="256"/>
        <v>1.04569537</v>
      </c>
      <c r="I875" s="84">
        <f t="shared" si="250"/>
        <v>0.05</v>
      </c>
      <c r="J875" s="86">
        <f t="shared" si="245"/>
        <v>44841</v>
      </c>
      <c r="K875" s="87">
        <f t="shared" si="251"/>
        <v>87</v>
      </c>
      <c r="L875" s="88">
        <f t="shared" si="246"/>
        <v>88</v>
      </c>
      <c r="M875" s="89">
        <f t="shared" si="247"/>
        <v>1.0171838070000001</v>
      </c>
      <c r="N875" s="89">
        <f t="shared" ca="1" si="248"/>
        <v>1.0636643969999999</v>
      </c>
      <c r="O875" s="88">
        <f t="shared" si="257"/>
        <v>0</v>
      </c>
      <c r="P875" s="85">
        <f t="shared" ca="1" si="252"/>
        <v>0</v>
      </c>
      <c r="Q875" s="85">
        <f t="shared" si="258"/>
        <v>0</v>
      </c>
      <c r="R875" s="90" t="str">
        <f t="shared" si="259"/>
        <v>A+J=</v>
      </c>
      <c r="S875" s="86">
        <f t="shared" si="260"/>
        <v>0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49"/>
        <v>44969</v>
      </c>
      <c r="B876" s="129">
        <f t="shared" ca="1" si="253"/>
        <v>-5.6843418860808015E-14</v>
      </c>
      <c r="C876" s="85">
        <f t="shared" si="244"/>
        <v>-5.6843418860808015E-14</v>
      </c>
      <c r="D876" s="11">
        <f ca="1">IF(A876&lt;$B$1,VLOOKUP(A876,[1]DI!$A$4:$B$15000,2),0)</f>
        <v>0</v>
      </c>
      <c r="E876" s="85">
        <f t="shared" ca="1" si="254"/>
        <v>1</v>
      </c>
      <c r="F876" s="85">
        <f ca="1">(TRUNC(PRODUCT($E$12:$E875),16))</f>
        <v>1.19726179608533</v>
      </c>
      <c r="G876" s="85">
        <f t="shared" ca="1" si="255"/>
        <v>1.1449431881660399</v>
      </c>
      <c r="H876" s="85">
        <f t="shared" ca="1" si="256"/>
        <v>1.04569537</v>
      </c>
      <c r="I876" s="84">
        <f t="shared" si="250"/>
        <v>0.05</v>
      </c>
      <c r="J876" s="86">
        <f t="shared" si="245"/>
        <v>44841</v>
      </c>
      <c r="K876" s="87">
        <f t="shared" si="251"/>
        <v>87</v>
      </c>
      <c r="L876" s="88">
        <f t="shared" si="246"/>
        <v>88</v>
      </c>
      <c r="M876" s="89">
        <f t="shared" si="247"/>
        <v>1.0171838070000001</v>
      </c>
      <c r="N876" s="89">
        <f t="shared" ca="1" si="248"/>
        <v>1.0636643969999999</v>
      </c>
      <c r="O876" s="88">
        <f t="shared" si="257"/>
        <v>0</v>
      </c>
      <c r="P876" s="85">
        <f t="shared" ca="1" si="252"/>
        <v>0</v>
      </c>
      <c r="Q876" s="85">
        <f t="shared" si="258"/>
        <v>0</v>
      </c>
      <c r="R876" s="90" t="str">
        <f t="shared" si="259"/>
        <v>A+J=</v>
      </c>
      <c r="S876" s="86">
        <f t="shared" si="260"/>
        <v>0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49"/>
        <v>44970</v>
      </c>
      <c r="B877" s="129">
        <f t="shared" ca="1" si="253"/>
        <v>-5.6843418860808015E-14</v>
      </c>
      <c r="C877" s="85">
        <f t="shared" si="244"/>
        <v>-5.6843418860808015E-14</v>
      </c>
      <c r="D877" s="11">
        <f ca="1">IF(A877&lt;$B$1,VLOOKUP(A877,[1]DI!$A$4:$B$15000,2),0)</f>
        <v>0.13650000000000001</v>
      </c>
      <c r="E877" s="85">
        <f t="shared" ca="1" si="254"/>
        <v>1.00050788</v>
      </c>
      <c r="F877" s="85">
        <f ca="1">(TRUNC(PRODUCT($E$12:$E876),16))</f>
        <v>1.19726179608533</v>
      </c>
      <c r="G877" s="85">
        <f t="shared" ca="1" si="255"/>
        <v>1.1449431881660399</v>
      </c>
      <c r="H877" s="85">
        <f t="shared" ca="1" si="256"/>
        <v>1.04569537</v>
      </c>
      <c r="I877" s="84">
        <f t="shared" si="250"/>
        <v>0.05</v>
      </c>
      <c r="J877" s="86">
        <f t="shared" si="245"/>
        <v>44841</v>
      </c>
      <c r="K877" s="87">
        <f t="shared" si="251"/>
        <v>88</v>
      </c>
      <c r="L877" s="88">
        <f t="shared" si="246"/>
        <v>88</v>
      </c>
      <c r="M877" s="89">
        <f t="shared" si="247"/>
        <v>1.0171838070000001</v>
      </c>
      <c r="N877" s="89">
        <f t="shared" ca="1" si="248"/>
        <v>1.0636643969999999</v>
      </c>
      <c r="O877" s="88">
        <f t="shared" si="257"/>
        <v>0</v>
      </c>
      <c r="P877" s="85">
        <f t="shared" ca="1" si="252"/>
        <v>0</v>
      </c>
      <c r="Q877" s="85">
        <f t="shared" si="258"/>
        <v>0</v>
      </c>
      <c r="R877" s="90" t="str">
        <f t="shared" si="259"/>
        <v>A+J=</v>
      </c>
      <c r="S877" s="86">
        <f t="shared" si="260"/>
        <v>0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49"/>
        <v>44971</v>
      </c>
      <c r="B878" s="129">
        <f t="shared" ca="1" si="253"/>
        <v>-5.6843418860808015E-14</v>
      </c>
      <c r="C878" s="85">
        <f t="shared" si="244"/>
        <v>-5.6843418860808015E-14</v>
      </c>
      <c r="D878" s="11">
        <f ca="1">IF(A878&lt;$B$1,VLOOKUP(A878,[1]DI!$A$4:$B$15000,2),0)</f>
        <v>0.13650000000000001</v>
      </c>
      <c r="E878" s="85">
        <f t="shared" ca="1" si="254"/>
        <v>1.00050788</v>
      </c>
      <c r="F878" s="85">
        <f ca="1">(TRUNC(PRODUCT($E$12:$E877),16))</f>
        <v>1.1978698614063299</v>
      </c>
      <c r="G878" s="85">
        <f t="shared" ca="1" si="255"/>
        <v>1.1449431881660399</v>
      </c>
      <c r="H878" s="85">
        <f t="shared" ca="1" si="256"/>
        <v>1.04622646</v>
      </c>
      <c r="I878" s="84">
        <f t="shared" si="250"/>
        <v>0.05</v>
      </c>
      <c r="J878" s="86">
        <f t="shared" si="245"/>
        <v>44841</v>
      </c>
      <c r="K878" s="87">
        <f t="shared" si="251"/>
        <v>89</v>
      </c>
      <c r="L878" s="88">
        <f t="shared" si="246"/>
        <v>89</v>
      </c>
      <c r="M878" s="89">
        <f t="shared" si="247"/>
        <v>1.017380765</v>
      </c>
      <c r="N878" s="89">
        <f t="shared" ca="1" si="248"/>
        <v>1.0644106760000001</v>
      </c>
      <c r="O878" s="88">
        <f t="shared" si="257"/>
        <v>0</v>
      </c>
      <c r="P878" s="85">
        <f t="shared" ca="1" si="252"/>
        <v>0</v>
      </c>
      <c r="Q878" s="85">
        <f t="shared" si="258"/>
        <v>0</v>
      </c>
      <c r="R878" s="90" t="str">
        <f t="shared" si="259"/>
        <v>A+J=</v>
      </c>
      <c r="S878" s="86">
        <f t="shared" si="260"/>
        <v>0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49"/>
        <v>44972</v>
      </c>
      <c r="B879" s="129">
        <f t="shared" ca="1" si="253"/>
        <v>-5.6843418860808015E-14</v>
      </c>
      <c r="C879" s="85">
        <f t="shared" si="244"/>
        <v>-5.6843418860808015E-14</v>
      </c>
      <c r="D879" s="11">
        <f ca="1">IF(A879&lt;$B$1,VLOOKUP(A879,[1]DI!$A$4:$B$15000,2),0)</f>
        <v>0.13650000000000001</v>
      </c>
      <c r="E879" s="85">
        <f t="shared" ca="1" si="254"/>
        <v>1.00050788</v>
      </c>
      <c r="F879" s="85">
        <f ca="1">(TRUNC(PRODUCT($E$12:$E878),16))</f>
        <v>1.19847823555154</v>
      </c>
      <c r="G879" s="85">
        <f t="shared" ca="1" si="255"/>
        <v>1.1449431881660399</v>
      </c>
      <c r="H879" s="85">
        <f t="shared" ca="1" si="256"/>
        <v>1.0467578200000001</v>
      </c>
      <c r="I879" s="84">
        <f t="shared" si="250"/>
        <v>0.05</v>
      </c>
      <c r="J879" s="86">
        <f t="shared" si="245"/>
        <v>44841</v>
      </c>
      <c r="K879" s="87">
        <f t="shared" si="251"/>
        <v>90</v>
      </c>
      <c r="L879" s="88">
        <f t="shared" si="246"/>
        <v>90</v>
      </c>
      <c r="M879" s="89">
        <f t="shared" si="247"/>
        <v>1.0175777610000001</v>
      </c>
      <c r="N879" s="89">
        <f t="shared" ca="1" si="248"/>
        <v>1.065157479</v>
      </c>
      <c r="O879" s="88">
        <f t="shared" si="257"/>
        <v>0</v>
      </c>
      <c r="P879" s="85">
        <f t="shared" ca="1" si="252"/>
        <v>0</v>
      </c>
      <c r="Q879" s="85">
        <f t="shared" si="258"/>
        <v>0</v>
      </c>
      <c r="R879" s="90" t="str">
        <f t="shared" si="259"/>
        <v>A+J=</v>
      </c>
      <c r="S879" s="86">
        <f t="shared" si="260"/>
        <v>0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49"/>
        <v>44973</v>
      </c>
      <c r="B880" s="129">
        <f t="shared" ca="1" si="253"/>
        <v>-5.6843418860808015E-14</v>
      </c>
      <c r="C880" s="85">
        <f t="shared" si="244"/>
        <v>-5.6843418860808015E-14</v>
      </c>
      <c r="D880" s="11">
        <f ca="1">IF(A880&lt;$B$1,VLOOKUP(A880,[1]DI!$A$4:$B$15000,2),0)</f>
        <v>0.13650000000000001</v>
      </c>
      <c r="E880" s="85">
        <f t="shared" ca="1" si="254"/>
        <v>1.00050788</v>
      </c>
      <c r="F880" s="85">
        <f ca="1">(TRUNC(PRODUCT($E$12:$E879),16))</f>
        <v>1.1990869186778099</v>
      </c>
      <c r="G880" s="85">
        <f t="shared" ca="1" si="255"/>
        <v>1.1449431881660399</v>
      </c>
      <c r="H880" s="85">
        <f t="shared" ca="1" si="256"/>
        <v>1.0472894500000001</v>
      </c>
      <c r="I880" s="84">
        <f t="shared" si="250"/>
        <v>0.05</v>
      </c>
      <c r="J880" s="86">
        <f t="shared" si="245"/>
        <v>44841</v>
      </c>
      <c r="K880" s="87">
        <f t="shared" si="251"/>
        <v>91</v>
      </c>
      <c r="L880" s="88">
        <f t="shared" si="246"/>
        <v>91</v>
      </c>
      <c r="M880" s="89">
        <f t="shared" si="247"/>
        <v>1.017774795</v>
      </c>
      <c r="N880" s="89">
        <f t="shared" ca="1" si="248"/>
        <v>1.065904805</v>
      </c>
      <c r="O880" s="88">
        <f t="shared" si="257"/>
        <v>0</v>
      </c>
      <c r="P880" s="85">
        <f t="shared" ca="1" si="252"/>
        <v>0</v>
      </c>
      <c r="Q880" s="85">
        <f t="shared" si="258"/>
        <v>0</v>
      </c>
      <c r="R880" s="90" t="str">
        <f t="shared" si="259"/>
        <v>A+J=</v>
      </c>
      <c r="S880" s="86">
        <f t="shared" si="260"/>
        <v>0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49"/>
        <v>44974</v>
      </c>
      <c r="B881" s="129">
        <f t="shared" ca="1" si="253"/>
        <v>-5.6843418860808015E-14</v>
      </c>
      <c r="C881" s="85">
        <f t="shared" si="244"/>
        <v>-5.6843418860808015E-14</v>
      </c>
      <c r="D881" s="11">
        <f ca="1">IF(A881&lt;$B$1,VLOOKUP(A881,[1]DI!$A$4:$B$15000,2),0)</f>
        <v>0.13650000000000001</v>
      </c>
      <c r="E881" s="85">
        <f t="shared" ca="1" si="254"/>
        <v>1.00050788</v>
      </c>
      <c r="F881" s="85">
        <f ca="1">(TRUNC(PRODUCT($E$12:$E880),16))</f>
        <v>1.19969591094207</v>
      </c>
      <c r="G881" s="85">
        <f t="shared" ca="1" si="255"/>
        <v>1.1449431881660399</v>
      </c>
      <c r="H881" s="85">
        <f t="shared" ca="1" si="256"/>
        <v>1.04782134</v>
      </c>
      <c r="I881" s="84">
        <f t="shared" si="250"/>
        <v>0.05</v>
      </c>
      <c r="J881" s="86">
        <f t="shared" si="245"/>
        <v>44841</v>
      </c>
      <c r="K881" s="87">
        <f t="shared" si="251"/>
        <v>92</v>
      </c>
      <c r="L881" s="88">
        <f t="shared" si="246"/>
        <v>92</v>
      </c>
      <c r="M881" s="89">
        <f t="shared" si="247"/>
        <v>1.017971867</v>
      </c>
      <c r="N881" s="89">
        <f t="shared" ca="1" si="248"/>
        <v>1.0666526460000001</v>
      </c>
      <c r="O881" s="88">
        <f t="shared" si="257"/>
        <v>0</v>
      </c>
      <c r="P881" s="85">
        <f t="shared" ca="1" si="252"/>
        <v>0</v>
      </c>
      <c r="Q881" s="85">
        <f t="shared" si="258"/>
        <v>0</v>
      </c>
      <c r="R881" s="90" t="str">
        <f t="shared" si="259"/>
        <v>A+J=</v>
      </c>
      <c r="S881" s="86">
        <f t="shared" si="260"/>
        <v>0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49"/>
        <v>44975</v>
      </c>
      <c r="B882" s="129">
        <f t="shared" ca="1" si="253"/>
        <v>-5.6843418860808015E-14</v>
      </c>
      <c r="C882" s="85">
        <f t="shared" si="244"/>
        <v>-5.6843418860808015E-14</v>
      </c>
      <c r="D882" s="11">
        <f ca="1">IF(A882&lt;$B$1,VLOOKUP(A882,[1]DI!$A$4:$B$15000,2),0)</f>
        <v>0</v>
      </c>
      <c r="E882" s="85">
        <f t="shared" ca="1" si="254"/>
        <v>1</v>
      </c>
      <c r="F882" s="85">
        <f ca="1">(TRUNC(PRODUCT($E$12:$E881),16))</f>
        <v>1.2003052125013201</v>
      </c>
      <c r="G882" s="85">
        <f t="shared" ca="1" si="255"/>
        <v>1.1449431881660399</v>
      </c>
      <c r="H882" s="85">
        <f t="shared" ca="1" si="256"/>
        <v>1.0483535100000001</v>
      </c>
      <c r="I882" s="84">
        <f t="shared" si="250"/>
        <v>0.05</v>
      </c>
      <c r="J882" s="86">
        <f t="shared" si="245"/>
        <v>44841</v>
      </c>
      <c r="K882" s="87">
        <f t="shared" si="251"/>
        <v>92</v>
      </c>
      <c r="L882" s="88">
        <f t="shared" si="246"/>
        <v>93</v>
      </c>
      <c r="M882" s="89">
        <f t="shared" si="247"/>
        <v>1.018168977</v>
      </c>
      <c r="N882" s="89">
        <f t="shared" ca="1" si="248"/>
        <v>1.067401021</v>
      </c>
      <c r="O882" s="88">
        <f t="shared" si="257"/>
        <v>0</v>
      </c>
      <c r="P882" s="85">
        <f t="shared" ca="1" si="252"/>
        <v>0</v>
      </c>
      <c r="Q882" s="85">
        <f t="shared" si="258"/>
        <v>0</v>
      </c>
      <c r="R882" s="90" t="str">
        <f t="shared" si="259"/>
        <v>A+J=</v>
      </c>
      <c r="S882" s="86">
        <f t="shared" si="260"/>
        <v>0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49"/>
        <v>44976</v>
      </c>
      <c r="B883" s="129">
        <f t="shared" ca="1" si="253"/>
        <v>-5.6843418860808015E-14</v>
      </c>
      <c r="C883" s="85">
        <f t="shared" si="244"/>
        <v>-5.6843418860808015E-14</v>
      </c>
      <c r="D883" s="11">
        <f ca="1">IF(A883&lt;$B$1,VLOOKUP(A883,[1]DI!$A$4:$B$15000,2),0)</f>
        <v>0</v>
      </c>
      <c r="E883" s="85">
        <f t="shared" ca="1" si="254"/>
        <v>1</v>
      </c>
      <c r="F883" s="85">
        <f ca="1">(TRUNC(PRODUCT($E$12:$E882),16))</f>
        <v>1.2003052125013201</v>
      </c>
      <c r="G883" s="85">
        <f t="shared" ca="1" si="255"/>
        <v>1.1449431881660399</v>
      </c>
      <c r="H883" s="85">
        <f t="shared" ca="1" si="256"/>
        <v>1.0483535100000001</v>
      </c>
      <c r="I883" s="84">
        <f t="shared" si="250"/>
        <v>0.05</v>
      </c>
      <c r="J883" s="86">
        <f t="shared" si="245"/>
        <v>44841</v>
      </c>
      <c r="K883" s="87">
        <f t="shared" si="251"/>
        <v>92</v>
      </c>
      <c r="L883" s="88">
        <f t="shared" si="246"/>
        <v>93</v>
      </c>
      <c r="M883" s="89">
        <f t="shared" si="247"/>
        <v>1.018168977</v>
      </c>
      <c r="N883" s="89">
        <f t="shared" ca="1" si="248"/>
        <v>1.067401021</v>
      </c>
      <c r="O883" s="88">
        <f t="shared" si="257"/>
        <v>0</v>
      </c>
      <c r="P883" s="85">
        <f t="shared" ca="1" si="252"/>
        <v>0</v>
      </c>
      <c r="Q883" s="85">
        <f t="shared" si="258"/>
        <v>0</v>
      </c>
      <c r="R883" s="90" t="str">
        <f t="shared" si="259"/>
        <v>A+J=</v>
      </c>
      <c r="S883" s="86">
        <f t="shared" si="260"/>
        <v>0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49"/>
        <v>44977</v>
      </c>
      <c r="B884" s="129">
        <f t="shared" ca="1" si="253"/>
        <v>-5.6843418860808015E-14</v>
      </c>
      <c r="C884" s="85">
        <f t="shared" si="244"/>
        <v>-5.6843418860808015E-14</v>
      </c>
      <c r="D884" s="11">
        <f ca="1">IF(A884&lt;$B$1,VLOOKUP(A884,[1]DI!$A$4:$B$15000,2),0)</f>
        <v>0</v>
      </c>
      <c r="E884" s="85">
        <f t="shared" ca="1" si="254"/>
        <v>1</v>
      </c>
      <c r="F884" s="85">
        <f ca="1">(TRUNC(PRODUCT($E$12:$E883),16))</f>
        <v>1.2003052125013201</v>
      </c>
      <c r="G884" s="85">
        <f t="shared" ca="1" si="255"/>
        <v>1.1449431881660399</v>
      </c>
      <c r="H884" s="85">
        <f t="shared" ca="1" si="256"/>
        <v>1.0483535100000001</v>
      </c>
      <c r="I884" s="84">
        <f t="shared" si="250"/>
        <v>0.05</v>
      </c>
      <c r="J884" s="86">
        <f t="shared" si="245"/>
        <v>44841</v>
      </c>
      <c r="K884" s="87">
        <f t="shared" si="251"/>
        <v>92</v>
      </c>
      <c r="L884" s="88">
        <f t="shared" si="246"/>
        <v>93</v>
      </c>
      <c r="M884" s="89">
        <f t="shared" si="247"/>
        <v>1.018168977</v>
      </c>
      <c r="N884" s="89">
        <f t="shared" ca="1" si="248"/>
        <v>1.067401021</v>
      </c>
      <c r="O884" s="88">
        <f t="shared" si="257"/>
        <v>0</v>
      </c>
      <c r="P884" s="85">
        <f t="shared" ca="1" si="252"/>
        <v>0</v>
      </c>
      <c r="Q884" s="85">
        <f t="shared" si="258"/>
        <v>0</v>
      </c>
      <c r="R884" s="90" t="str">
        <f t="shared" si="259"/>
        <v>A+J=</v>
      </c>
      <c r="S884" s="86">
        <f t="shared" si="260"/>
        <v>0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49"/>
        <v>44978</v>
      </c>
      <c r="B885" s="129">
        <f t="shared" ca="1" si="253"/>
        <v>-5.6843418860808015E-14</v>
      </c>
      <c r="C885" s="85">
        <f t="shared" si="244"/>
        <v>-5.6843418860808015E-14</v>
      </c>
      <c r="D885" s="11">
        <f ca="1">IF(A885&lt;$B$1,VLOOKUP(A885,[1]DI!$A$4:$B$15000,2),0)</f>
        <v>0</v>
      </c>
      <c r="E885" s="85">
        <f t="shared" ca="1" si="254"/>
        <v>1</v>
      </c>
      <c r="F885" s="85">
        <f ca="1">(TRUNC(PRODUCT($E$12:$E884),16))</f>
        <v>1.2003052125013201</v>
      </c>
      <c r="G885" s="85">
        <f t="shared" ca="1" si="255"/>
        <v>1.1449431881660399</v>
      </c>
      <c r="H885" s="85">
        <f t="shared" ca="1" si="256"/>
        <v>1.0483535100000001</v>
      </c>
      <c r="I885" s="84">
        <f t="shared" si="250"/>
        <v>0.05</v>
      </c>
      <c r="J885" s="86">
        <f t="shared" si="245"/>
        <v>44841</v>
      </c>
      <c r="K885" s="87">
        <f t="shared" si="251"/>
        <v>92</v>
      </c>
      <c r="L885" s="88">
        <f t="shared" si="246"/>
        <v>93</v>
      </c>
      <c r="M885" s="89">
        <f t="shared" si="247"/>
        <v>1.018168977</v>
      </c>
      <c r="N885" s="89">
        <f t="shared" ca="1" si="248"/>
        <v>1.067401021</v>
      </c>
      <c r="O885" s="88">
        <f t="shared" si="257"/>
        <v>0</v>
      </c>
      <c r="P885" s="85">
        <f t="shared" ca="1" si="252"/>
        <v>0</v>
      </c>
      <c r="Q885" s="85">
        <f t="shared" si="258"/>
        <v>0</v>
      </c>
      <c r="R885" s="90" t="str">
        <f t="shared" si="259"/>
        <v>A+J=</v>
      </c>
      <c r="S885" s="86">
        <f t="shared" si="260"/>
        <v>0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49"/>
        <v>44979</v>
      </c>
      <c r="B886" s="129">
        <f t="shared" ca="1" si="253"/>
        <v>-5.6843418860808015E-14</v>
      </c>
      <c r="C886" s="85">
        <f t="shared" si="244"/>
        <v>-5.6843418860808015E-14</v>
      </c>
      <c r="D886" s="11">
        <f ca="1">IF(A886&lt;$B$1,VLOOKUP(A886,[1]DI!$A$4:$B$15000,2),0)</f>
        <v>0.13650000000000001</v>
      </c>
      <c r="E886" s="85">
        <f t="shared" ca="1" si="254"/>
        <v>1.00050788</v>
      </c>
      <c r="F886" s="85">
        <f ca="1">(TRUNC(PRODUCT($E$12:$E885),16))</f>
        <v>1.2003052125013201</v>
      </c>
      <c r="G886" s="85">
        <f t="shared" ca="1" si="255"/>
        <v>1.1449431881660399</v>
      </c>
      <c r="H886" s="85">
        <f t="shared" ca="1" si="256"/>
        <v>1.0483535100000001</v>
      </c>
      <c r="I886" s="84">
        <f t="shared" si="250"/>
        <v>0.05</v>
      </c>
      <c r="J886" s="86">
        <f t="shared" si="245"/>
        <v>44841</v>
      </c>
      <c r="K886" s="87">
        <f t="shared" si="251"/>
        <v>93</v>
      </c>
      <c r="L886" s="88">
        <f t="shared" si="246"/>
        <v>93</v>
      </c>
      <c r="M886" s="89">
        <f t="shared" si="247"/>
        <v>1.018168977</v>
      </c>
      <c r="N886" s="89">
        <f t="shared" ca="1" si="248"/>
        <v>1.067401021</v>
      </c>
      <c r="O886" s="88">
        <f t="shared" si="257"/>
        <v>0</v>
      </c>
      <c r="P886" s="85">
        <f t="shared" ca="1" si="252"/>
        <v>0</v>
      </c>
      <c r="Q886" s="85">
        <f t="shared" si="258"/>
        <v>0</v>
      </c>
      <c r="R886" s="90" t="str">
        <f t="shared" si="259"/>
        <v>A+J=</v>
      </c>
      <c r="S886" s="86">
        <f t="shared" si="260"/>
        <v>0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49"/>
        <v>44980</v>
      </c>
      <c r="B887" s="129">
        <f t="shared" ca="1" si="253"/>
        <v>-5.6843418860808015E-14</v>
      </c>
      <c r="C887" s="85">
        <f t="shared" si="244"/>
        <v>-5.6843418860808015E-14</v>
      </c>
      <c r="D887" s="11">
        <f ca="1">IF(A887&lt;$B$1,VLOOKUP(A887,[1]DI!$A$4:$B$15000,2),0)</f>
        <v>0.13650000000000001</v>
      </c>
      <c r="E887" s="85">
        <f t="shared" ca="1" si="254"/>
        <v>1.00050788</v>
      </c>
      <c r="F887" s="85">
        <f ca="1">(TRUNC(PRODUCT($E$12:$E886),16))</f>
        <v>1.2009148235126399</v>
      </c>
      <c r="G887" s="85">
        <f t="shared" ca="1" si="255"/>
        <v>1.1449431881660399</v>
      </c>
      <c r="H887" s="85">
        <f t="shared" ca="1" si="256"/>
        <v>1.0488859500000001</v>
      </c>
      <c r="I887" s="84">
        <f t="shared" si="250"/>
        <v>0.05</v>
      </c>
      <c r="J887" s="86">
        <f t="shared" si="245"/>
        <v>44841</v>
      </c>
      <c r="K887" s="87">
        <f t="shared" si="251"/>
        <v>94</v>
      </c>
      <c r="L887" s="88">
        <f t="shared" si="246"/>
        <v>94</v>
      </c>
      <c r="M887" s="89">
        <f t="shared" si="247"/>
        <v>1.0183661260000001</v>
      </c>
      <c r="N887" s="89">
        <f t="shared" ca="1" si="248"/>
        <v>1.0681499219999999</v>
      </c>
      <c r="O887" s="88">
        <f t="shared" si="257"/>
        <v>0</v>
      </c>
      <c r="P887" s="85">
        <f t="shared" ca="1" si="252"/>
        <v>0</v>
      </c>
      <c r="Q887" s="85">
        <f t="shared" si="258"/>
        <v>0</v>
      </c>
      <c r="R887" s="90" t="str">
        <f t="shared" si="259"/>
        <v>A+J=</v>
      </c>
      <c r="S887" s="86">
        <f t="shared" si="260"/>
        <v>0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49"/>
        <v>44981</v>
      </c>
      <c r="B888" s="129">
        <f t="shared" ca="1" si="253"/>
        <v>-5.6843418860808015E-14</v>
      </c>
      <c r="C888" s="85">
        <f t="shared" si="244"/>
        <v>-5.6843418860808015E-14</v>
      </c>
      <c r="D888" s="11">
        <f ca="1">IF(A888&lt;$B$1,VLOOKUP(A888,[1]DI!$A$4:$B$15000,2),0)</f>
        <v>0.13650000000000001</v>
      </c>
      <c r="E888" s="85">
        <f t="shared" ca="1" si="254"/>
        <v>1.00050788</v>
      </c>
      <c r="F888" s="85">
        <f ca="1">(TRUNC(PRODUCT($E$12:$E887),16))</f>
        <v>1.20152474413321</v>
      </c>
      <c r="G888" s="85">
        <f t="shared" ca="1" si="255"/>
        <v>1.1449431881660399</v>
      </c>
      <c r="H888" s="85">
        <f t="shared" ca="1" si="256"/>
        <v>1.0494186599999999</v>
      </c>
      <c r="I888" s="84">
        <f t="shared" si="250"/>
        <v>0.05</v>
      </c>
      <c r="J888" s="86">
        <f t="shared" si="245"/>
        <v>44841</v>
      </c>
      <c r="K888" s="87">
        <f t="shared" si="251"/>
        <v>95</v>
      </c>
      <c r="L888" s="88">
        <f t="shared" si="246"/>
        <v>95</v>
      </c>
      <c r="M888" s="89">
        <f t="shared" si="247"/>
        <v>1.018563313</v>
      </c>
      <c r="N888" s="89">
        <f t="shared" ca="1" si="248"/>
        <v>1.0688993470000001</v>
      </c>
      <c r="O888" s="88">
        <f t="shared" si="257"/>
        <v>0</v>
      </c>
      <c r="P888" s="85">
        <f t="shared" ca="1" si="252"/>
        <v>0</v>
      </c>
      <c r="Q888" s="85">
        <f t="shared" si="258"/>
        <v>0</v>
      </c>
      <c r="R888" s="90" t="str">
        <f t="shared" si="259"/>
        <v>A+J=</v>
      </c>
      <c r="S888" s="86">
        <f t="shared" si="260"/>
        <v>0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49"/>
        <v>44982</v>
      </c>
      <c r="B889" s="129">
        <f t="shared" ca="1" si="253"/>
        <v>-5.6843418860808015E-14</v>
      </c>
      <c r="C889" s="85">
        <f t="shared" si="244"/>
        <v>-5.6843418860808015E-14</v>
      </c>
      <c r="D889" s="11">
        <f ca="1">IF(A889&lt;$B$1,VLOOKUP(A889,[1]DI!$A$4:$B$15000,2),0)</f>
        <v>0</v>
      </c>
      <c r="E889" s="85">
        <f t="shared" ca="1" si="254"/>
        <v>1</v>
      </c>
      <c r="F889" s="85">
        <f ca="1">(TRUNC(PRODUCT($E$12:$E888),16))</f>
        <v>1.2021349745202601</v>
      </c>
      <c r="G889" s="85">
        <f t="shared" ca="1" si="255"/>
        <v>1.1449431881660399</v>
      </c>
      <c r="H889" s="85">
        <f t="shared" ca="1" si="256"/>
        <v>1.04995164</v>
      </c>
      <c r="I889" s="84">
        <f t="shared" si="250"/>
        <v>0.05</v>
      </c>
      <c r="J889" s="86">
        <f t="shared" si="245"/>
        <v>44841</v>
      </c>
      <c r="K889" s="87">
        <f t="shared" si="251"/>
        <v>95</v>
      </c>
      <c r="L889" s="88">
        <f t="shared" si="246"/>
        <v>96</v>
      </c>
      <c r="M889" s="89">
        <f t="shared" si="247"/>
        <v>1.018760538</v>
      </c>
      <c r="N889" s="89">
        <f t="shared" ca="1" si="248"/>
        <v>1.0696492980000001</v>
      </c>
      <c r="O889" s="88">
        <f t="shared" si="257"/>
        <v>0</v>
      </c>
      <c r="P889" s="85">
        <f t="shared" ca="1" si="252"/>
        <v>0</v>
      </c>
      <c r="Q889" s="85">
        <f t="shared" si="258"/>
        <v>0</v>
      </c>
      <c r="R889" s="90" t="str">
        <f t="shared" si="259"/>
        <v>A+J=</v>
      </c>
      <c r="S889" s="86">
        <f t="shared" si="260"/>
        <v>0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49"/>
        <v>44983</v>
      </c>
      <c r="B890" s="129">
        <f t="shared" ca="1" si="253"/>
        <v>-5.6843418860808015E-14</v>
      </c>
      <c r="C890" s="85">
        <f t="shared" ref="C890:C953" si="261">(C889-Q889)</f>
        <v>-5.6843418860808015E-14</v>
      </c>
      <c r="D890" s="11">
        <f ca="1">IF(A890&lt;$B$1,VLOOKUP(A890,[1]DI!$A$4:$B$15000,2),0)</f>
        <v>0</v>
      </c>
      <c r="E890" s="85">
        <f t="shared" ca="1" si="254"/>
        <v>1</v>
      </c>
      <c r="F890" s="85">
        <f ca="1">(TRUNC(PRODUCT($E$12:$E889),16))</f>
        <v>1.2021349745202601</v>
      </c>
      <c r="G890" s="85">
        <f t="shared" ca="1" si="255"/>
        <v>1.1449431881660399</v>
      </c>
      <c r="H890" s="85">
        <f t="shared" ca="1" si="256"/>
        <v>1.04995164</v>
      </c>
      <c r="I890" s="84">
        <f t="shared" si="250"/>
        <v>0.05</v>
      </c>
      <c r="J890" s="86">
        <f t="shared" ref="J890:J953" si="262">IF(O889&gt;0,VLOOKUP(O889,V$12:AF$48,2),J889)</f>
        <v>44841</v>
      </c>
      <c r="K890" s="87">
        <f t="shared" si="251"/>
        <v>95</v>
      </c>
      <c r="L890" s="88">
        <f t="shared" ref="L890:L953" si="263">IF(AND(K890=1,K889=1),1,IF(K890&gt;0,IF(K890=K889,K890+1,K890),0))</f>
        <v>96</v>
      </c>
      <c r="M890" s="89">
        <f t="shared" ref="M890:M953" si="264">ROUND((I890+1)^(L890/252),9)</f>
        <v>1.018760538</v>
      </c>
      <c r="N890" s="89">
        <f t="shared" ref="N890:N953" ca="1" si="265">ROUND(H890*M890,9)</f>
        <v>1.0696492980000001</v>
      </c>
      <c r="O890" s="88">
        <f t="shared" si="257"/>
        <v>0</v>
      </c>
      <c r="P890" s="85">
        <f t="shared" ca="1" si="252"/>
        <v>0</v>
      </c>
      <c r="Q890" s="85">
        <f t="shared" si="258"/>
        <v>0</v>
      </c>
      <c r="R890" s="90" t="str">
        <f t="shared" si="259"/>
        <v>A+J=</v>
      </c>
      <c r="S890" s="86">
        <f t="shared" si="260"/>
        <v>0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49"/>
        <v>44984</v>
      </c>
      <c r="B891" s="129">
        <f t="shared" ca="1" si="253"/>
        <v>-5.6843418860808015E-14</v>
      </c>
      <c r="C891" s="85">
        <f t="shared" si="261"/>
        <v>-5.6843418860808015E-14</v>
      </c>
      <c r="D891" s="11">
        <f ca="1">IF(A891&lt;$B$1,VLOOKUP(A891,[1]DI!$A$4:$B$15000,2),0)</f>
        <v>0.13650000000000001</v>
      </c>
      <c r="E891" s="85">
        <f t="shared" ca="1" si="254"/>
        <v>1.00050788</v>
      </c>
      <c r="F891" s="85">
        <f ca="1">(TRUNC(PRODUCT($E$12:$E890),16))</f>
        <v>1.2021349745202601</v>
      </c>
      <c r="G891" s="85">
        <f t="shared" ca="1" si="255"/>
        <v>1.1449431881660399</v>
      </c>
      <c r="H891" s="85">
        <f t="shared" ca="1" si="256"/>
        <v>1.04995164</v>
      </c>
      <c r="I891" s="84">
        <f t="shared" si="250"/>
        <v>0.05</v>
      </c>
      <c r="J891" s="86">
        <f t="shared" si="262"/>
        <v>44841</v>
      </c>
      <c r="K891" s="87">
        <f t="shared" si="251"/>
        <v>96</v>
      </c>
      <c r="L891" s="88">
        <f t="shared" si="263"/>
        <v>96</v>
      </c>
      <c r="M891" s="89">
        <f t="shared" si="264"/>
        <v>1.018760538</v>
      </c>
      <c r="N891" s="89">
        <f t="shared" ca="1" si="265"/>
        <v>1.0696492980000001</v>
      </c>
      <c r="O891" s="88">
        <f t="shared" si="257"/>
        <v>0</v>
      </c>
      <c r="P891" s="85">
        <f t="shared" ca="1" si="252"/>
        <v>0</v>
      </c>
      <c r="Q891" s="85">
        <f t="shared" si="258"/>
        <v>0</v>
      </c>
      <c r="R891" s="90" t="str">
        <f t="shared" si="259"/>
        <v>A+J=</v>
      </c>
      <c r="S891" s="86">
        <f t="shared" si="260"/>
        <v>0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49"/>
        <v>44985</v>
      </c>
      <c r="B892" s="129">
        <f t="shared" ca="1" si="253"/>
        <v>-5.6843418860808015E-14</v>
      </c>
      <c r="C892" s="85">
        <f t="shared" si="261"/>
        <v>-5.6843418860808015E-14</v>
      </c>
      <c r="D892" s="11">
        <f ca="1">IF(A892&lt;$B$1,VLOOKUP(A892,[1]DI!$A$4:$B$15000,2),0)</f>
        <v>0.13650000000000001</v>
      </c>
      <c r="E892" s="85">
        <f t="shared" ca="1" si="254"/>
        <v>1.00050788</v>
      </c>
      <c r="F892" s="85">
        <f ca="1">(TRUNC(PRODUCT($E$12:$E891),16))</f>
        <v>1.2027455148311199</v>
      </c>
      <c r="G892" s="85">
        <f t="shared" ca="1" si="255"/>
        <v>1.1449431881660399</v>
      </c>
      <c r="H892" s="85">
        <f t="shared" ca="1" si="256"/>
        <v>1.0504848899999999</v>
      </c>
      <c r="I892" s="84">
        <f t="shared" si="250"/>
        <v>0.05</v>
      </c>
      <c r="J892" s="86">
        <f t="shared" si="262"/>
        <v>44841</v>
      </c>
      <c r="K892" s="87">
        <f t="shared" si="251"/>
        <v>97</v>
      </c>
      <c r="L892" s="88">
        <f t="shared" si="263"/>
        <v>97</v>
      </c>
      <c r="M892" s="89">
        <f t="shared" si="264"/>
        <v>1.018957801</v>
      </c>
      <c r="N892" s="89">
        <f t="shared" ca="1" si="265"/>
        <v>1.0703997730000001</v>
      </c>
      <c r="O892" s="88">
        <f t="shared" si="257"/>
        <v>0</v>
      </c>
      <c r="P892" s="85">
        <f t="shared" ca="1" si="252"/>
        <v>0</v>
      </c>
      <c r="Q892" s="85">
        <f t="shared" si="258"/>
        <v>0</v>
      </c>
      <c r="R892" s="90" t="str">
        <f t="shared" si="259"/>
        <v>A+J=</v>
      </c>
      <c r="S892" s="86">
        <f t="shared" si="260"/>
        <v>0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49"/>
        <v>44986</v>
      </c>
      <c r="B893" s="129">
        <f t="shared" ca="1" si="253"/>
        <v>-5.6843418860808015E-14</v>
      </c>
      <c r="C893" s="85">
        <f t="shared" si="261"/>
        <v>-5.6843418860808015E-14</v>
      </c>
      <c r="D893" s="11">
        <f ca="1">IF(A893&lt;$B$1,VLOOKUP(A893,[1]DI!$A$4:$B$15000,2),0)</f>
        <v>0.13650000000000001</v>
      </c>
      <c r="E893" s="85">
        <f t="shared" ca="1" si="254"/>
        <v>1.00050788</v>
      </c>
      <c r="F893" s="85">
        <f ca="1">(TRUNC(PRODUCT($E$12:$E892),16))</f>
        <v>1.20335636522319</v>
      </c>
      <c r="G893" s="85">
        <f t="shared" ca="1" si="255"/>
        <v>1.1449431881660399</v>
      </c>
      <c r="H893" s="85">
        <f t="shared" ca="1" si="256"/>
        <v>1.05101841</v>
      </c>
      <c r="I893" s="84">
        <f t="shared" si="250"/>
        <v>0.05</v>
      </c>
      <c r="J893" s="86">
        <f t="shared" si="262"/>
        <v>44841</v>
      </c>
      <c r="K893" s="87">
        <f t="shared" si="251"/>
        <v>98</v>
      </c>
      <c r="L893" s="88">
        <f t="shared" si="263"/>
        <v>98</v>
      </c>
      <c r="M893" s="89">
        <f t="shared" si="264"/>
        <v>1.019155102</v>
      </c>
      <c r="N893" s="89">
        <f t="shared" ca="1" si="265"/>
        <v>1.071150775</v>
      </c>
      <c r="O893" s="88">
        <f t="shared" si="257"/>
        <v>0</v>
      </c>
      <c r="P893" s="85">
        <f t="shared" ca="1" si="252"/>
        <v>0</v>
      </c>
      <c r="Q893" s="85">
        <f t="shared" si="258"/>
        <v>0</v>
      </c>
      <c r="R893" s="90" t="str">
        <f t="shared" si="259"/>
        <v>A+J=</v>
      </c>
      <c r="S893" s="86">
        <f t="shared" si="260"/>
        <v>0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49"/>
        <v>44987</v>
      </c>
      <c r="B894" s="129">
        <f t="shared" ca="1" si="253"/>
        <v>-5.6843418860808015E-14</v>
      </c>
      <c r="C894" s="85">
        <f t="shared" si="261"/>
        <v>-5.6843418860808015E-14</v>
      </c>
      <c r="D894" s="11">
        <f ca="1">IF(A894&lt;$B$1,VLOOKUP(A894,[1]DI!$A$4:$B$15000,2),0)</f>
        <v>0.13650000000000001</v>
      </c>
      <c r="E894" s="85">
        <f t="shared" ca="1" si="254"/>
        <v>1.00050788</v>
      </c>
      <c r="F894" s="85">
        <f ca="1">(TRUNC(PRODUCT($E$12:$E893),16))</f>
        <v>1.2039675258539599</v>
      </c>
      <c r="G894" s="85">
        <f t="shared" ca="1" si="255"/>
        <v>1.1449431881660399</v>
      </c>
      <c r="H894" s="85">
        <f t="shared" ca="1" si="256"/>
        <v>1.0515521999999999</v>
      </c>
      <c r="I894" s="84">
        <f t="shared" si="250"/>
        <v>0.05</v>
      </c>
      <c r="J894" s="86">
        <f t="shared" si="262"/>
        <v>44841</v>
      </c>
      <c r="K894" s="87">
        <f t="shared" si="251"/>
        <v>99</v>
      </c>
      <c r="L894" s="88">
        <f t="shared" si="263"/>
        <v>99</v>
      </c>
      <c r="M894" s="89">
        <f t="shared" si="264"/>
        <v>1.019352442</v>
      </c>
      <c r="N894" s="89">
        <f t="shared" ca="1" si="265"/>
        <v>1.0719023029999999</v>
      </c>
      <c r="O894" s="88">
        <f t="shared" si="257"/>
        <v>0</v>
      </c>
      <c r="P894" s="85">
        <f t="shared" ca="1" si="252"/>
        <v>0</v>
      </c>
      <c r="Q894" s="85">
        <f t="shared" si="258"/>
        <v>0</v>
      </c>
      <c r="R894" s="90" t="str">
        <f t="shared" si="259"/>
        <v>A+J=</v>
      </c>
      <c r="S894" s="86">
        <f t="shared" si="260"/>
        <v>0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49"/>
        <v>44988</v>
      </c>
      <c r="B895" s="129">
        <f t="shared" ca="1" si="253"/>
        <v>-5.6843418860808015E-14</v>
      </c>
      <c r="C895" s="85">
        <f t="shared" si="261"/>
        <v>-5.6843418860808015E-14</v>
      </c>
      <c r="D895" s="11">
        <f ca="1">IF(A895&lt;$B$1,VLOOKUP(A895,[1]DI!$A$4:$B$15000,2),0)</f>
        <v>0.13650000000000001</v>
      </c>
      <c r="E895" s="85">
        <f t="shared" ca="1" si="254"/>
        <v>1.00050788</v>
      </c>
      <c r="F895" s="85">
        <f ca="1">(TRUNC(PRODUCT($E$12:$E894),16))</f>
        <v>1.2045789968809899</v>
      </c>
      <c r="G895" s="85">
        <f t="shared" ca="1" si="255"/>
        <v>1.1449431881660399</v>
      </c>
      <c r="H895" s="85">
        <f t="shared" ca="1" si="256"/>
        <v>1.0520862600000001</v>
      </c>
      <c r="I895" s="84">
        <f t="shared" si="250"/>
        <v>0.05</v>
      </c>
      <c r="J895" s="86">
        <f t="shared" si="262"/>
        <v>44841</v>
      </c>
      <c r="K895" s="87">
        <f t="shared" si="251"/>
        <v>100</v>
      </c>
      <c r="L895" s="88">
        <f t="shared" si="263"/>
        <v>100</v>
      </c>
      <c r="M895" s="89">
        <f t="shared" si="264"/>
        <v>1.0195498190000001</v>
      </c>
      <c r="N895" s="89">
        <f t="shared" ca="1" si="265"/>
        <v>1.0726543559999999</v>
      </c>
      <c r="O895" s="88">
        <f t="shared" si="257"/>
        <v>0</v>
      </c>
      <c r="P895" s="85">
        <f t="shared" ca="1" si="252"/>
        <v>0</v>
      </c>
      <c r="Q895" s="85">
        <f t="shared" si="258"/>
        <v>0</v>
      </c>
      <c r="R895" s="90" t="str">
        <f t="shared" si="259"/>
        <v>A+J=</v>
      </c>
      <c r="S895" s="86">
        <f t="shared" si="260"/>
        <v>0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49"/>
        <v>44989</v>
      </c>
      <c r="B896" s="129">
        <f t="shared" ca="1" si="253"/>
        <v>-5.6843418860808015E-14</v>
      </c>
      <c r="C896" s="85">
        <f t="shared" si="261"/>
        <v>-5.6843418860808015E-14</v>
      </c>
      <c r="D896" s="11">
        <f ca="1">IF(A896&lt;$B$1,VLOOKUP(A896,[1]DI!$A$4:$B$15000,2),0)</f>
        <v>0</v>
      </c>
      <c r="E896" s="85">
        <f t="shared" ca="1" si="254"/>
        <v>1</v>
      </c>
      <c r="F896" s="85">
        <f ca="1">(TRUNC(PRODUCT($E$12:$E895),16))</f>
        <v>1.20519077846193</v>
      </c>
      <c r="G896" s="85">
        <f t="shared" ca="1" si="255"/>
        <v>1.1449431881660399</v>
      </c>
      <c r="H896" s="85">
        <f t="shared" ca="1" si="256"/>
        <v>1.0526205900000001</v>
      </c>
      <c r="I896" s="84">
        <f t="shared" si="250"/>
        <v>0.05</v>
      </c>
      <c r="J896" s="86">
        <f t="shared" si="262"/>
        <v>44841</v>
      </c>
      <c r="K896" s="87">
        <f t="shared" si="251"/>
        <v>100</v>
      </c>
      <c r="L896" s="88">
        <f t="shared" si="263"/>
        <v>101</v>
      </c>
      <c r="M896" s="89">
        <f t="shared" si="264"/>
        <v>1.0197472350000001</v>
      </c>
      <c r="N896" s="89">
        <f t="shared" ca="1" si="265"/>
        <v>1.073406936</v>
      </c>
      <c r="O896" s="88">
        <f t="shared" si="257"/>
        <v>0</v>
      </c>
      <c r="P896" s="85">
        <f t="shared" ca="1" si="252"/>
        <v>0</v>
      </c>
      <c r="Q896" s="85">
        <f t="shared" si="258"/>
        <v>0</v>
      </c>
      <c r="R896" s="90" t="str">
        <f t="shared" si="259"/>
        <v>A+J=</v>
      </c>
      <c r="S896" s="86">
        <f t="shared" si="260"/>
        <v>0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49"/>
        <v>44990</v>
      </c>
      <c r="B897" s="129">
        <f t="shared" ca="1" si="253"/>
        <v>-5.6843418860808015E-14</v>
      </c>
      <c r="C897" s="85">
        <f t="shared" si="261"/>
        <v>-5.6843418860808015E-14</v>
      </c>
      <c r="D897" s="11">
        <f ca="1">IF(A897&lt;$B$1,VLOOKUP(A897,[1]DI!$A$4:$B$15000,2),0)</f>
        <v>0</v>
      </c>
      <c r="E897" s="85">
        <f t="shared" ca="1" si="254"/>
        <v>1</v>
      </c>
      <c r="F897" s="85">
        <f ca="1">(TRUNC(PRODUCT($E$12:$E896),16))</f>
        <v>1.20519077846193</v>
      </c>
      <c r="G897" s="85">
        <f t="shared" ca="1" si="255"/>
        <v>1.1449431881660399</v>
      </c>
      <c r="H897" s="85">
        <f t="shared" ca="1" si="256"/>
        <v>1.0526205900000001</v>
      </c>
      <c r="I897" s="84">
        <f t="shared" si="250"/>
        <v>0.05</v>
      </c>
      <c r="J897" s="86">
        <f t="shared" si="262"/>
        <v>44841</v>
      </c>
      <c r="K897" s="87">
        <f t="shared" si="251"/>
        <v>100</v>
      </c>
      <c r="L897" s="88">
        <f t="shared" si="263"/>
        <v>101</v>
      </c>
      <c r="M897" s="89">
        <f t="shared" si="264"/>
        <v>1.0197472350000001</v>
      </c>
      <c r="N897" s="89">
        <f t="shared" ca="1" si="265"/>
        <v>1.073406936</v>
      </c>
      <c r="O897" s="88">
        <f t="shared" si="257"/>
        <v>0</v>
      </c>
      <c r="P897" s="85">
        <f t="shared" ca="1" si="252"/>
        <v>0</v>
      </c>
      <c r="Q897" s="85">
        <f t="shared" si="258"/>
        <v>0</v>
      </c>
      <c r="R897" s="90" t="str">
        <f t="shared" si="259"/>
        <v>A+J=</v>
      </c>
      <c r="S897" s="86">
        <f t="shared" si="260"/>
        <v>0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49"/>
        <v>44991</v>
      </c>
      <c r="B898" s="129">
        <f t="shared" ca="1" si="253"/>
        <v>-5.6843418860808015E-14</v>
      </c>
      <c r="C898" s="85">
        <f t="shared" si="261"/>
        <v>-5.6843418860808015E-14</v>
      </c>
      <c r="D898" s="11">
        <f ca="1">IF(A898&lt;$B$1,VLOOKUP(A898,[1]DI!$A$4:$B$15000,2),0)</f>
        <v>0.13650000000000001</v>
      </c>
      <c r="E898" s="85">
        <f t="shared" ca="1" si="254"/>
        <v>1.00050788</v>
      </c>
      <c r="F898" s="85">
        <f ca="1">(TRUNC(PRODUCT($E$12:$E897),16))</f>
        <v>1.20519077846193</v>
      </c>
      <c r="G898" s="85">
        <f t="shared" ca="1" si="255"/>
        <v>1.1449431881660399</v>
      </c>
      <c r="H898" s="85">
        <f t="shared" ca="1" si="256"/>
        <v>1.0526205900000001</v>
      </c>
      <c r="I898" s="84">
        <f t="shared" si="250"/>
        <v>0.05</v>
      </c>
      <c r="J898" s="86">
        <f t="shared" si="262"/>
        <v>44841</v>
      </c>
      <c r="K898" s="87">
        <f t="shared" si="251"/>
        <v>101</v>
      </c>
      <c r="L898" s="88">
        <f t="shared" si="263"/>
        <v>101</v>
      </c>
      <c r="M898" s="89">
        <f t="shared" si="264"/>
        <v>1.0197472350000001</v>
      </c>
      <c r="N898" s="89">
        <f t="shared" ca="1" si="265"/>
        <v>1.073406936</v>
      </c>
      <c r="O898" s="88">
        <f t="shared" si="257"/>
        <v>0</v>
      </c>
      <c r="P898" s="85">
        <f t="shared" ca="1" si="252"/>
        <v>0</v>
      </c>
      <c r="Q898" s="85">
        <f t="shared" si="258"/>
        <v>0</v>
      </c>
      <c r="R898" s="90" t="str">
        <f t="shared" si="259"/>
        <v>A+J=</v>
      </c>
      <c r="S898" s="86">
        <f t="shared" si="260"/>
        <v>0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49"/>
        <v>44992</v>
      </c>
      <c r="B899" s="129">
        <f t="shared" ca="1" si="253"/>
        <v>-5.6843418860808015E-14</v>
      </c>
      <c r="C899" s="85">
        <f t="shared" si="261"/>
        <v>-5.6843418860808015E-14</v>
      </c>
      <c r="D899" s="11">
        <f ca="1">IF(A899&lt;$B$1,VLOOKUP(A899,[1]DI!$A$4:$B$15000,2),0)</f>
        <v>0.13650000000000001</v>
      </c>
      <c r="E899" s="85">
        <f t="shared" ca="1" si="254"/>
        <v>1.00050788</v>
      </c>
      <c r="F899" s="85">
        <f ca="1">(TRUNC(PRODUCT($E$12:$E898),16))</f>
        <v>1.2058028707544901</v>
      </c>
      <c r="G899" s="85">
        <f t="shared" ca="1" si="255"/>
        <v>1.1449431881660399</v>
      </c>
      <c r="H899" s="85">
        <f t="shared" ca="1" si="256"/>
        <v>1.0531552</v>
      </c>
      <c r="I899" s="84">
        <f t="shared" si="250"/>
        <v>0.05</v>
      </c>
      <c r="J899" s="86">
        <f t="shared" si="262"/>
        <v>44841</v>
      </c>
      <c r="K899" s="87">
        <f t="shared" si="251"/>
        <v>102</v>
      </c>
      <c r="L899" s="88">
        <f t="shared" si="263"/>
        <v>102</v>
      </c>
      <c r="M899" s="89">
        <f t="shared" si="264"/>
        <v>1.0199446889999999</v>
      </c>
      <c r="N899" s="89">
        <f t="shared" ca="1" si="265"/>
        <v>1.0741600529999999</v>
      </c>
      <c r="O899" s="88">
        <f t="shared" si="257"/>
        <v>0</v>
      </c>
      <c r="P899" s="85">
        <f t="shared" ca="1" si="252"/>
        <v>0</v>
      </c>
      <c r="Q899" s="85">
        <f t="shared" si="258"/>
        <v>0</v>
      </c>
      <c r="R899" s="90" t="str">
        <f t="shared" si="259"/>
        <v>A+J=</v>
      </c>
      <c r="S899" s="86">
        <f t="shared" si="260"/>
        <v>0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49"/>
        <v>44993</v>
      </c>
      <c r="B900" s="129">
        <f t="shared" ca="1" si="253"/>
        <v>-5.6843418860808015E-14</v>
      </c>
      <c r="C900" s="85">
        <f t="shared" si="261"/>
        <v>-5.6843418860808015E-14</v>
      </c>
      <c r="D900" s="11">
        <f ca="1">IF(A900&lt;$B$1,VLOOKUP(A900,[1]DI!$A$4:$B$15000,2),0)</f>
        <v>0.13650000000000001</v>
      </c>
      <c r="E900" s="85">
        <f t="shared" ca="1" si="254"/>
        <v>1.00050788</v>
      </c>
      <c r="F900" s="85">
        <f ca="1">(TRUNC(PRODUCT($E$12:$E899),16))</f>
        <v>1.2064152739164899</v>
      </c>
      <c r="G900" s="85">
        <f t="shared" ca="1" si="255"/>
        <v>1.1449431881660399</v>
      </c>
      <c r="H900" s="85">
        <f t="shared" ca="1" si="256"/>
        <v>1.05369008</v>
      </c>
      <c r="I900" s="84">
        <f t="shared" si="250"/>
        <v>0.05</v>
      </c>
      <c r="J900" s="86">
        <f t="shared" si="262"/>
        <v>44841</v>
      </c>
      <c r="K900" s="87">
        <f t="shared" si="251"/>
        <v>103</v>
      </c>
      <c r="L900" s="88">
        <f t="shared" si="263"/>
        <v>103</v>
      </c>
      <c r="M900" s="89">
        <f t="shared" si="264"/>
        <v>1.0201421820000001</v>
      </c>
      <c r="N900" s="89">
        <f t="shared" ca="1" si="265"/>
        <v>1.0749136969999999</v>
      </c>
      <c r="O900" s="88">
        <f t="shared" si="257"/>
        <v>0</v>
      </c>
      <c r="P900" s="85">
        <f t="shared" ca="1" si="252"/>
        <v>0</v>
      </c>
      <c r="Q900" s="85">
        <f t="shared" si="258"/>
        <v>0</v>
      </c>
      <c r="R900" s="90" t="str">
        <f t="shared" si="259"/>
        <v>A+J=</v>
      </c>
      <c r="S900" s="86">
        <f t="shared" si="260"/>
        <v>0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49"/>
        <v>44994</v>
      </c>
      <c r="B901" s="129">
        <f t="shared" ca="1" si="253"/>
        <v>-5.6843418860808015E-14</v>
      </c>
      <c r="C901" s="85">
        <f t="shared" si="261"/>
        <v>-5.6843418860808015E-14</v>
      </c>
      <c r="D901" s="11">
        <f ca="1">IF(A901&lt;$B$1,VLOOKUP(A901,[1]DI!$A$4:$B$15000,2),0)</f>
        <v>0.13650000000000001</v>
      </c>
      <c r="E901" s="85">
        <f t="shared" ca="1" si="254"/>
        <v>1.00050788</v>
      </c>
      <c r="F901" s="85">
        <f ca="1">(TRUNC(PRODUCT($E$12:$E900),16))</f>
        <v>1.2070279881058099</v>
      </c>
      <c r="G901" s="85">
        <f t="shared" ca="1" si="255"/>
        <v>1.1449431881660399</v>
      </c>
      <c r="H901" s="85">
        <f t="shared" ca="1" si="256"/>
        <v>1.05422522</v>
      </c>
      <c r="I901" s="84">
        <f t="shared" si="250"/>
        <v>0.05</v>
      </c>
      <c r="J901" s="86">
        <f t="shared" si="262"/>
        <v>44841</v>
      </c>
      <c r="K901" s="87">
        <f t="shared" si="251"/>
        <v>104</v>
      </c>
      <c r="L901" s="88">
        <f t="shared" si="263"/>
        <v>104</v>
      </c>
      <c r="M901" s="89">
        <f t="shared" si="264"/>
        <v>1.020339712</v>
      </c>
      <c r="N901" s="89">
        <f t="shared" ca="1" si="265"/>
        <v>1.075667857</v>
      </c>
      <c r="O901" s="88">
        <f t="shared" si="257"/>
        <v>0</v>
      </c>
      <c r="P901" s="85">
        <f t="shared" ca="1" si="252"/>
        <v>0</v>
      </c>
      <c r="Q901" s="85">
        <f t="shared" si="258"/>
        <v>0</v>
      </c>
      <c r="R901" s="90" t="str">
        <f t="shared" si="259"/>
        <v>A+J=</v>
      </c>
      <c r="S901" s="86">
        <f t="shared" si="260"/>
        <v>0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49"/>
        <v>44995</v>
      </c>
      <c r="B902" s="129">
        <f t="shared" ca="1" si="253"/>
        <v>-5.6843418860808015E-14</v>
      </c>
      <c r="C902" s="85">
        <f t="shared" si="261"/>
        <v>-5.6843418860808015E-14</v>
      </c>
      <c r="D902" s="11">
        <f ca="1">IF(A902&lt;$B$1,VLOOKUP(A902,[1]DI!$A$4:$B$15000,2),0)</f>
        <v>0.13650000000000001</v>
      </c>
      <c r="E902" s="85">
        <f t="shared" ca="1" si="254"/>
        <v>1.00050788</v>
      </c>
      <c r="F902" s="85">
        <f ca="1">(TRUNC(PRODUCT($E$12:$E901),16))</f>
        <v>1.2076410134804101</v>
      </c>
      <c r="G902" s="85">
        <f t="shared" ca="1" si="255"/>
        <v>1.1449431881660399</v>
      </c>
      <c r="H902" s="85">
        <f t="shared" ca="1" si="256"/>
        <v>1.05476064</v>
      </c>
      <c r="I902" s="84">
        <f t="shared" si="250"/>
        <v>0.05</v>
      </c>
      <c r="J902" s="86">
        <f t="shared" si="262"/>
        <v>44841</v>
      </c>
      <c r="K902" s="87">
        <f t="shared" si="251"/>
        <v>105</v>
      </c>
      <c r="L902" s="88">
        <f t="shared" si="263"/>
        <v>105</v>
      </c>
      <c r="M902" s="89">
        <f t="shared" si="264"/>
        <v>1.020537281</v>
      </c>
      <c r="N902" s="89">
        <f t="shared" ca="1" si="265"/>
        <v>1.076422556</v>
      </c>
      <c r="O902" s="88">
        <f t="shared" si="257"/>
        <v>0</v>
      </c>
      <c r="P902" s="85">
        <f t="shared" ca="1" si="252"/>
        <v>0</v>
      </c>
      <c r="Q902" s="85">
        <f t="shared" si="258"/>
        <v>0</v>
      </c>
      <c r="R902" s="90" t="str">
        <f t="shared" si="259"/>
        <v>A+J=</v>
      </c>
      <c r="S902" s="86">
        <f t="shared" si="260"/>
        <v>0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49"/>
        <v>44996</v>
      </c>
      <c r="B903" s="129">
        <f t="shared" ca="1" si="253"/>
        <v>-5.6843418860808015E-14</v>
      </c>
      <c r="C903" s="85">
        <f t="shared" si="261"/>
        <v>-5.6843418860808015E-14</v>
      </c>
      <c r="D903" s="11">
        <f ca="1">IF(A903&lt;$B$1,VLOOKUP(A903,[1]DI!$A$4:$B$15000,2),0)</f>
        <v>0</v>
      </c>
      <c r="E903" s="85">
        <f t="shared" ca="1" si="254"/>
        <v>1</v>
      </c>
      <c r="F903" s="85">
        <f ca="1">(TRUNC(PRODUCT($E$12:$E902),16))</f>
        <v>1.2082543501983301</v>
      </c>
      <c r="G903" s="85">
        <f t="shared" ca="1" si="255"/>
        <v>1.1449431881660399</v>
      </c>
      <c r="H903" s="85">
        <f t="shared" ca="1" si="256"/>
        <v>1.05529633</v>
      </c>
      <c r="I903" s="84">
        <f t="shared" si="250"/>
        <v>0.05</v>
      </c>
      <c r="J903" s="86">
        <f t="shared" si="262"/>
        <v>44841</v>
      </c>
      <c r="K903" s="87">
        <f t="shared" si="251"/>
        <v>105</v>
      </c>
      <c r="L903" s="88">
        <f t="shared" si="263"/>
        <v>106</v>
      </c>
      <c r="M903" s="89">
        <f t="shared" si="264"/>
        <v>1.0207348890000001</v>
      </c>
      <c r="N903" s="89">
        <f t="shared" ca="1" si="265"/>
        <v>1.0771777819999999</v>
      </c>
      <c r="O903" s="88">
        <f t="shared" si="257"/>
        <v>0</v>
      </c>
      <c r="P903" s="85">
        <f t="shared" ca="1" si="252"/>
        <v>0</v>
      </c>
      <c r="Q903" s="85">
        <f t="shared" si="258"/>
        <v>0</v>
      </c>
      <c r="R903" s="90" t="str">
        <f t="shared" si="259"/>
        <v>A+J=</v>
      </c>
      <c r="S903" s="86">
        <f t="shared" si="260"/>
        <v>0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49"/>
        <v>44997</v>
      </c>
      <c r="B904" s="129">
        <f t="shared" ca="1" si="253"/>
        <v>-5.6843418860808015E-14</v>
      </c>
      <c r="C904" s="85">
        <f t="shared" si="261"/>
        <v>-5.6843418860808015E-14</v>
      </c>
      <c r="D904" s="11">
        <f ca="1">IF(A904&lt;$B$1,VLOOKUP(A904,[1]DI!$A$4:$B$15000,2),0)</f>
        <v>0</v>
      </c>
      <c r="E904" s="85">
        <f t="shared" ca="1" si="254"/>
        <v>1</v>
      </c>
      <c r="F904" s="85">
        <f ca="1">(TRUNC(PRODUCT($E$12:$E903),16))</f>
        <v>1.2082543501983301</v>
      </c>
      <c r="G904" s="85">
        <f t="shared" ca="1" si="255"/>
        <v>1.1449431881660399</v>
      </c>
      <c r="H904" s="85">
        <f t="shared" ca="1" si="256"/>
        <v>1.05529633</v>
      </c>
      <c r="I904" s="84">
        <f t="shared" si="250"/>
        <v>0.05</v>
      </c>
      <c r="J904" s="86">
        <f t="shared" si="262"/>
        <v>44841</v>
      </c>
      <c r="K904" s="87">
        <f t="shared" si="251"/>
        <v>105</v>
      </c>
      <c r="L904" s="88">
        <f t="shared" si="263"/>
        <v>106</v>
      </c>
      <c r="M904" s="89">
        <f t="shared" si="264"/>
        <v>1.0207348890000001</v>
      </c>
      <c r="N904" s="89">
        <f t="shared" ca="1" si="265"/>
        <v>1.0771777819999999</v>
      </c>
      <c r="O904" s="88">
        <f t="shared" si="257"/>
        <v>0</v>
      </c>
      <c r="P904" s="85">
        <f t="shared" ca="1" si="252"/>
        <v>0</v>
      </c>
      <c r="Q904" s="85">
        <f t="shared" si="258"/>
        <v>0</v>
      </c>
      <c r="R904" s="90" t="str">
        <f t="shared" si="259"/>
        <v>A+J=</v>
      </c>
      <c r="S904" s="86">
        <f t="shared" si="260"/>
        <v>0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49"/>
        <v>44998</v>
      </c>
      <c r="B905" s="129">
        <f t="shared" ca="1" si="253"/>
        <v>-5.6843418860808015E-14</v>
      </c>
      <c r="C905" s="85">
        <f t="shared" si="261"/>
        <v>-5.6843418860808015E-14</v>
      </c>
      <c r="D905" s="11">
        <f ca="1">IF(A905&lt;$B$1,VLOOKUP(A905,[1]DI!$A$4:$B$15000,2),0)</f>
        <v>0.13650000000000001</v>
      </c>
      <c r="E905" s="85">
        <f t="shared" ca="1" si="254"/>
        <v>1.00050788</v>
      </c>
      <c r="F905" s="85">
        <f ca="1">(TRUNC(PRODUCT($E$12:$E904),16))</f>
        <v>1.2082543501983301</v>
      </c>
      <c r="G905" s="85">
        <f t="shared" ca="1" si="255"/>
        <v>1.1449431881660399</v>
      </c>
      <c r="H905" s="85">
        <f t="shared" ca="1" si="256"/>
        <v>1.05529633</v>
      </c>
      <c r="I905" s="84">
        <f t="shared" si="250"/>
        <v>0.05</v>
      </c>
      <c r="J905" s="86">
        <f t="shared" si="262"/>
        <v>44841</v>
      </c>
      <c r="K905" s="87">
        <f t="shared" si="251"/>
        <v>106</v>
      </c>
      <c r="L905" s="88">
        <f t="shared" si="263"/>
        <v>106</v>
      </c>
      <c r="M905" s="89">
        <f t="shared" si="264"/>
        <v>1.0207348890000001</v>
      </c>
      <c r="N905" s="89">
        <f t="shared" ca="1" si="265"/>
        <v>1.0771777819999999</v>
      </c>
      <c r="O905" s="88">
        <f t="shared" si="257"/>
        <v>0</v>
      </c>
      <c r="P905" s="85">
        <f t="shared" ca="1" si="252"/>
        <v>0</v>
      </c>
      <c r="Q905" s="85">
        <f t="shared" si="258"/>
        <v>0</v>
      </c>
      <c r="R905" s="90" t="str">
        <f t="shared" si="259"/>
        <v>A+J=</v>
      </c>
      <c r="S905" s="86">
        <f t="shared" si="260"/>
        <v>0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49"/>
        <v>44999</v>
      </c>
      <c r="B906" s="129">
        <f t="shared" ca="1" si="253"/>
        <v>-5.6843418860808015E-14</v>
      </c>
      <c r="C906" s="85">
        <f t="shared" si="261"/>
        <v>-5.6843418860808015E-14</v>
      </c>
      <c r="D906" s="11">
        <f ca="1">IF(A906&lt;$B$1,VLOOKUP(A906,[1]DI!$A$4:$B$15000,2),0)</f>
        <v>0.13650000000000001</v>
      </c>
      <c r="E906" s="85">
        <f t="shared" ca="1" si="254"/>
        <v>1.00050788</v>
      </c>
      <c r="F906" s="85">
        <f ca="1">(TRUNC(PRODUCT($E$12:$E905),16))</f>
        <v>1.20886799841771</v>
      </c>
      <c r="G906" s="85">
        <f t="shared" ca="1" si="255"/>
        <v>1.1449431881660399</v>
      </c>
      <c r="H906" s="85">
        <f t="shared" ca="1" si="256"/>
        <v>1.0558323000000001</v>
      </c>
      <c r="I906" s="84">
        <f t="shared" si="250"/>
        <v>0.05</v>
      </c>
      <c r="J906" s="86">
        <f t="shared" si="262"/>
        <v>44841</v>
      </c>
      <c r="K906" s="87">
        <f t="shared" si="251"/>
        <v>107</v>
      </c>
      <c r="L906" s="88">
        <f t="shared" si="263"/>
        <v>107</v>
      </c>
      <c r="M906" s="89">
        <f t="shared" si="264"/>
        <v>1.0209325339999999</v>
      </c>
      <c r="N906" s="89">
        <f t="shared" ca="1" si="265"/>
        <v>1.0779335459999999</v>
      </c>
      <c r="O906" s="88">
        <f t="shared" si="257"/>
        <v>0</v>
      </c>
      <c r="P906" s="85">
        <f t="shared" ca="1" si="252"/>
        <v>0</v>
      </c>
      <c r="Q906" s="85">
        <f t="shared" si="258"/>
        <v>0</v>
      </c>
      <c r="R906" s="90" t="str">
        <f t="shared" si="259"/>
        <v>A+J=</v>
      </c>
      <c r="S906" s="86">
        <f t="shared" si="260"/>
        <v>0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49"/>
        <v>45000</v>
      </c>
      <c r="B907" s="129">
        <f t="shared" ca="1" si="253"/>
        <v>-5.6843418860808015E-14</v>
      </c>
      <c r="C907" s="85">
        <f t="shared" si="261"/>
        <v>-5.6843418860808015E-14</v>
      </c>
      <c r="D907" s="11">
        <f ca="1">IF(A907&lt;$B$1,VLOOKUP(A907,[1]DI!$A$4:$B$15000,2),0)</f>
        <v>0.13650000000000001</v>
      </c>
      <c r="E907" s="85">
        <f t="shared" ca="1" si="254"/>
        <v>1.00050788</v>
      </c>
      <c r="F907" s="85">
        <f ca="1">(TRUNC(PRODUCT($E$12:$E906),16))</f>
        <v>1.20948195829675</v>
      </c>
      <c r="G907" s="85">
        <f t="shared" ca="1" si="255"/>
        <v>1.1449431881660399</v>
      </c>
      <c r="H907" s="85">
        <f t="shared" ca="1" si="256"/>
        <v>1.0563685300000001</v>
      </c>
      <c r="I907" s="84">
        <f t="shared" si="250"/>
        <v>0.05</v>
      </c>
      <c r="J907" s="86">
        <f t="shared" si="262"/>
        <v>44841</v>
      </c>
      <c r="K907" s="87">
        <f t="shared" si="251"/>
        <v>108</v>
      </c>
      <c r="L907" s="88">
        <f t="shared" si="263"/>
        <v>108</v>
      </c>
      <c r="M907" s="89">
        <f t="shared" si="264"/>
        <v>1.0211302179999999</v>
      </c>
      <c r="N907" s="89">
        <f t="shared" ca="1" si="265"/>
        <v>1.078689827</v>
      </c>
      <c r="O907" s="88">
        <f t="shared" si="257"/>
        <v>0</v>
      </c>
      <c r="P907" s="85">
        <f t="shared" ca="1" si="252"/>
        <v>0</v>
      </c>
      <c r="Q907" s="85">
        <f t="shared" si="258"/>
        <v>0</v>
      </c>
      <c r="R907" s="90" t="str">
        <f t="shared" si="259"/>
        <v>A+J=</v>
      </c>
      <c r="S907" s="86">
        <f t="shared" si="260"/>
        <v>0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49"/>
        <v>45001</v>
      </c>
      <c r="B908" s="129">
        <f t="shared" ca="1" si="253"/>
        <v>-5.6843418860808015E-14</v>
      </c>
      <c r="C908" s="85">
        <f t="shared" si="261"/>
        <v>-5.6843418860808015E-14</v>
      </c>
      <c r="D908" s="11">
        <f ca="1">IF(A908&lt;$B$1,VLOOKUP(A908,[1]DI!$A$4:$B$15000,2),0)</f>
        <v>0.13650000000000001</v>
      </c>
      <c r="E908" s="85">
        <f t="shared" ca="1" si="254"/>
        <v>1.00050788</v>
      </c>
      <c r="F908" s="85">
        <f ca="1">(TRUNC(PRODUCT($E$12:$E907),16))</f>
        <v>1.2100962299937299</v>
      </c>
      <c r="G908" s="85">
        <f t="shared" ca="1" si="255"/>
        <v>1.1449431881660399</v>
      </c>
      <c r="H908" s="85">
        <f t="shared" ca="1" si="256"/>
        <v>1.05690504</v>
      </c>
      <c r="I908" s="84">
        <f t="shared" si="250"/>
        <v>0.05</v>
      </c>
      <c r="J908" s="86">
        <f t="shared" si="262"/>
        <v>44841</v>
      </c>
      <c r="K908" s="87">
        <f t="shared" si="251"/>
        <v>109</v>
      </c>
      <c r="L908" s="88">
        <f t="shared" si="263"/>
        <v>109</v>
      </c>
      <c r="M908" s="89">
        <f t="shared" si="264"/>
        <v>1.0213279399999999</v>
      </c>
      <c r="N908" s="89">
        <f t="shared" ca="1" si="265"/>
        <v>1.0794466469999999</v>
      </c>
      <c r="O908" s="88">
        <f t="shared" si="257"/>
        <v>0</v>
      </c>
      <c r="P908" s="85">
        <f t="shared" ca="1" si="252"/>
        <v>0</v>
      </c>
      <c r="Q908" s="85">
        <f t="shared" si="258"/>
        <v>0</v>
      </c>
      <c r="R908" s="90" t="str">
        <f t="shared" si="259"/>
        <v>A+J=</v>
      </c>
      <c r="S908" s="86">
        <f t="shared" si="260"/>
        <v>0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66">(A908+1)</f>
        <v>45002</v>
      </c>
      <c r="B909" s="129">
        <f t="shared" ca="1" si="253"/>
        <v>-5.6843418860808015E-14</v>
      </c>
      <c r="C909" s="85">
        <f t="shared" si="261"/>
        <v>-5.6843418860808015E-14</v>
      </c>
      <c r="D909" s="11">
        <f ca="1">IF(A909&lt;$B$1,VLOOKUP(A909,[1]DI!$A$4:$B$15000,2),0)</f>
        <v>0.13650000000000001</v>
      </c>
      <c r="E909" s="85">
        <f t="shared" ca="1" si="254"/>
        <v>1.00050788</v>
      </c>
      <c r="F909" s="85">
        <f ca="1">(TRUNC(PRODUCT($E$12:$E908),16))</f>
        <v>1.2107108136670199</v>
      </c>
      <c r="G909" s="85">
        <f t="shared" ca="1" si="255"/>
        <v>1.1449431881660399</v>
      </c>
      <c r="H909" s="85">
        <f t="shared" ca="1" si="256"/>
        <v>1.05744182</v>
      </c>
      <c r="I909" s="84">
        <f t="shared" ref="I909:I972" si="267">I908</f>
        <v>0.05</v>
      </c>
      <c r="J909" s="86">
        <f t="shared" si="262"/>
        <v>44841</v>
      </c>
      <c r="K909" s="87">
        <f t="shared" ref="K909:K972" si="268">IF(A909&gt;J909,IF(NETWORKDAYS(J909,A909,$V$72:$V$436)-1=0,1,NETWORKDAYS(J909,A909,$V$72:$V$436)-1),0)</f>
        <v>110</v>
      </c>
      <c r="L909" s="88">
        <f t="shared" si="263"/>
        <v>110</v>
      </c>
      <c r="M909" s="89">
        <f t="shared" si="264"/>
        <v>1.0215257</v>
      </c>
      <c r="N909" s="89">
        <f t="shared" ca="1" si="265"/>
        <v>1.080203995</v>
      </c>
      <c r="O909" s="88">
        <f t="shared" si="257"/>
        <v>0</v>
      </c>
      <c r="P909" s="85">
        <f t="shared" ref="P909:P972" ca="1" si="269">TRUNC(((N909-1)*C909),8)</f>
        <v>0</v>
      </c>
      <c r="Q909" s="85">
        <f t="shared" si="258"/>
        <v>0</v>
      </c>
      <c r="R909" s="90" t="str">
        <f t="shared" si="259"/>
        <v>A+J=</v>
      </c>
      <c r="S909" s="86">
        <f t="shared" si="260"/>
        <v>0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66"/>
        <v>45003</v>
      </c>
      <c r="B910" s="129">
        <f t="shared" ref="B910:B973" ca="1" si="270">IF(A910&lt;=TODAY(),C910+P910,IF(AND(A910&gt;TODAY(),A910&lt;=$B$1),IF(VLOOKUP(TODAY(),$A$10:$D$10000,4,FALSE)=0,"n.d",C910+P910),"n.d"))</f>
        <v>-5.6843418860808015E-14</v>
      </c>
      <c r="C910" s="85">
        <f t="shared" si="261"/>
        <v>-5.6843418860808015E-14</v>
      </c>
      <c r="D910" s="11">
        <f ca="1">IF(A910&lt;$B$1,VLOOKUP(A910,[1]DI!$A$4:$B$15000,2),0)</f>
        <v>0</v>
      </c>
      <c r="E910" s="85">
        <f t="shared" ref="E910:E973" ca="1" si="271">IF(A910&lt;A$10,1,ROUND(((1+D910)^(1/252)),8))</f>
        <v>1</v>
      </c>
      <c r="F910" s="85">
        <f ca="1">(TRUNC(PRODUCT($E$12:$E909),16))</f>
        <v>1.21132570947506</v>
      </c>
      <c r="G910" s="85">
        <f t="shared" ref="G910:G973" ca="1" si="272">IF(O909&gt;0,F909,G909)</f>
        <v>1.1449431881660399</v>
      </c>
      <c r="H910" s="85">
        <f t="shared" ref="H910:H973" ca="1" si="273">ROUND(F910/G910,8)</f>
        <v>1.0579788800000001</v>
      </c>
      <c r="I910" s="84">
        <f t="shared" si="267"/>
        <v>0.05</v>
      </c>
      <c r="J910" s="86">
        <f t="shared" si="262"/>
        <v>44841</v>
      </c>
      <c r="K910" s="87">
        <f t="shared" si="268"/>
        <v>110</v>
      </c>
      <c r="L910" s="88">
        <f t="shared" si="263"/>
        <v>111</v>
      </c>
      <c r="M910" s="89">
        <f t="shared" si="264"/>
        <v>1.0217234980000001</v>
      </c>
      <c r="N910" s="89">
        <f t="shared" ca="1" si="265"/>
        <v>1.080961882</v>
      </c>
      <c r="O910" s="88">
        <f t="shared" ref="O910:O973" si="274">IF(VLOOKUP(A910,W$12:AD$60,8)=VLOOKUP(A909,W$12:AD$60,8),0,VLOOKUP(A910,W$12:AD$60,8))</f>
        <v>0</v>
      </c>
      <c r="P910" s="85">
        <f t="shared" ca="1" si="269"/>
        <v>0</v>
      </c>
      <c r="Q910" s="85">
        <f t="shared" ref="Q910:Q973" si="275">IF(O910&gt;0,VLOOKUP(O910,$V$12:$AA$60,6),0)</f>
        <v>0</v>
      </c>
      <c r="R910" s="90" t="str">
        <f t="shared" ref="R910:R973" si="276">IF(O909&gt;0,VLOOKUP(O909,V$12:AF$60,10),R909)</f>
        <v>A+J=</v>
      </c>
      <c r="S910" s="86">
        <f t="shared" ref="S910:S973" si="277">IF(O909&gt;0,VLOOKUP(O909,V$12:AF$60,11),S909)</f>
        <v>0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66"/>
        <v>45004</v>
      </c>
      <c r="B911" s="129">
        <f t="shared" ca="1" si="270"/>
        <v>-5.6843418860808015E-14</v>
      </c>
      <c r="C911" s="85">
        <f t="shared" si="261"/>
        <v>-5.6843418860808015E-14</v>
      </c>
      <c r="D911" s="11">
        <f ca="1">IF(A911&lt;$B$1,VLOOKUP(A911,[1]DI!$A$4:$B$15000,2),0)</f>
        <v>0</v>
      </c>
      <c r="E911" s="85">
        <f t="shared" ca="1" si="271"/>
        <v>1</v>
      </c>
      <c r="F911" s="85">
        <f ca="1">(TRUNC(PRODUCT($E$12:$E910),16))</f>
        <v>1.21132570947506</v>
      </c>
      <c r="G911" s="85">
        <f t="shared" ca="1" si="272"/>
        <v>1.1449431881660399</v>
      </c>
      <c r="H911" s="85">
        <f t="shared" ca="1" si="273"/>
        <v>1.0579788800000001</v>
      </c>
      <c r="I911" s="84">
        <f t="shared" si="267"/>
        <v>0.05</v>
      </c>
      <c r="J911" s="86">
        <f t="shared" si="262"/>
        <v>44841</v>
      </c>
      <c r="K911" s="87">
        <f t="shared" si="268"/>
        <v>110</v>
      </c>
      <c r="L911" s="88">
        <f t="shared" si="263"/>
        <v>111</v>
      </c>
      <c r="M911" s="89">
        <f t="shared" si="264"/>
        <v>1.0217234980000001</v>
      </c>
      <c r="N911" s="89">
        <f t="shared" ca="1" si="265"/>
        <v>1.080961882</v>
      </c>
      <c r="O911" s="88">
        <f t="shared" si="274"/>
        <v>0</v>
      </c>
      <c r="P911" s="85">
        <f t="shared" ca="1" si="269"/>
        <v>0</v>
      </c>
      <c r="Q911" s="85">
        <f t="shared" si="275"/>
        <v>0</v>
      </c>
      <c r="R911" s="90" t="str">
        <f t="shared" si="276"/>
        <v>A+J=</v>
      </c>
      <c r="S911" s="86">
        <f t="shared" si="277"/>
        <v>0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66"/>
        <v>45005</v>
      </c>
      <c r="B912" s="129">
        <f t="shared" ca="1" si="270"/>
        <v>-5.6843418860808015E-14</v>
      </c>
      <c r="C912" s="85">
        <f t="shared" si="261"/>
        <v>-5.6843418860808015E-14</v>
      </c>
      <c r="D912" s="11">
        <f ca="1">IF(A912&lt;$B$1,VLOOKUP(A912,[1]DI!$A$4:$B$15000,2),0)</f>
        <v>0.13650000000000001</v>
      </c>
      <c r="E912" s="85">
        <f t="shared" ca="1" si="271"/>
        <v>1.00050788</v>
      </c>
      <c r="F912" s="85">
        <f ca="1">(TRUNC(PRODUCT($E$12:$E911),16))</f>
        <v>1.21132570947506</v>
      </c>
      <c r="G912" s="85">
        <f t="shared" ca="1" si="272"/>
        <v>1.1449431881660399</v>
      </c>
      <c r="H912" s="85">
        <f t="shared" ca="1" si="273"/>
        <v>1.0579788800000001</v>
      </c>
      <c r="I912" s="84">
        <f t="shared" si="267"/>
        <v>0.05</v>
      </c>
      <c r="J912" s="86">
        <f t="shared" si="262"/>
        <v>44841</v>
      </c>
      <c r="K912" s="87">
        <f t="shared" si="268"/>
        <v>111</v>
      </c>
      <c r="L912" s="88">
        <f t="shared" si="263"/>
        <v>111</v>
      </c>
      <c r="M912" s="89">
        <f t="shared" si="264"/>
        <v>1.0217234980000001</v>
      </c>
      <c r="N912" s="89">
        <f t="shared" ca="1" si="265"/>
        <v>1.080961882</v>
      </c>
      <c r="O912" s="88">
        <f t="shared" si="274"/>
        <v>0</v>
      </c>
      <c r="P912" s="85">
        <f t="shared" ca="1" si="269"/>
        <v>0</v>
      </c>
      <c r="Q912" s="85">
        <f t="shared" si="275"/>
        <v>0</v>
      </c>
      <c r="R912" s="90" t="str">
        <f t="shared" si="276"/>
        <v>A+J=</v>
      </c>
      <c r="S912" s="86">
        <f t="shared" si="277"/>
        <v>0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66"/>
        <v>45006</v>
      </c>
      <c r="B913" s="129">
        <f t="shared" ca="1" si="270"/>
        <v>-5.6843418860808015E-14</v>
      </c>
      <c r="C913" s="85">
        <f t="shared" si="261"/>
        <v>-5.6843418860808015E-14</v>
      </c>
      <c r="D913" s="11">
        <f ca="1">IF(A913&lt;$B$1,VLOOKUP(A913,[1]DI!$A$4:$B$15000,2),0)</f>
        <v>0.13650000000000001</v>
      </c>
      <c r="E913" s="85">
        <f t="shared" ca="1" si="271"/>
        <v>1.00050788</v>
      </c>
      <c r="F913" s="85">
        <f ca="1">(TRUNC(PRODUCT($E$12:$E912),16))</f>
        <v>1.21194091757639</v>
      </c>
      <c r="G913" s="85">
        <f t="shared" ca="1" si="272"/>
        <v>1.1449431881660399</v>
      </c>
      <c r="H913" s="85">
        <f t="shared" ca="1" si="273"/>
        <v>1.0585161999999999</v>
      </c>
      <c r="I913" s="84">
        <f t="shared" si="267"/>
        <v>0.05</v>
      </c>
      <c r="J913" s="86">
        <f t="shared" si="262"/>
        <v>44841</v>
      </c>
      <c r="K913" s="87">
        <f t="shared" si="268"/>
        <v>112</v>
      </c>
      <c r="L913" s="88">
        <f t="shared" si="263"/>
        <v>112</v>
      </c>
      <c r="M913" s="89">
        <f t="shared" si="264"/>
        <v>1.021921335</v>
      </c>
      <c r="N913" s="89">
        <f t="shared" ca="1" si="265"/>
        <v>1.0817202880000001</v>
      </c>
      <c r="O913" s="88">
        <f t="shared" si="274"/>
        <v>0</v>
      </c>
      <c r="P913" s="85">
        <f t="shared" ca="1" si="269"/>
        <v>0</v>
      </c>
      <c r="Q913" s="85">
        <f t="shared" si="275"/>
        <v>0</v>
      </c>
      <c r="R913" s="90" t="str">
        <f t="shared" si="276"/>
        <v>A+J=</v>
      </c>
      <c r="S913" s="86">
        <f t="shared" si="277"/>
        <v>0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66"/>
        <v>45007</v>
      </c>
      <c r="B914" s="129">
        <f t="shared" ca="1" si="270"/>
        <v>-5.6843418860808015E-14</v>
      </c>
      <c r="C914" s="85">
        <f t="shared" si="261"/>
        <v>-5.6843418860808015E-14</v>
      </c>
      <c r="D914" s="11">
        <f ca="1">IF(A914&lt;$B$1,VLOOKUP(A914,[1]DI!$A$4:$B$15000,2),0)</f>
        <v>0.13650000000000001</v>
      </c>
      <c r="E914" s="85">
        <f t="shared" ca="1" si="271"/>
        <v>1.00050788</v>
      </c>
      <c r="F914" s="85">
        <f ca="1">(TRUNC(PRODUCT($E$12:$E913),16))</f>
        <v>1.2125564381296099</v>
      </c>
      <c r="G914" s="85">
        <f t="shared" ca="1" si="272"/>
        <v>1.1449431881660399</v>
      </c>
      <c r="H914" s="85">
        <f t="shared" ca="1" si="273"/>
        <v>1.0590538</v>
      </c>
      <c r="I914" s="84">
        <f t="shared" si="267"/>
        <v>0.05</v>
      </c>
      <c r="J914" s="86">
        <f t="shared" si="262"/>
        <v>44841</v>
      </c>
      <c r="K914" s="87">
        <f t="shared" si="268"/>
        <v>113</v>
      </c>
      <c r="L914" s="88">
        <f t="shared" si="263"/>
        <v>113</v>
      </c>
      <c r="M914" s="89">
        <f t="shared" si="264"/>
        <v>1.0221192100000001</v>
      </c>
      <c r="N914" s="89">
        <f t="shared" ca="1" si="265"/>
        <v>1.0824792329999999</v>
      </c>
      <c r="O914" s="88">
        <f t="shared" si="274"/>
        <v>0</v>
      </c>
      <c r="P914" s="85">
        <f t="shared" ca="1" si="269"/>
        <v>0</v>
      </c>
      <c r="Q914" s="85">
        <f t="shared" si="275"/>
        <v>0</v>
      </c>
      <c r="R914" s="90" t="str">
        <f t="shared" si="276"/>
        <v>A+J=</v>
      </c>
      <c r="S914" s="86">
        <f t="shared" si="277"/>
        <v>0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66"/>
        <v>45008</v>
      </c>
      <c r="B915" s="129">
        <f t="shared" ca="1" si="270"/>
        <v>-5.6843418860808015E-14</v>
      </c>
      <c r="C915" s="85">
        <f t="shared" si="261"/>
        <v>-5.6843418860808015E-14</v>
      </c>
      <c r="D915" s="11">
        <f ca="1">IF(A915&lt;$B$1,VLOOKUP(A915,[1]DI!$A$4:$B$15000,2),0)</f>
        <v>0.13650000000000001</v>
      </c>
      <c r="E915" s="85">
        <f t="shared" ca="1" si="271"/>
        <v>1.00050788</v>
      </c>
      <c r="F915" s="85">
        <f ca="1">(TRUNC(PRODUCT($E$12:$E914),16))</f>
        <v>1.2131722712934101</v>
      </c>
      <c r="G915" s="85">
        <f t="shared" ca="1" si="272"/>
        <v>1.1449431881660399</v>
      </c>
      <c r="H915" s="85">
        <f t="shared" ca="1" si="273"/>
        <v>1.05959168</v>
      </c>
      <c r="I915" s="84">
        <f t="shared" si="267"/>
        <v>0.05</v>
      </c>
      <c r="J915" s="86">
        <f t="shared" si="262"/>
        <v>44841</v>
      </c>
      <c r="K915" s="87">
        <f t="shared" si="268"/>
        <v>114</v>
      </c>
      <c r="L915" s="88">
        <f t="shared" si="263"/>
        <v>114</v>
      </c>
      <c r="M915" s="89">
        <f t="shared" si="264"/>
        <v>1.022317124</v>
      </c>
      <c r="N915" s="89">
        <f t="shared" ca="1" si="265"/>
        <v>1.0832387189999999</v>
      </c>
      <c r="O915" s="88">
        <f t="shared" si="274"/>
        <v>0</v>
      </c>
      <c r="P915" s="85">
        <f t="shared" ca="1" si="269"/>
        <v>0</v>
      </c>
      <c r="Q915" s="85">
        <f t="shared" si="275"/>
        <v>0</v>
      </c>
      <c r="R915" s="90" t="str">
        <f t="shared" si="276"/>
        <v>A+J=</v>
      </c>
      <c r="S915" s="86">
        <f t="shared" si="277"/>
        <v>0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66"/>
        <v>45009</v>
      </c>
      <c r="B916" s="129">
        <f t="shared" ca="1" si="270"/>
        <v>-5.6843418860808015E-14</v>
      </c>
      <c r="C916" s="85">
        <f t="shared" si="261"/>
        <v>-5.6843418860808015E-14</v>
      </c>
      <c r="D916" s="11">
        <f ca="1">IF(A916&lt;$B$1,VLOOKUP(A916,[1]DI!$A$4:$B$15000,2),0)</f>
        <v>0.13650000000000001</v>
      </c>
      <c r="E916" s="85">
        <f t="shared" ca="1" si="271"/>
        <v>1.00050788</v>
      </c>
      <c r="F916" s="85">
        <f ca="1">(TRUNC(PRODUCT($E$12:$E915),16))</f>
        <v>1.2137884172265501</v>
      </c>
      <c r="G916" s="85">
        <f t="shared" ca="1" si="272"/>
        <v>1.1449431881660399</v>
      </c>
      <c r="H916" s="85">
        <f t="shared" ca="1" si="273"/>
        <v>1.06012982</v>
      </c>
      <c r="I916" s="84">
        <f t="shared" si="267"/>
        <v>0.05</v>
      </c>
      <c r="J916" s="86">
        <f t="shared" si="262"/>
        <v>44841</v>
      </c>
      <c r="K916" s="87">
        <f t="shared" si="268"/>
        <v>115</v>
      </c>
      <c r="L916" s="88">
        <f t="shared" si="263"/>
        <v>115</v>
      </c>
      <c r="M916" s="89">
        <f t="shared" si="264"/>
        <v>1.0225150759999999</v>
      </c>
      <c r="N916" s="89">
        <f t="shared" ca="1" si="265"/>
        <v>1.0839987230000001</v>
      </c>
      <c r="O916" s="88">
        <f t="shared" si="274"/>
        <v>0</v>
      </c>
      <c r="P916" s="85">
        <f t="shared" ca="1" si="269"/>
        <v>0</v>
      </c>
      <c r="Q916" s="85">
        <f t="shared" si="275"/>
        <v>0</v>
      </c>
      <c r="R916" s="90" t="str">
        <f t="shared" si="276"/>
        <v>A+J=</v>
      </c>
      <c r="S916" s="86">
        <f t="shared" si="277"/>
        <v>0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66"/>
        <v>45010</v>
      </c>
      <c r="B917" s="129">
        <f t="shared" ca="1" si="270"/>
        <v>-5.6843418860808015E-14</v>
      </c>
      <c r="C917" s="85">
        <f t="shared" si="261"/>
        <v>-5.6843418860808015E-14</v>
      </c>
      <c r="D917" s="11">
        <f ca="1">IF(A917&lt;$B$1,VLOOKUP(A917,[1]DI!$A$4:$B$15000,2),0)</f>
        <v>0</v>
      </c>
      <c r="E917" s="85">
        <f t="shared" ca="1" si="271"/>
        <v>1</v>
      </c>
      <c r="F917" s="85">
        <f ca="1">(TRUNC(PRODUCT($E$12:$E916),16))</f>
        <v>1.2144048760878901</v>
      </c>
      <c r="G917" s="85">
        <f t="shared" ca="1" si="272"/>
        <v>1.1449431881660399</v>
      </c>
      <c r="H917" s="85">
        <f t="shared" ca="1" si="273"/>
        <v>1.06066824</v>
      </c>
      <c r="I917" s="84">
        <f t="shared" si="267"/>
        <v>0.05</v>
      </c>
      <c r="J917" s="86">
        <f t="shared" si="262"/>
        <v>44841</v>
      </c>
      <c r="K917" s="87">
        <f t="shared" si="268"/>
        <v>115</v>
      </c>
      <c r="L917" s="88">
        <f t="shared" si="263"/>
        <v>116</v>
      </c>
      <c r="M917" s="89">
        <f t="shared" si="264"/>
        <v>1.0227130659999999</v>
      </c>
      <c r="N917" s="89">
        <f t="shared" ca="1" si="265"/>
        <v>1.084759268</v>
      </c>
      <c r="O917" s="88">
        <f t="shared" si="274"/>
        <v>0</v>
      </c>
      <c r="P917" s="85">
        <f t="shared" ca="1" si="269"/>
        <v>0</v>
      </c>
      <c r="Q917" s="85">
        <f t="shared" si="275"/>
        <v>0</v>
      </c>
      <c r="R917" s="90" t="str">
        <f t="shared" si="276"/>
        <v>A+J=</v>
      </c>
      <c r="S917" s="86">
        <f t="shared" si="277"/>
        <v>0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66"/>
        <v>45011</v>
      </c>
      <c r="B918" s="129">
        <f t="shared" ca="1" si="270"/>
        <v>-5.6843418860808015E-14</v>
      </c>
      <c r="C918" s="85">
        <f t="shared" si="261"/>
        <v>-5.6843418860808015E-14</v>
      </c>
      <c r="D918" s="11">
        <f ca="1">IF(A918&lt;$B$1,VLOOKUP(A918,[1]DI!$A$4:$B$15000,2),0)</f>
        <v>0</v>
      </c>
      <c r="E918" s="85">
        <f t="shared" ca="1" si="271"/>
        <v>1</v>
      </c>
      <c r="F918" s="85">
        <f ca="1">(TRUNC(PRODUCT($E$12:$E917),16))</f>
        <v>1.2144048760878901</v>
      </c>
      <c r="G918" s="85">
        <f t="shared" ca="1" si="272"/>
        <v>1.1449431881660399</v>
      </c>
      <c r="H918" s="85">
        <f t="shared" ca="1" si="273"/>
        <v>1.06066824</v>
      </c>
      <c r="I918" s="84">
        <f t="shared" si="267"/>
        <v>0.05</v>
      </c>
      <c r="J918" s="86">
        <f t="shared" si="262"/>
        <v>44841</v>
      </c>
      <c r="K918" s="87">
        <f t="shared" si="268"/>
        <v>115</v>
      </c>
      <c r="L918" s="88">
        <f t="shared" si="263"/>
        <v>116</v>
      </c>
      <c r="M918" s="89">
        <f t="shared" si="264"/>
        <v>1.0227130659999999</v>
      </c>
      <c r="N918" s="89">
        <f t="shared" ca="1" si="265"/>
        <v>1.084759268</v>
      </c>
      <c r="O918" s="88">
        <f t="shared" si="274"/>
        <v>0</v>
      </c>
      <c r="P918" s="85">
        <f t="shared" ca="1" si="269"/>
        <v>0</v>
      </c>
      <c r="Q918" s="85">
        <f t="shared" si="275"/>
        <v>0</v>
      </c>
      <c r="R918" s="90" t="str">
        <f t="shared" si="276"/>
        <v>A+J=</v>
      </c>
      <c r="S918" s="86">
        <f t="shared" si="277"/>
        <v>0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66"/>
        <v>45012</v>
      </c>
      <c r="B919" s="129">
        <f t="shared" ca="1" si="270"/>
        <v>-5.6843418860808015E-14</v>
      </c>
      <c r="C919" s="85">
        <f t="shared" si="261"/>
        <v>-5.6843418860808015E-14</v>
      </c>
      <c r="D919" s="11">
        <f ca="1">IF(A919&lt;$B$1,VLOOKUP(A919,[1]DI!$A$4:$B$15000,2),0)</f>
        <v>0.13650000000000001</v>
      </c>
      <c r="E919" s="85">
        <f t="shared" ca="1" si="271"/>
        <v>1.00050788</v>
      </c>
      <c r="F919" s="85">
        <f ca="1">(TRUNC(PRODUCT($E$12:$E918),16))</f>
        <v>1.2144048760878901</v>
      </c>
      <c r="G919" s="85">
        <f t="shared" ca="1" si="272"/>
        <v>1.1449431881660399</v>
      </c>
      <c r="H919" s="85">
        <f t="shared" ca="1" si="273"/>
        <v>1.06066824</v>
      </c>
      <c r="I919" s="84">
        <f t="shared" si="267"/>
        <v>0.05</v>
      </c>
      <c r="J919" s="86">
        <f t="shared" si="262"/>
        <v>44841</v>
      </c>
      <c r="K919" s="87">
        <f t="shared" si="268"/>
        <v>116</v>
      </c>
      <c r="L919" s="88">
        <f t="shared" si="263"/>
        <v>116</v>
      </c>
      <c r="M919" s="89">
        <f t="shared" si="264"/>
        <v>1.0227130659999999</v>
      </c>
      <c r="N919" s="89">
        <f t="shared" ca="1" si="265"/>
        <v>1.084759268</v>
      </c>
      <c r="O919" s="88">
        <f t="shared" si="274"/>
        <v>0</v>
      </c>
      <c r="P919" s="85">
        <f t="shared" ca="1" si="269"/>
        <v>0</v>
      </c>
      <c r="Q919" s="85">
        <f t="shared" si="275"/>
        <v>0</v>
      </c>
      <c r="R919" s="90" t="str">
        <f t="shared" si="276"/>
        <v>A+J=</v>
      </c>
      <c r="S919" s="86">
        <f t="shared" si="277"/>
        <v>0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66"/>
        <v>45013</v>
      </c>
      <c r="B920" s="129">
        <f t="shared" ca="1" si="270"/>
        <v>-5.6843418860808015E-14</v>
      </c>
      <c r="C920" s="85">
        <f t="shared" si="261"/>
        <v>-5.6843418860808015E-14</v>
      </c>
      <c r="D920" s="11">
        <f ca="1">IF(A920&lt;$B$1,VLOOKUP(A920,[1]DI!$A$4:$B$15000,2),0)</f>
        <v>0.13650000000000001</v>
      </c>
      <c r="E920" s="85">
        <f t="shared" ca="1" si="271"/>
        <v>1.00050788</v>
      </c>
      <c r="F920" s="85">
        <f ca="1">(TRUNC(PRODUCT($E$12:$E919),16))</f>
        <v>1.21502164803636</v>
      </c>
      <c r="G920" s="85">
        <f t="shared" ca="1" si="272"/>
        <v>1.1449431881660399</v>
      </c>
      <c r="H920" s="85">
        <f t="shared" ca="1" si="273"/>
        <v>1.06120693</v>
      </c>
      <c r="I920" s="84">
        <f t="shared" si="267"/>
        <v>0.05</v>
      </c>
      <c r="J920" s="86">
        <f t="shared" si="262"/>
        <v>44841</v>
      </c>
      <c r="K920" s="87">
        <f t="shared" si="268"/>
        <v>117</v>
      </c>
      <c r="L920" s="88">
        <f t="shared" si="263"/>
        <v>117</v>
      </c>
      <c r="M920" s="89">
        <f t="shared" si="264"/>
        <v>1.0229110939999999</v>
      </c>
      <c r="N920" s="89">
        <f t="shared" ca="1" si="265"/>
        <v>1.0855203419999999</v>
      </c>
      <c r="O920" s="88">
        <f t="shared" si="274"/>
        <v>0</v>
      </c>
      <c r="P920" s="85">
        <f t="shared" ca="1" si="269"/>
        <v>0</v>
      </c>
      <c r="Q920" s="85">
        <f t="shared" si="275"/>
        <v>0</v>
      </c>
      <c r="R920" s="90" t="str">
        <f t="shared" si="276"/>
        <v>A+J=</v>
      </c>
      <c r="S920" s="86">
        <f t="shared" si="277"/>
        <v>0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66"/>
        <v>45014</v>
      </c>
      <c r="B921" s="129">
        <f t="shared" ca="1" si="270"/>
        <v>-5.6843418860808015E-14</v>
      </c>
      <c r="C921" s="85">
        <f t="shared" si="261"/>
        <v>-5.6843418860808015E-14</v>
      </c>
      <c r="D921" s="11">
        <f ca="1">IF(A921&lt;$B$1,VLOOKUP(A921,[1]DI!$A$4:$B$15000,2),0)</f>
        <v>0.13650000000000001</v>
      </c>
      <c r="E921" s="85">
        <f t="shared" ca="1" si="271"/>
        <v>1.00050788</v>
      </c>
      <c r="F921" s="85">
        <f ca="1">(TRUNC(PRODUCT($E$12:$E920),16))</f>
        <v>1.2156387332309599</v>
      </c>
      <c r="G921" s="85">
        <f t="shared" ca="1" si="272"/>
        <v>1.1449431881660399</v>
      </c>
      <c r="H921" s="85">
        <f t="shared" ca="1" si="273"/>
        <v>1.0617459</v>
      </c>
      <c r="I921" s="84">
        <f t="shared" si="267"/>
        <v>0.05</v>
      </c>
      <c r="J921" s="86">
        <f t="shared" si="262"/>
        <v>44841</v>
      </c>
      <c r="K921" s="87">
        <f t="shared" si="268"/>
        <v>118</v>
      </c>
      <c r="L921" s="88">
        <f t="shared" si="263"/>
        <v>118</v>
      </c>
      <c r="M921" s="89">
        <f t="shared" si="264"/>
        <v>1.023109161</v>
      </c>
      <c r="N921" s="89">
        <f t="shared" ca="1" si="265"/>
        <v>1.086281957</v>
      </c>
      <c r="O921" s="88">
        <f t="shared" si="274"/>
        <v>0</v>
      </c>
      <c r="P921" s="85">
        <f t="shared" ca="1" si="269"/>
        <v>0</v>
      </c>
      <c r="Q921" s="85">
        <f t="shared" si="275"/>
        <v>0</v>
      </c>
      <c r="R921" s="90" t="str">
        <f t="shared" si="276"/>
        <v>A+J=</v>
      </c>
      <c r="S921" s="86">
        <f t="shared" si="277"/>
        <v>0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66"/>
        <v>45015</v>
      </c>
      <c r="B922" s="129">
        <f t="shared" ca="1" si="270"/>
        <v>-5.6843418860808015E-14</v>
      </c>
      <c r="C922" s="85">
        <f t="shared" si="261"/>
        <v>-5.6843418860808015E-14</v>
      </c>
      <c r="D922" s="11">
        <f ca="1">IF(A922&lt;$B$1,VLOOKUP(A922,[1]DI!$A$4:$B$15000,2),0)</f>
        <v>0.13650000000000001</v>
      </c>
      <c r="E922" s="85">
        <f t="shared" ca="1" si="271"/>
        <v>1.00050788</v>
      </c>
      <c r="F922" s="85">
        <f ca="1">(TRUNC(PRODUCT($E$12:$E921),16))</f>
        <v>1.2162561318308001</v>
      </c>
      <c r="G922" s="85">
        <f t="shared" ca="1" si="272"/>
        <v>1.1449431881660399</v>
      </c>
      <c r="H922" s="85">
        <f t="shared" ca="1" si="273"/>
        <v>1.06228514</v>
      </c>
      <c r="I922" s="84">
        <f t="shared" si="267"/>
        <v>0.05</v>
      </c>
      <c r="J922" s="86">
        <f t="shared" si="262"/>
        <v>44841</v>
      </c>
      <c r="K922" s="87">
        <f t="shared" si="268"/>
        <v>119</v>
      </c>
      <c r="L922" s="88">
        <f t="shared" si="263"/>
        <v>119</v>
      </c>
      <c r="M922" s="89">
        <f t="shared" si="264"/>
        <v>1.023307266</v>
      </c>
      <c r="N922" s="89">
        <f t="shared" ca="1" si="265"/>
        <v>1.0870441019999999</v>
      </c>
      <c r="O922" s="88">
        <f t="shared" si="274"/>
        <v>0</v>
      </c>
      <c r="P922" s="85">
        <f t="shared" ca="1" si="269"/>
        <v>0</v>
      </c>
      <c r="Q922" s="85">
        <f t="shared" si="275"/>
        <v>0</v>
      </c>
      <c r="R922" s="90" t="str">
        <f t="shared" si="276"/>
        <v>A+J=</v>
      </c>
      <c r="S922" s="86">
        <f t="shared" si="277"/>
        <v>0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66"/>
        <v>45016</v>
      </c>
      <c r="B923" s="129">
        <f t="shared" ca="1" si="270"/>
        <v>-5.6843418860808015E-14</v>
      </c>
      <c r="C923" s="85">
        <f t="shared" si="261"/>
        <v>-5.6843418860808015E-14</v>
      </c>
      <c r="D923" s="11">
        <f ca="1">IF(A923&lt;$B$1,VLOOKUP(A923,[1]DI!$A$4:$B$15000,2),0)</f>
        <v>0.13650000000000001</v>
      </c>
      <c r="E923" s="85">
        <f t="shared" ca="1" si="271"/>
        <v>1.00050788</v>
      </c>
      <c r="F923" s="85">
        <f ca="1">(TRUNC(PRODUCT($E$12:$E922),16))</f>
        <v>1.21687384399503</v>
      </c>
      <c r="G923" s="85">
        <f t="shared" ca="1" si="272"/>
        <v>1.1449431881660399</v>
      </c>
      <c r="H923" s="85">
        <f t="shared" ca="1" si="273"/>
        <v>1.06282465</v>
      </c>
      <c r="I923" s="84">
        <f t="shared" si="267"/>
        <v>0.05</v>
      </c>
      <c r="J923" s="86">
        <f t="shared" si="262"/>
        <v>44841</v>
      </c>
      <c r="K923" s="87">
        <f t="shared" si="268"/>
        <v>120</v>
      </c>
      <c r="L923" s="88">
        <f t="shared" si="263"/>
        <v>120</v>
      </c>
      <c r="M923" s="89">
        <f t="shared" si="264"/>
        <v>1.0235054100000001</v>
      </c>
      <c r="N923" s="89">
        <f t="shared" ca="1" si="265"/>
        <v>1.0878067789999999</v>
      </c>
      <c r="O923" s="88">
        <f t="shared" si="274"/>
        <v>0</v>
      </c>
      <c r="P923" s="85">
        <f t="shared" ca="1" si="269"/>
        <v>0</v>
      </c>
      <c r="Q923" s="85">
        <f t="shared" si="275"/>
        <v>0</v>
      </c>
      <c r="R923" s="90" t="str">
        <f t="shared" si="276"/>
        <v>A+J=</v>
      </c>
      <c r="S923" s="86">
        <f t="shared" si="277"/>
        <v>0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66"/>
        <v>45017</v>
      </c>
      <c r="B924" s="129">
        <f t="shared" ca="1" si="270"/>
        <v>-5.6843418860808015E-14</v>
      </c>
      <c r="C924" s="85">
        <f t="shared" si="261"/>
        <v>-5.6843418860808015E-14</v>
      </c>
      <c r="D924" s="11">
        <f ca="1">IF(A924&lt;$B$1,VLOOKUP(A924,[1]DI!$A$4:$B$15000,2),0)</f>
        <v>0</v>
      </c>
      <c r="E924" s="85">
        <f t="shared" ca="1" si="271"/>
        <v>1</v>
      </c>
      <c r="F924" s="85">
        <f ca="1">(TRUNC(PRODUCT($E$12:$E923),16))</f>
        <v>1.21749186988292</v>
      </c>
      <c r="G924" s="85">
        <f t="shared" ca="1" si="272"/>
        <v>1.1449431881660399</v>
      </c>
      <c r="H924" s="85">
        <f t="shared" ca="1" si="273"/>
        <v>1.06336444</v>
      </c>
      <c r="I924" s="84">
        <f t="shared" si="267"/>
        <v>0.05</v>
      </c>
      <c r="J924" s="86">
        <f t="shared" si="262"/>
        <v>44841</v>
      </c>
      <c r="K924" s="87">
        <f t="shared" si="268"/>
        <v>120</v>
      </c>
      <c r="L924" s="88">
        <f t="shared" si="263"/>
        <v>121</v>
      </c>
      <c r="M924" s="89">
        <f t="shared" si="264"/>
        <v>1.0237035910000001</v>
      </c>
      <c r="N924" s="89">
        <f t="shared" ca="1" si="265"/>
        <v>1.0885699959999999</v>
      </c>
      <c r="O924" s="88">
        <f t="shared" si="274"/>
        <v>0</v>
      </c>
      <c r="P924" s="85">
        <f t="shared" ca="1" si="269"/>
        <v>0</v>
      </c>
      <c r="Q924" s="85">
        <f t="shared" si="275"/>
        <v>0</v>
      </c>
      <c r="R924" s="90" t="str">
        <f t="shared" si="276"/>
        <v>A+J=</v>
      </c>
      <c r="S924" s="86">
        <f t="shared" si="277"/>
        <v>0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66"/>
        <v>45018</v>
      </c>
      <c r="B925" s="129">
        <f t="shared" ca="1" si="270"/>
        <v>-5.6843418860808015E-14</v>
      </c>
      <c r="C925" s="85">
        <f t="shared" si="261"/>
        <v>-5.6843418860808015E-14</v>
      </c>
      <c r="D925" s="11">
        <f ca="1">IF(A925&lt;$B$1,VLOOKUP(A925,[1]DI!$A$4:$B$15000,2),0)</f>
        <v>0</v>
      </c>
      <c r="E925" s="85">
        <f t="shared" ca="1" si="271"/>
        <v>1</v>
      </c>
      <c r="F925" s="85">
        <f ca="1">(TRUNC(PRODUCT($E$12:$E924),16))</f>
        <v>1.21749186988292</v>
      </c>
      <c r="G925" s="85">
        <f t="shared" ca="1" si="272"/>
        <v>1.1449431881660399</v>
      </c>
      <c r="H925" s="85">
        <f t="shared" ca="1" si="273"/>
        <v>1.06336444</v>
      </c>
      <c r="I925" s="84">
        <f t="shared" si="267"/>
        <v>0.05</v>
      </c>
      <c r="J925" s="86">
        <f t="shared" si="262"/>
        <v>44841</v>
      </c>
      <c r="K925" s="87">
        <f t="shared" si="268"/>
        <v>120</v>
      </c>
      <c r="L925" s="88">
        <f t="shared" si="263"/>
        <v>121</v>
      </c>
      <c r="M925" s="89">
        <f t="shared" si="264"/>
        <v>1.0237035910000001</v>
      </c>
      <c r="N925" s="89">
        <f t="shared" ca="1" si="265"/>
        <v>1.0885699959999999</v>
      </c>
      <c r="O925" s="88">
        <f t="shared" si="274"/>
        <v>0</v>
      </c>
      <c r="P925" s="85">
        <f t="shared" ca="1" si="269"/>
        <v>0</v>
      </c>
      <c r="Q925" s="85">
        <f t="shared" si="275"/>
        <v>0</v>
      </c>
      <c r="R925" s="90" t="str">
        <f t="shared" si="276"/>
        <v>A+J=</v>
      </c>
      <c r="S925" s="86">
        <f t="shared" si="277"/>
        <v>0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66"/>
        <v>45019</v>
      </c>
      <c r="B926" s="129">
        <f t="shared" ca="1" si="270"/>
        <v>-5.6843418860808015E-14</v>
      </c>
      <c r="C926" s="85">
        <f t="shared" si="261"/>
        <v>-5.6843418860808015E-14</v>
      </c>
      <c r="D926" s="11">
        <f ca="1">IF(A926&lt;$B$1,VLOOKUP(A926,[1]DI!$A$4:$B$15000,2),0)</f>
        <v>0.13650000000000001</v>
      </c>
      <c r="E926" s="85">
        <f t="shared" ca="1" si="271"/>
        <v>1.00050788</v>
      </c>
      <c r="F926" s="85">
        <f ca="1">(TRUNC(PRODUCT($E$12:$E925),16))</f>
        <v>1.21749186988292</v>
      </c>
      <c r="G926" s="85">
        <f t="shared" ca="1" si="272"/>
        <v>1.1449431881660399</v>
      </c>
      <c r="H926" s="85">
        <f t="shared" ca="1" si="273"/>
        <v>1.06336444</v>
      </c>
      <c r="I926" s="84">
        <f t="shared" si="267"/>
        <v>0.05</v>
      </c>
      <c r="J926" s="86">
        <f t="shared" si="262"/>
        <v>44841</v>
      </c>
      <c r="K926" s="87">
        <f t="shared" si="268"/>
        <v>121</v>
      </c>
      <c r="L926" s="88">
        <f t="shared" si="263"/>
        <v>121</v>
      </c>
      <c r="M926" s="89">
        <f t="shared" si="264"/>
        <v>1.0237035910000001</v>
      </c>
      <c r="N926" s="89">
        <f t="shared" ca="1" si="265"/>
        <v>1.0885699959999999</v>
      </c>
      <c r="O926" s="88">
        <f t="shared" si="274"/>
        <v>0</v>
      </c>
      <c r="P926" s="85">
        <f t="shared" ca="1" si="269"/>
        <v>0</v>
      </c>
      <c r="Q926" s="85">
        <f t="shared" si="275"/>
        <v>0</v>
      </c>
      <c r="R926" s="90" t="str">
        <f t="shared" si="276"/>
        <v>A+J=</v>
      </c>
      <c r="S926" s="86">
        <f t="shared" si="277"/>
        <v>0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66"/>
        <v>45020</v>
      </c>
      <c r="B927" s="129">
        <f t="shared" ca="1" si="270"/>
        <v>-5.6843418860808015E-14</v>
      </c>
      <c r="C927" s="85">
        <f t="shared" si="261"/>
        <v>-5.6843418860808015E-14</v>
      </c>
      <c r="D927" s="11">
        <f ca="1">IF(A927&lt;$B$1,VLOOKUP(A927,[1]DI!$A$4:$B$15000,2),0)</f>
        <v>0.13650000000000001</v>
      </c>
      <c r="E927" s="85">
        <f t="shared" ca="1" si="271"/>
        <v>1.00050788</v>
      </c>
      <c r="F927" s="85">
        <f ca="1">(TRUNC(PRODUCT($E$12:$E926),16))</f>
        <v>1.2181102096537999</v>
      </c>
      <c r="G927" s="85">
        <f t="shared" ca="1" si="272"/>
        <v>1.1449431881660399</v>
      </c>
      <c r="H927" s="85">
        <f t="shared" ca="1" si="273"/>
        <v>1.0639045</v>
      </c>
      <c r="I927" s="84">
        <f t="shared" si="267"/>
        <v>0.05</v>
      </c>
      <c r="J927" s="86">
        <f t="shared" si="262"/>
        <v>44841</v>
      </c>
      <c r="K927" s="87">
        <f t="shared" si="268"/>
        <v>122</v>
      </c>
      <c r="L927" s="88">
        <f t="shared" si="263"/>
        <v>122</v>
      </c>
      <c r="M927" s="89">
        <f t="shared" si="264"/>
        <v>1.0239018120000001</v>
      </c>
      <c r="N927" s="89">
        <f t="shared" ca="1" si="265"/>
        <v>1.089333745</v>
      </c>
      <c r="O927" s="88">
        <f t="shared" si="274"/>
        <v>0</v>
      </c>
      <c r="P927" s="85">
        <f t="shared" ca="1" si="269"/>
        <v>0</v>
      </c>
      <c r="Q927" s="85">
        <f t="shared" si="275"/>
        <v>0</v>
      </c>
      <c r="R927" s="90" t="str">
        <f t="shared" si="276"/>
        <v>A+J=</v>
      </c>
      <c r="S927" s="86">
        <f t="shared" si="277"/>
        <v>0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66"/>
        <v>45021</v>
      </c>
      <c r="B928" s="129">
        <f t="shared" ca="1" si="270"/>
        <v>-5.6843418860808015E-14</v>
      </c>
      <c r="C928" s="85">
        <f t="shared" si="261"/>
        <v>-5.6843418860808015E-14</v>
      </c>
      <c r="D928" s="11">
        <f ca="1">IF(A928&lt;$B$1,VLOOKUP(A928,[1]DI!$A$4:$B$15000,2),0)</f>
        <v>0.13650000000000001</v>
      </c>
      <c r="E928" s="85">
        <f t="shared" ca="1" si="271"/>
        <v>1.00050788</v>
      </c>
      <c r="F928" s="85">
        <f ca="1">(TRUNC(PRODUCT($E$12:$E927),16))</f>
        <v>1.2187288634670701</v>
      </c>
      <c r="G928" s="85">
        <f t="shared" ca="1" si="272"/>
        <v>1.1449431881660399</v>
      </c>
      <c r="H928" s="85">
        <f t="shared" ca="1" si="273"/>
        <v>1.0644448399999999</v>
      </c>
      <c r="I928" s="84">
        <f t="shared" si="267"/>
        <v>0.05</v>
      </c>
      <c r="J928" s="86">
        <f t="shared" si="262"/>
        <v>44841</v>
      </c>
      <c r="K928" s="87">
        <f t="shared" si="268"/>
        <v>123</v>
      </c>
      <c r="L928" s="88">
        <f t="shared" si="263"/>
        <v>123</v>
      </c>
      <c r="M928" s="89">
        <f t="shared" si="264"/>
        <v>1.02410007</v>
      </c>
      <c r="N928" s="89">
        <f t="shared" ca="1" si="265"/>
        <v>1.090098035</v>
      </c>
      <c r="O928" s="88">
        <f t="shared" si="274"/>
        <v>0</v>
      </c>
      <c r="P928" s="85">
        <f t="shared" ca="1" si="269"/>
        <v>0</v>
      </c>
      <c r="Q928" s="85">
        <f t="shared" si="275"/>
        <v>0</v>
      </c>
      <c r="R928" s="90" t="str">
        <f t="shared" si="276"/>
        <v>A+J=</v>
      </c>
      <c r="S928" s="86">
        <f t="shared" si="277"/>
        <v>0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66"/>
        <v>45022</v>
      </c>
      <c r="B929" s="129">
        <f t="shared" ca="1" si="270"/>
        <v>-5.6843418860808015E-14</v>
      </c>
      <c r="C929" s="85">
        <f t="shared" si="261"/>
        <v>-5.6843418860808015E-14</v>
      </c>
      <c r="D929" s="11">
        <f ca="1">IF(A929&lt;$B$1,VLOOKUP(A929,[1]DI!$A$4:$B$15000,2),0)</f>
        <v>0.13650000000000001</v>
      </c>
      <c r="E929" s="85">
        <f t="shared" ca="1" si="271"/>
        <v>1.00050788</v>
      </c>
      <c r="F929" s="85">
        <f ca="1">(TRUNC(PRODUCT($E$12:$E928),16))</f>
        <v>1.2193478314822499</v>
      </c>
      <c r="G929" s="85">
        <f t="shared" ca="1" si="272"/>
        <v>1.1449431881660399</v>
      </c>
      <c r="H929" s="85">
        <f t="shared" ca="1" si="273"/>
        <v>1.06498545</v>
      </c>
      <c r="I929" s="84">
        <f t="shared" si="267"/>
        <v>0.05</v>
      </c>
      <c r="J929" s="86">
        <f t="shared" si="262"/>
        <v>44841</v>
      </c>
      <c r="K929" s="87">
        <f t="shared" si="268"/>
        <v>124</v>
      </c>
      <c r="L929" s="88">
        <f t="shared" si="263"/>
        <v>124</v>
      </c>
      <c r="M929" s="89">
        <f t="shared" si="264"/>
        <v>1.0242983670000001</v>
      </c>
      <c r="N929" s="89">
        <f t="shared" ca="1" si="265"/>
        <v>1.0908628570000001</v>
      </c>
      <c r="O929" s="88">
        <f t="shared" si="274"/>
        <v>0</v>
      </c>
      <c r="P929" s="85">
        <f t="shared" ca="1" si="269"/>
        <v>0</v>
      </c>
      <c r="Q929" s="85">
        <f t="shared" si="275"/>
        <v>0</v>
      </c>
      <c r="R929" s="90" t="str">
        <f t="shared" si="276"/>
        <v>A+J=</v>
      </c>
      <c r="S929" s="86">
        <f t="shared" si="277"/>
        <v>0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66"/>
        <v>45023</v>
      </c>
      <c r="B930" s="129">
        <f t="shared" ca="1" si="270"/>
        <v>-5.6843418860808015E-14</v>
      </c>
      <c r="C930" s="85">
        <f t="shared" si="261"/>
        <v>-5.6843418860808015E-14</v>
      </c>
      <c r="D930" s="11">
        <f ca="1">IF(A930&lt;$B$1,VLOOKUP(A930,[1]DI!$A$4:$B$15000,2),0)</f>
        <v>0</v>
      </c>
      <c r="E930" s="85">
        <f t="shared" ca="1" si="271"/>
        <v>1</v>
      </c>
      <c r="F930" s="85">
        <f ca="1">(TRUNC(PRODUCT($E$12:$E929),16))</f>
        <v>1.2199671138589101</v>
      </c>
      <c r="G930" s="85">
        <f t="shared" ca="1" si="272"/>
        <v>1.1449431881660399</v>
      </c>
      <c r="H930" s="85">
        <f t="shared" ca="1" si="273"/>
        <v>1.06552633</v>
      </c>
      <c r="I930" s="84">
        <f t="shared" si="267"/>
        <v>0.05</v>
      </c>
      <c r="J930" s="86">
        <f t="shared" si="262"/>
        <v>44841</v>
      </c>
      <c r="K930" s="87">
        <f t="shared" si="268"/>
        <v>124</v>
      </c>
      <c r="L930" s="88">
        <f t="shared" si="263"/>
        <v>125</v>
      </c>
      <c r="M930" s="89">
        <f t="shared" si="264"/>
        <v>1.0244967030000001</v>
      </c>
      <c r="N930" s="89">
        <f t="shared" ca="1" si="265"/>
        <v>1.091628212</v>
      </c>
      <c r="O930" s="88">
        <f t="shared" si="274"/>
        <v>0</v>
      </c>
      <c r="P930" s="85">
        <f t="shared" ca="1" si="269"/>
        <v>0</v>
      </c>
      <c r="Q930" s="85">
        <f t="shared" si="275"/>
        <v>0</v>
      </c>
      <c r="R930" s="90" t="str">
        <f t="shared" si="276"/>
        <v>A+J=</v>
      </c>
      <c r="S930" s="86">
        <f t="shared" si="277"/>
        <v>0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66"/>
        <v>45024</v>
      </c>
      <c r="B931" s="129">
        <f t="shared" ca="1" si="270"/>
        <v>-5.6843418860808015E-14</v>
      </c>
      <c r="C931" s="85">
        <f t="shared" si="261"/>
        <v>-5.6843418860808015E-14</v>
      </c>
      <c r="D931" s="11">
        <f ca="1">IF(A931&lt;$B$1,VLOOKUP(A931,[1]DI!$A$4:$B$15000,2),0)</f>
        <v>0</v>
      </c>
      <c r="E931" s="85">
        <f t="shared" ca="1" si="271"/>
        <v>1</v>
      </c>
      <c r="F931" s="85">
        <f ca="1">(TRUNC(PRODUCT($E$12:$E930),16))</f>
        <v>1.2199671138589101</v>
      </c>
      <c r="G931" s="85">
        <f t="shared" ca="1" si="272"/>
        <v>1.1449431881660399</v>
      </c>
      <c r="H931" s="85">
        <f t="shared" ca="1" si="273"/>
        <v>1.06552633</v>
      </c>
      <c r="I931" s="84">
        <f t="shared" si="267"/>
        <v>0.05</v>
      </c>
      <c r="J931" s="86">
        <f t="shared" si="262"/>
        <v>44841</v>
      </c>
      <c r="K931" s="87">
        <f t="shared" si="268"/>
        <v>124</v>
      </c>
      <c r="L931" s="88">
        <f t="shared" si="263"/>
        <v>125</v>
      </c>
      <c r="M931" s="89">
        <f t="shared" si="264"/>
        <v>1.0244967030000001</v>
      </c>
      <c r="N931" s="89">
        <f t="shared" ca="1" si="265"/>
        <v>1.091628212</v>
      </c>
      <c r="O931" s="88">
        <f t="shared" si="274"/>
        <v>0</v>
      </c>
      <c r="P931" s="85">
        <f t="shared" ca="1" si="269"/>
        <v>0</v>
      </c>
      <c r="Q931" s="85">
        <f t="shared" si="275"/>
        <v>0</v>
      </c>
      <c r="R931" s="90" t="str">
        <f t="shared" si="276"/>
        <v>A+J=</v>
      </c>
      <c r="S931" s="86">
        <f t="shared" si="277"/>
        <v>0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66"/>
        <v>45025</v>
      </c>
      <c r="B932" s="129">
        <f t="shared" ca="1" si="270"/>
        <v>-5.6843418860808015E-14</v>
      </c>
      <c r="C932" s="85">
        <f t="shared" si="261"/>
        <v>-5.6843418860808015E-14</v>
      </c>
      <c r="D932" s="11">
        <f ca="1">IF(A932&lt;$B$1,VLOOKUP(A932,[1]DI!$A$4:$B$15000,2),0)</f>
        <v>0</v>
      </c>
      <c r="E932" s="85">
        <f t="shared" ca="1" si="271"/>
        <v>1</v>
      </c>
      <c r="F932" s="85">
        <f ca="1">(TRUNC(PRODUCT($E$12:$E931),16))</f>
        <v>1.2199671138589101</v>
      </c>
      <c r="G932" s="85">
        <f t="shared" ca="1" si="272"/>
        <v>1.1449431881660399</v>
      </c>
      <c r="H932" s="85">
        <f t="shared" ca="1" si="273"/>
        <v>1.06552633</v>
      </c>
      <c r="I932" s="84">
        <f t="shared" si="267"/>
        <v>0.05</v>
      </c>
      <c r="J932" s="86">
        <f t="shared" si="262"/>
        <v>44841</v>
      </c>
      <c r="K932" s="87">
        <f t="shared" si="268"/>
        <v>124</v>
      </c>
      <c r="L932" s="88">
        <f t="shared" si="263"/>
        <v>125</v>
      </c>
      <c r="M932" s="89">
        <f t="shared" si="264"/>
        <v>1.0244967030000001</v>
      </c>
      <c r="N932" s="89">
        <f t="shared" ca="1" si="265"/>
        <v>1.091628212</v>
      </c>
      <c r="O932" s="88">
        <f t="shared" si="274"/>
        <v>0</v>
      </c>
      <c r="P932" s="85">
        <f t="shared" ca="1" si="269"/>
        <v>0</v>
      </c>
      <c r="Q932" s="85">
        <f t="shared" si="275"/>
        <v>0</v>
      </c>
      <c r="R932" s="90" t="str">
        <f t="shared" si="276"/>
        <v>A+J=</v>
      </c>
      <c r="S932" s="86">
        <f t="shared" si="277"/>
        <v>0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66"/>
        <v>45026</v>
      </c>
      <c r="B933" s="129">
        <f t="shared" ca="1" si="270"/>
        <v>-5.6843418860808015E-14</v>
      </c>
      <c r="C933" s="85">
        <f t="shared" si="261"/>
        <v>-5.6843418860808015E-14</v>
      </c>
      <c r="D933" s="11">
        <f ca="1">IF(A933&lt;$B$1,VLOOKUP(A933,[1]DI!$A$4:$B$15000,2),0)</f>
        <v>0.13650000000000001</v>
      </c>
      <c r="E933" s="85">
        <f t="shared" ca="1" si="271"/>
        <v>1.00050788</v>
      </c>
      <c r="F933" s="85">
        <f ca="1">(TRUNC(PRODUCT($E$12:$E932),16))</f>
        <v>1.2199671138589101</v>
      </c>
      <c r="G933" s="85">
        <f t="shared" ca="1" si="272"/>
        <v>1.1449431881660399</v>
      </c>
      <c r="H933" s="85">
        <f t="shared" ca="1" si="273"/>
        <v>1.06552633</v>
      </c>
      <c r="I933" s="84">
        <f t="shared" si="267"/>
        <v>0.05</v>
      </c>
      <c r="J933" s="86">
        <f t="shared" si="262"/>
        <v>44841</v>
      </c>
      <c r="K933" s="87">
        <f t="shared" si="268"/>
        <v>125</v>
      </c>
      <c r="L933" s="88">
        <f t="shared" si="263"/>
        <v>125</v>
      </c>
      <c r="M933" s="89">
        <f t="shared" si="264"/>
        <v>1.0244967030000001</v>
      </c>
      <c r="N933" s="89">
        <f t="shared" ca="1" si="265"/>
        <v>1.091628212</v>
      </c>
      <c r="O933" s="88">
        <f t="shared" si="274"/>
        <v>0</v>
      </c>
      <c r="P933" s="85">
        <f t="shared" ca="1" si="269"/>
        <v>0</v>
      </c>
      <c r="Q933" s="85">
        <f t="shared" si="275"/>
        <v>0</v>
      </c>
      <c r="R933" s="90" t="str">
        <f t="shared" si="276"/>
        <v>A+J=</v>
      </c>
      <c r="S933" s="86">
        <f t="shared" si="277"/>
        <v>0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66"/>
        <v>45027</v>
      </c>
      <c r="B934" s="129">
        <f t="shared" ca="1" si="270"/>
        <v>-5.6843418860808015E-14</v>
      </c>
      <c r="C934" s="85">
        <f t="shared" si="261"/>
        <v>-5.6843418860808015E-14</v>
      </c>
      <c r="D934" s="11">
        <f ca="1">IF(A934&lt;$B$1,VLOOKUP(A934,[1]DI!$A$4:$B$15000,2),0)</f>
        <v>0.13650000000000001</v>
      </c>
      <c r="E934" s="85">
        <f t="shared" ca="1" si="271"/>
        <v>1.00050788</v>
      </c>
      <c r="F934" s="85">
        <f ca="1">(TRUNC(PRODUCT($E$12:$E933),16))</f>
        <v>1.2205867107566899</v>
      </c>
      <c r="G934" s="85">
        <f t="shared" ca="1" si="272"/>
        <v>1.1449431881660399</v>
      </c>
      <c r="H934" s="85">
        <f t="shared" ca="1" si="273"/>
        <v>1.06606749</v>
      </c>
      <c r="I934" s="84">
        <f t="shared" si="267"/>
        <v>0.05</v>
      </c>
      <c r="J934" s="86">
        <f t="shared" si="262"/>
        <v>44841</v>
      </c>
      <c r="K934" s="87">
        <f t="shared" si="268"/>
        <v>126</v>
      </c>
      <c r="L934" s="88">
        <f t="shared" si="263"/>
        <v>126</v>
      </c>
      <c r="M934" s="89">
        <f t="shared" si="264"/>
        <v>1.0246950770000001</v>
      </c>
      <c r="N934" s="89">
        <f t="shared" ca="1" si="265"/>
        <v>1.092394109</v>
      </c>
      <c r="O934" s="88">
        <f t="shared" si="274"/>
        <v>0</v>
      </c>
      <c r="P934" s="85">
        <f t="shared" ca="1" si="269"/>
        <v>0</v>
      </c>
      <c r="Q934" s="85">
        <f t="shared" si="275"/>
        <v>0</v>
      </c>
      <c r="R934" s="90" t="str">
        <f t="shared" si="276"/>
        <v>A+J=</v>
      </c>
      <c r="S934" s="86">
        <f t="shared" si="277"/>
        <v>0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66"/>
        <v>45028</v>
      </c>
      <c r="B935" s="129">
        <f t="shared" ca="1" si="270"/>
        <v>-5.6843418860808015E-14</v>
      </c>
      <c r="C935" s="85">
        <f t="shared" si="261"/>
        <v>-5.6843418860808015E-14</v>
      </c>
      <c r="D935" s="11">
        <f ca="1">IF(A935&lt;$B$1,VLOOKUP(A935,[1]DI!$A$4:$B$15000,2),0)</f>
        <v>0.13650000000000001</v>
      </c>
      <c r="E935" s="85">
        <f t="shared" ca="1" si="271"/>
        <v>1.00050788</v>
      </c>
      <c r="F935" s="85">
        <f ca="1">(TRUNC(PRODUCT($E$12:$E934),16))</f>
        <v>1.2212066223353499</v>
      </c>
      <c r="G935" s="85">
        <f t="shared" ca="1" si="272"/>
        <v>1.1449431881660399</v>
      </c>
      <c r="H935" s="85">
        <f t="shared" ca="1" si="273"/>
        <v>1.06660892</v>
      </c>
      <c r="I935" s="84">
        <f t="shared" si="267"/>
        <v>0.05</v>
      </c>
      <c r="J935" s="86">
        <f t="shared" si="262"/>
        <v>44841</v>
      </c>
      <c r="K935" s="87">
        <f t="shared" si="268"/>
        <v>127</v>
      </c>
      <c r="L935" s="88">
        <f t="shared" si="263"/>
        <v>127</v>
      </c>
      <c r="M935" s="89">
        <f t="shared" si="264"/>
        <v>1.0248934890000001</v>
      </c>
      <c r="N935" s="89">
        <f t="shared" ca="1" si="265"/>
        <v>1.0931605369999999</v>
      </c>
      <c r="O935" s="88">
        <f t="shared" si="274"/>
        <v>0</v>
      </c>
      <c r="P935" s="85">
        <f t="shared" ca="1" si="269"/>
        <v>0</v>
      </c>
      <c r="Q935" s="85">
        <f t="shared" si="275"/>
        <v>0</v>
      </c>
      <c r="R935" s="90" t="str">
        <f t="shared" si="276"/>
        <v>A+J=</v>
      </c>
      <c r="S935" s="86">
        <f t="shared" si="277"/>
        <v>0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66"/>
        <v>45029</v>
      </c>
      <c r="B936" s="129">
        <f t="shared" ca="1" si="270"/>
        <v>-5.6843418860808015E-14</v>
      </c>
      <c r="C936" s="85">
        <f t="shared" si="261"/>
        <v>-5.6843418860808015E-14</v>
      </c>
      <c r="D936" s="11">
        <f ca="1">IF(A936&lt;$B$1,VLOOKUP(A936,[1]DI!$A$4:$B$15000,2),0)</f>
        <v>0.13650000000000001</v>
      </c>
      <c r="E936" s="85">
        <f t="shared" ca="1" si="271"/>
        <v>1.00050788</v>
      </c>
      <c r="F936" s="85">
        <f ca="1">(TRUNC(PRODUCT($E$12:$E935),16))</f>
        <v>1.2218268487546999</v>
      </c>
      <c r="G936" s="85">
        <f t="shared" ca="1" si="272"/>
        <v>1.1449431881660399</v>
      </c>
      <c r="H936" s="85">
        <f t="shared" ca="1" si="273"/>
        <v>1.06715063</v>
      </c>
      <c r="I936" s="84">
        <f t="shared" si="267"/>
        <v>0.05</v>
      </c>
      <c r="J936" s="86">
        <f t="shared" si="262"/>
        <v>44841</v>
      </c>
      <c r="K936" s="87">
        <f t="shared" si="268"/>
        <v>128</v>
      </c>
      <c r="L936" s="88">
        <f t="shared" si="263"/>
        <v>128</v>
      </c>
      <c r="M936" s="89">
        <f t="shared" si="264"/>
        <v>1.025091939</v>
      </c>
      <c r="N936" s="89">
        <f t="shared" ca="1" si="265"/>
        <v>1.093927509</v>
      </c>
      <c r="O936" s="88">
        <f t="shared" si="274"/>
        <v>0</v>
      </c>
      <c r="P936" s="85">
        <f t="shared" ca="1" si="269"/>
        <v>0</v>
      </c>
      <c r="Q936" s="85">
        <f t="shared" si="275"/>
        <v>0</v>
      </c>
      <c r="R936" s="90" t="str">
        <f t="shared" si="276"/>
        <v>A+J=</v>
      </c>
      <c r="S936" s="86">
        <f t="shared" si="277"/>
        <v>0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66"/>
        <v>45030</v>
      </c>
      <c r="B937" s="129">
        <f t="shared" ca="1" si="270"/>
        <v>-5.6843418860808015E-14</v>
      </c>
      <c r="C937" s="85">
        <f t="shared" si="261"/>
        <v>-5.6843418860808015E-14</v>
      </c>
      <c r="D937" s="11">
        <f ca="1">IF(A937&lt;$B$1,VLOOKUP(A937,[1]DI!$A$4:$B$15000,2),0)</f>
        <v>0.13650000000000001</v>
      </c>
      <c r="E937" s="85">
        <f t="shared" ca="1" si="271"/>
        <v>1.00050788</v>
      </c>
      <c r="F937" s="85">
        <f ca="1">(TRUNC(PRODUCT($E$12:$E936),16))</f>
        <v>1.22244739017465</v>
      </c>
      <c r="G937" s="85">
        <f t="shared" ca="1" si="272"/>
        <v>1.1449431881660399</v>
      </c>
      <c r="H937" s="85">
        <f t="shared" ca="1" si="273"/>
        <v>1.0676926200000001</v>
      </c>
      <c r="I937" s="84">
        <f t="shared" si="267"/>
        <v>0.05</v>
      </c>
      <c r="J937" s="86">
        <f t="shared" si="262"/>
        <v>44841</v>
      </c>
      <c r="K937" s="87">
        <f t="shared" si="268"/>
        <v>129</v>
      </c>
      <c r="L937" s="88">
        <f t="shared" si="263"/>
        <v>129</v>
      </c>
      <c r="M937" s="89">
        <f t="shared" si="264"/>
        <v>1.025290429</v>
      </c>
      <c r="N937" s="89">
        <f t="shared" ca="1" si="265"/>
        <v>1.094695024</v>
      </c>
      <c r="O937" s="88">
        <f t="shared" si="274"/>
        <v>0</v>
      </c>
      <c r="P937" s="85">
        <f t="shared" ca="1" si="269"/>
        <v>0</v>
      </c>
      <c r="Q937" s="85">
        <f t="shared" si="275"/>
        <v>0</v>
      </c>
      <c r="R937" s="90" t="str">
        <f t="shared" si="276"/>
        <v>A+J=</v>
      </c>
      <c r="S937" s="86">
        <f t="shared" si="277"/>
        <v>0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66"/>
        <v>45031</v>
      </c>
      <c r="B938" s="129">
        <f t="shared" ca="1" si="270"/>
        <v>-5.6843418860808015E-14</v>
      </c>
      <c r="C938" s="85">
        <f t="shared" si="261"/>
        <v>-5.6843418860808015E-14</v>
      </c>
      <c r="D938" s="11">
        <f ca="1">IF(A938&lt;$B$1,VLOOKUP(A938,[1]DI!$A$4:$B$15000,2),0)</f>
        <v>0</v>
      </c>
      <c r="E938" s="85">
        <f t="shared" ca="1" si="271"/>
        <v>1</v>
      </c>
      <c r="F938" s="85">
        <f ca="1">(TRUNC(PRODUCT($E$12:$E937),16))</f>
        <v>1.2230682467551699</v>
      </c>
      <c r="G938" s="85">
        <f t="shared" ca="1" si="272"/>
        <v>1.1449431881660399</v>
      </c>
      <c r="H938" s="85">
        <f t="shared" ca="1" si="273"/>
        <v>1.0682348800000001</v>
      </c>
      <c r="I938" s="84">
        <f t="shared" si="267"/>
        <v>0.05</v>
      </c>
      <c r="J938" s="86">
        <f t="shared" si="262"/>
        <v>44841</v>
      </c>
      <c r="K938" s="87">
        <f t="shared" si="268"/>
        <v>129</v>
      </c>
      <c r="L938" s="88">
        <f t="shared" si="263"/>
        <v>130</v>
      </c>
      <c r="M938" s="89">
        <f t="shared" si="264"/>
        <v>1.025488956</v>
      </c>
      <c r="N938" s="89">
        <f t="shared" ca="1" si="265"/>
        <v>1.095463072</v>
      </c>
      <c r="O938" s="88">
        <f t="shared" si="274"/>
        <v>0</v>
      </c>
      <c r="P938" s="85">
        <f t="shared" ca="1" si="269"/>
        <v>0</v>
      </c>
      <c r="Q938" s="85">
        <f t="shared" si="275"/>
        <v>0</v>
      </c>
      <c r="R938" s="90" t="str">
        <f t="shared" si="276"/>
        <v>A+J=</v>
      </c>
      <c r="S938" s="86">
        <f t="shared" si="277"/>
        <v>0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66"/>
        <v>45032</v>
      </c>
      <c r="B939" s="129">
        <f t="shared" ca="1" si="270"/>
        <v>-5.6843418860808015E-14</v>
      </c>
      <c r="C939" s="85">
        <f t="shared" si="261"/>
        <v>-5.6843418860808015E-14</v>
      </c>
      <c r="D939" s="11">
        <f ca="1">IF(A939&lt;$B$1,VLOOKUP(A939,[1]DI!$A$4:$B$15000,2),0)</f>
        <v>0</v>
      </c>
      <c r="E939" s="85">
        <f t="shared" ca="1" si="271"/>
        <v>1</v>
      </c>
      <c r="F939" s="85">
        <f ca="1">(TRUNC(PRODUCT($E$12:$E938),16))</f>
        <v>1.2230682467551699</v>
      </c>
      <c r="G939" s="85">
        <f t="shared" ca="1" si="272"/>
        <v>1.1449431881660399</v>
      </c>
      <c r="H939" s="85">
        <f t="shared" ca="1" si="273"/>
        <v>1.0682348800000001</v>
      </c>
      <c r="I939" s="84">
        <f t="shared" si="267"/>
        <v>0.05</v>
      </c>
      <c r="J939" s="86">
        <f t="shared" si="262"/>
        <v>44841</v>
      </c>
      <c r="K939" s="87">
        <f t="shared" si="268"/>
        <v>129</v>
      </c>
      <c r="L939" s="88">
        <f t="shared" si="263"/>
        <v>130</v>
      </c>
      <c r="M939" s="89">
        <f t="shared" si="264"/>
        <v>1.025488956</v>
      </c>
      <c r="N939" s="89">
        <f t="shared" ca="1" si="265"/>
        <v>1.095463072</v>
      </c>
      <c r="O939" s="88">
        <f t="shared" si="274"/>
        <v>0</v>
      </c>
      <c r="P939" s="85">
        <f t="shared" ca="1" si="269"/>
        <v>0</v>
      </c>
      <c r="Q939" s="85">
        <f t="shared" si="275"/>
        <v>0</v>
      </c>
      <c r="R939" s="90" t="str">
        <f t="shared" si="276"/>
        <v>A+J=</v>
      </c>
      <c r="S939" s="86">
        <f t="shared" si="277"/>
        <v>0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66"/>
        <v>45033</v>
      </c>
      <c r="B940" s="129">
        <f t="shared" ca="1" si="270"/>
        <v>-5.6843418860808015E-14</v>
      </c>
      <c r="C940" s="85">
        <f t="shared" si="261"/>
        <v>-5.6843418860808015E-14</v>
      </c>
      <c r="D940" s="11">
        <f ca="1">IF(A940&lt;$B$1,VLOOKUP(A940,[1]DI!$A$4:$B$15000,2),0)</f>
        <v>0.13650000000000001</v>
      </c>
      <c r="E940" s="85">
        <f t="shared" ca="1" si="271"/>
        <v>1.00050788</v>
      </c>
      <c r="F940" s="85">
        <f ca="1">(TRUNC(PRODUCT($E$12:$E939),16))</f>
        <v>1.2230682467551699</v>
      </c>
      <c r="G940" s="85">
        <f t="shared" ca="1" si="272"/>
        <v>1.1449431881660399</v>
      </c>
      <c r="H940" s="85">
        <f t="shared" ca="1" si="273"/>
        <v>1.0682348800000001</v>
      </c>
      <c r="I940" s="84">
        <f t="shared" si="267"/>
        <v>0.05</v>
      </c>
      <c r="J940" s="86">
        <f t="shared" si="262"/>
        <v>44841</v>
      </c>
      <c r="K940" s="87">
        <f t="shared" si="268"/>
        <v>130</v>
      </c>
      <c r="L940" s="88">
        <f t="shared" si="263"/>
        <v>130</v>
      </c>
      <c r="M940" s="89">
        <f t="shared" si="264"/>
        <v>1.025488956</v>
      </c>
      <c r="N940" s="89">
        <f t="shared" ca="1" si="265"/>
        <v>1.095463072</v>
      </c>
      <c r="O940" s="88">
        <f t="shared" si="274"/>
        <v>0</v>
      </c>
      <c r="P940" s="85">
        <f t="shared" ca="1" si="269"/>
        <v>0</v>
      </c>
      <c r="Q940" s="85">
        <f t="shared" si="275"/>
        <v>0</v>
      </c>
      <c r="R940" s="90" t="str">
        <f t="shared" si="276"/>
        <v>A+J=</v>
      </c>
      <c r="S940" s="86">
        <f t="shared" si="277"/>
        <v>0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66"/>
        <v>45034</v>
      </c>
      <c r="B941" s="129">
        <f t="shared" ca="1" si="270"/>
        <v>-5.6843418860808015E-14</v>
      </c>
      <c r="C941" s="85">
        <f t="shared" si="261"/>
        <v>-5.6843418860808015E-14</v>
      </c>
      <c r="D941" s="11">
        <f ca="1">IF(A941&lt;$B$1,VLOOKUP(A941,[1]DI!$A$4:$B$15000,2),0)</f>
        <v>0.13650000000000001</v>
      </c>
      <c r="E941" s="85">
        <f t="shared" ca="1" si="271"/>
        <v>1.00050788</v>
      </c>
      <c r="F941" s="85">
        <f ca="1">(TRUNC(PRODUCT($E$12:$E940),16))</f>
        <v>1.2236894186563301</v>
      </c>
      <c r="G941" s="85">
        <f t="shared" ca="1" si="272"/>
        <v>1.1449431881660399</v>
      </c>
      <c r="H941" s="85">
        <f t="shared" ca="1" si="273"/>
        <v>1.06877741</v>
      </c>
      <c r="I941" s="84">
        <f t="shared" si="267"/>
        <v>0.05</v>
      </c>
      <c r="J941" s="86">
        <f t="shared" si="262"/>
        <v>44841</v>
      </c>
      <c r="K941" s="87">
        <f t="shared" si="268"/>
        <v>131</v>
      </c>
      <c r="L941" s="88">
        <f t="shared" si="263"/>
        <v>131</v>
      </c>
      <c r="M941" s="89">
        <f t="shared" si="264"/>
        <v>1.0256875219999999</v>
      </c>
      <c r="N941" s="89">
        <f t="shared" ca="1" si="265"/>
        <v>1.096231653</v>
      </c>
      <c r="O941" s="88">
        <f t="shared" si="274"/>
        <v>0</v>
      </c>
      <c r="P941" s="85">
        <f t="shared" ca="1" si="269"/>
        <v>0</v>
      </c>
      <c r="Q941" s="85">
        <f t="shared" si="275"/>
        <v>0</v>
      </c>
      <c r="R941" s="90" t="str">
        <f t="shared" si="276"/>
        <v>A+J=</v>
      </c>
      <c r="S941" s="86">
        <f t="shared" si="277"/>
        <v>0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66"/>
        <v>45035</v>
      </c>
      <c r="B942" s="129">
        <f t="shared" ca="1" si="270"/>
        <v>-5.6843418860808015E-14</v>
      </c>
      <c r="C942" s="85">
        <f t="shared" si="261"/>
        <v>-5.6843418860808015E-14</v>
      </c>
      <c r="D942" s="11">
        <f ca="1">IF(A942&lt;$B$1,VLOOKUP(A942,[1]DI!$A$4:$B$15000,2),0)</f>
        <v>0.13650000000000001</v>
      </c>
      <c r="E942" s="85">
        <f t="shared" ca="1" si="271"/>
        <v>1.00050788</v>
      </c>
      <c r="F942" s="85">
        <f ca="1">(TRUNC(PRODUCT($E$12:$E941),16))</f>
        <v>1.22431090603828</v>
      </c>
      <c r="G942" s="85">
        <f t="shared" ca="1" si="272"/>
        <v>1.1449431881660399</v>
      </c>
      <c r="H942" s="85">
        <f t="shared" ca="1" si="273"/>
        <v>1.06932022</v>
      </c>
      <c r="I942" s="84">
        <f t="shared" si="267"/>
        <v>0.05</v>
      </c>
      <c r="J942" s="86">
        <f t="shared" si="262"/>
        <v>44841</v>
      </c>
      <c r="K942" s="87">
        <f t="shared" si="268"/>
        <v>132</v>
      </c>
      <c r="L942" s="88">
        <f t="shared" si="263"/>
        <v>132</v>
      </c>
      <c r="M942" s="89">
        <f t="shared" si="264"/>
        <v>1.0258861260000001</v>
      </c>
      <c r="N942" s="89">
        <f t="shared" ca="1" si="265"/>
        <v>1.097000778</v>
      </c>
      <c r="O942" s="88">
        <f t="shared" si="274"/>
        <v>0</v>
      </c>
      <c r="P942" s="85">
        <f t="shared" ca="1" si="269"/>
        <v>0</v>
      </c>
      <c r="Q942" s="85">
        <f t="shared" si="275"/>
        <v>0</v>
      </c>
      <c r="R942" s="90" t="str">
        <f t="shared" si="276"/>
        <v>A+J=</v>
      </c>
      <c r="S942" s="86">
        <f t="shared" si="277"/>
        <v>0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66"/>
        <v>45036</v>
      </c>
      <c r="B943" s="129">
        <f t="shared" ca="1" si="270"/>
        <v>-5.6843418860808015E-14</v>
      </c>
      <c r="C943" s="85">
        <f t="shared" si="261"/>
        <v>-5.6843418860808015E-14</v>
      </c>
      <c r="D943" s="11">
        <f ca="1">IF(A943&lt;$B$1,VLOOKUP(A943,[1]DI!$A$4:$B$15000,2),0)</f>
        <v>0.13650000000000001</v>
      </c>
      <c r="E943" s="85">
        <f t="shared" ca="1" si="271"/>
        <v>1.00050788</v>
      </c>
      <c r="F943" s="85">
        <f ca="1">(TRUNC(PRODUCT($E$12:$E942),16))</f>
        <v>1.2249327090612401</v>
      </c>
      <c r="G943" s="85">
        <f t="shared" ca="1" si="272"/>
        <v>1.1449431881660399</v>
      </c>
      <c r="H943" s="85">
        <f t="shared" ca="1" si="273"/>
        <v>1.0698633099999999</v>
      </c>
      <c r="I943" s="84">
        <f t="shared" si="267"/>
        <v>0.05</v>
      </c>
      <c r="J943" s="86">
        <f t="shared" si="262"/>
        <v>44841</v>
      </c>
      <c r="K943" s="87">
        <f t="shared" si="268"/>
        <v>133</v>
      </c>
      <c r="L943" s="88">
        <f t="shared" si="263"/>
        <v>133</v>
      </c>
      <c r="M943" s="89">
        <f t="shared" si="264"/>
        <v>1.0260847689999999</v>
      </c>
      <c r="N943" s="89">
        <f t="shared" ca="1" si="265"/>
        <v>1.097770447</v>
      </c>
      <c r="O943" s="88">
        <f t="shared" si="274"/>
        <v>0</v>
      </c>
      <c r="P943" s="85">
        <f t="shared" ca="1" si="269"/>
        <v>0</v>
      </c>
      <c r="Q943" s="85">
        <f t="shared" si="275"/>
        <v>0</v>
      </c>
      <c r="R943" s="90" t="str">
        <f t="shared" si="276"/>
        <v>A+J=</v>
      </c>
      <c r="S943" s="86">
        <f t="shared" si="277"/>
        <v>0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66"/>
        <v>45037</v>
      </c>
      <c r="B944" s="129">
        <f t="shared" ca="1" si="270"/>
        <v>-5.6843418860808015E-14</v>
      </c>
      <c r="C944" s="85">
        <f t="shared" si="261"/>
        <v>-5.6843418860808015E-14</v>
      </c>
      <c r="D944" s="11">
        <f ca="1">IF(A944&lt;$B$1,VLOOKUP(A944,[1]DI!$A$4:$B$15000,2),0)</f>
        <v>0</v>
      </c>
      <c r="E944" s="85">
        <f t="shared" ca="1" si="271"/>
        <v>1</v>
      </c>
      <c r="F944" s="85">
        <f ca="1">(TRUNC(PRODUCT($E$12:$E943),16))</f>
        <v>1.2255548278855199</v>
      </c>
      <c r="G944" s="85">
        <f t="shared" ca="1" si="272"/>
        <v>1.1449431881660399</v>
      </c>
      <c r="H944" s="85">
        <f t="shared" ca="1" si="273"/>
        <v>1.0704066699999999</v>
      </c>
      <c r="I944" s="84">
        <f t="shared" si="267"/>
        <v>0.05</v>
      </c>
      <c r="J944" s="86">
        <f t="shared" si="262"/>
        <v>44841</v>
      </c>
      <c r="K944" s="87">
        <f t="shared" si="268"/>
        <v>133</v>
      </c>
      <c r="L944" s="88">
        <f t="shared" si="263"/>
        <v>134</v>
      </c>
      <c r="M944" s="89">
        <f t="shared" si="264"/>
        <v>1.0262834510000001</v>
      </c>
      <c r="N944" s="89">
        <f t="shared" ca="1" si="265"/>
        <v>1.098540651</v>
      </c>
      <c r="O944" s="88">
        <f t="shared" si="274"/>
        <v>0</v>
      </c>
      <c r="P944" s="85">
        <f t="shared" ca="1" si="269"/>
        <v>0</v>
      </c>
      <c r="Q944" s="85">
        <f t="shared" si="275"/>
        <v>0</v>
      </c>
      <c r="R944" s="90" t="str">
        <f t="shared" si="276"/>
        <v>A+J=</v>
      </c>
      <c r="S944" s="86">
        <f t="shared" si="277"/>
        <v>0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66"/>
        <v>45038</v>
      </c>
      <c r="B945" s="129">
        <f t="shared" ca="1" si="270"/>
        <v>-5.6843418860808015E-14</v>
      </c>
      <c r="C945" s="85">
        <f t="shared" si="261"/>
        <v>-5.6843418860808015E-14</v>
      </c>
      <c r="D945" s="11">
        <f ca="1">IF(A945&lt;$B$1,VLOOKUP(A945,[1]DI!$A$4:$B$15000,2),0)</f>
        <v>0</v>
      </c>
      <c r="E945" s="85">
        <f t="shared" ca="1" si="271"/>
        <v>1</v>
      </c>
      <c r="F945" s="85">
        <f ca="1">(TRUNC(PRODUCT($E$12:$E944),16))</f>
        <v>1.2255548278855199</v>
      </c>
      <c r="G945" s="85">
        <f t="shared" ca="1" si="272"/>
        <v>1.1449431881660399</v>
      </c>
      <c r="H945" s="85">
        <f t="shared" ca="1" si="273"/>
        <v>1.0704066699999999</v>
      </c>
      <c r="I945" s="84">
        <f t="shared" si="267"/>
        <v>0.05</v>
      </c>
      <c r="J945" s="86">
        <f t="shared" si="262"/>
        <v>44841</v>
      </c>
      <c r="K945" s="87">
        <f t="shared" si="268"/>
        <v>133</v>
      </c>
      <c r="L945" s="88">
        <f t="shared" si="263"/>
        <v>134</v>
      </c>
      <c r="M945" s="89">
        <f t="shared" si="264"/>
        <v>1.0262834510000001</v>
      </c>
      <c r="N945" s="89">
        <f t="shared" ca="1" si="265"/>
        <v>1.098540651</v>
      </c>
      <c r="O945" s="88">
        <f t="shared" si="274"/>
        <v>0</v>
      </c>
      <c r="P945" s="85">
        <f t="shared" ca="1" si="269"/>
        <v>0</v>
      </c>
      <c r="Q945" s="85">
        <f t="shared" si="275"/>
        <v>0</v>
      </c>
      <c r="R945" s="90" t="str">
        <f t="shared" si="276"/>
        <v>A+J=</v>
      </c>
      <c r="S945" s="86">
        <f t="shared" si="277"/>
        <v>0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66"/>
        <v>45039</v>
      </c>
      <c r="B946" s="129">
        <f t="shared" ca="1" si="270"/>
        <v>-5.6843418860808015E-14</v>
      </c>
      <c r="C946" s="85">
        <f t="shared" si="261"/>
        <v>-5.6843418860808015E-14</v>
      </c>
      <c r="D946" s="11">
        <f ca="1">IF(A946&lt;$B$1,VLOOKUP(A946,[1]DI!$A$4:$B$15000,2),0)</f>
        <v>0</v>
      </c>
      <c r="E946" s="85">
        <f t="shared" ca="1" si="271"/>
        <v>1</v>
      </c>
      <c r="F946" s="85">
        <f ca="1">(TRUNC(PRODUCT($E$12:$E945),16))</f>
        <v>1.2255548278855199</v>
      </c>
      <c r="G946" s="85">
        <f t="shared" ca="1" si="272"/>
        <v>1.1449431881660399</v>
      </c>
      <c r="H946" s="85">
        <f t="shared" ca="1" si="273"/>
        <v>1.0704066699999999</v>
      </c>
      <c r="I946" s="84">
        <f t="shared" si="267"/>
        <v>0.05</v>
      </c>
      <c r="J946" s="86">
        <f t="shared" si="262"/>
        <v>44841</v>
      </c>
      <c r="K946" s="87">
        <f t="shared" si="268"/>
        <v>133</v>
      </c>
      <c r="L946" s="88">
        <f t="shared" si="263"/>
        <v>134</v>
      </c>
      <c r="M946" s="89">
        <f t="shared" si="264"/>
        <v>1.0262834510000001</v>
      </c>
      <c r="N946" s="89">
        <f t="shared" ca="1" si="265"/>
        <v>1.098540651</v>
      </c>
      <c r="O946" s="88">
        <f t="shared" si="274"/>
        <v>0</v>
      </c>
      <c r="P946" s="85">
        <f t="shared" ca="1" si="269"/>
        <v>0</v>
      </c>
      <c r="Q946" s="85">
        <f t="shared" si="275"/>
        <v>0</v>
      </c>
      <c r="R946" s="90" t="str">
        <f t="shared" si="276"/>
        <v>A+J=</v>
      </c>
      <c r="S946" s="86">
        <f t="shared" si="277"/>
        <v>0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66"/>
        <v>45040</v>
      </c>
      <c r="B947" s="129">
        <f t="shared" ca="1" si="270"/>
        <v>-5.6843418860808015E-14</v>
      </c>
      <c r="C947" s="85">
        <f t="shared" si="261"/>
        <v>-5.6843418860808015E-14</v>
      </c>
      <c r="D947" s="11">
        <f ca="1">IF(A947&lt;$B$1,VLOOKUP(A947,[1]DI!$A$4:$B$15000,2),0)</f>
        <v>0.13650000000000001</v>
      </c>
      <c r="E947" s="85">
        <f t="shared" ca="1" si="271"/>
        <v>1.00050788</v>
      </c>
      <c r="F947" s="85">
        <f ca="1">(TRUNC(PRODUCT($E$12:$E946),16))</f>
        <v>1.2255548278855199</v>
      </c>
      <c r="G947" s="85">
        <f t="shared" ca="1" si="272"/>
        <v>1.1449431881660399</v>
      </c>
      <c r="H947" s="85">
        <f t="shared" ca="1" si="273"/>
        <v>1.0704066699999999</v>
      </c>
      <c r="I947" s="84">
        <f t="shared" si="267"/>
        <v>0.05</v>
      </c>
      <c r="J947" s="86">
        <f t="shared" si="262"/>
        <v>44841</v>
      </c>
      <c r="K947" s="87">
        <f t="shared" si="268"/>
        <v>134</v>
      </c>
      <c r="L947" s="88">
        <f t="shared" si="263"/>
        <v>134</v>
      </c>
      <c r="M947" s="89">
        <f t="shared" si="264"/>
        <v>1.0262834510000001</v>
      </c>
      <c r="N947" s="89">
        <f t="shared" ca="1" si="265"/>
        <v>1.098540651</v>
      </c>
      <c r="O947" s="88">
        <f t="shared" si="274"/>
        <v>0</v>
      </c>
      <c r="P947" s="85">
        <f t="shared" ca="1" si="269"/>
        <v>0</v>
      </c>
      <c r="Q947" s="85">
        <f t="shared" si="275"/>
        <v>0</v>
      </c>
      <c r="R947" s="90" t="str">
        <f t="shared" si="276"/>
        <v>A+J=</v>
      </c>
      <c r="S947" s="86">
        <f t="shared" si="277"/>
        <v>0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66"/>
        <v>45041</v>
      </c>
      <c r="B948" s="129">
        <f t="shared" ca="1" si="270"/>
        <v>-5.6843418860808015E-14</v>
      </c>
      <c r="C948" s="85">
        <f t="shared" si="261"/>
        <v>-5.6843418860808015E-14</v>
      </c>
      <c r="D948" s="11">
        <f ca="1">IF(A948&lt;$B$1,VLOOKUP(A948,[1]DI!$A$4:$B$15000,2),0)</f>
        <v>0.13650000000000001</v>
      </c>
      <c r="E948" s="85">
        <f t="shared" ca="1" si="271"/>
        <v>1.00050788</v>
      </c>
      <c r="F948" s="85">
        <f ca="1">(TRUNC(PRODUCT($E$12:$E947),16))</f>
        <v>1.2261772626715</v>
      </c>
      <c r="G948" s="85">
        <f t="shared" ca="1" si="272"/>
        <v>1.1449431881660399</v>
      </c>
      <c r="H948" s="85">
        <f t="shared" ca="1" si="273"/>
        <v>1.07095031</v>
      </c>
      <c r="I948" s="84">
        <f t="shared" si="267"/>
        <v>0.05</v>
      </c>
      <c r="J948" s="86">
        <f t="shared" si="262"/>
        <v>44841</v>
      </c>
      <c r="K948" s="87">
        <f t="shared" si="268"/>
        <v>135</v>
      </c>
      <c r="L948" s="88">
        <f t="shared" si="263"/>
        <v>135</v>
      </c>
      <c r="M948" s="89">
        <f t="shared" si="264"/>
        <v>1.02648217</v>
      </c>
      <c r="N948" s="89">
        <f t="shared" ca="1" si="265"/>
        <v>1.099311398</v>
      </c>
      <c r="O948" s="88">
        <f t="shared" si="274"/>
        <v>0</v>
      </c>
      <c r="P948" s="85">
        <f t="shared" ca="1" si="269"/>
        <v>0</v>
      </c>
      <c r="Q948" s="85">
        <f t="shared" si="275"/>
        <v>0</v>
      </c>
      <c r="R948" s="90" t="str">
        <f t="shared" si="276"/>
        <v>A+J=</v>
      </c>
      <c r="S948" s="86">
        <f t="shared" si="277"/>
        <v>0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66"/>
        <v>45042</v>
      </c>
      <c r="B949" s="129">
        <f t="shared" ca="1" si="270"/>
        <v>-5.6843418860808015E-14</v>
      </c>
      <c r="C949" s="85">
        <f t="shared" si="261"/>
        <v>-5.6843418860808015E-14</v>
      </c>
      <c r="D949" s="11">
        <f ca="1">IF(A949&lt;$B$1,VLOOKUP(A949,[1]DI!$A$4:$B$15000,2),0)</f>
        <v>0.13650000000000001</v>
      </c>
      <c r="E949" s="85">
        <f t="shared" ca="1" si="271"/>
        <v>1.00050788</v>
      </c>
      <c r="F949" s="85">
        <f ca="1">(TRUNC(PRODUCT($E$12:$E948),16))</f>
        <v>1.2268000135796699</v>
      </c>
      <c r="G949" s="85">
        <f t="shared" ca="1" si="272"/>
        <v>1.1449431881660399</v>
      </c>
      <c r="H949" s="85">
        <f t="shared" ca="1" si="273"/>
        <v>1.0714942199999999</v>
      </c>
      <c r="I949" s="84">
        <f t="shared" si="267"/>
        <v>0.05</v>
      </c>
      <c r="J949" s="86">
        <f t="shared" si="262"/>
        <v>44841</v>
      </c>
      <c r="K949" s="87">
        <f t="shared" si="268"/>
        <v>136</v>
      </c>
      <c r="L949" s="88">
        <f t="shared" si="263"/>
        <v>136</v>
      </c>
      <c r="M949" s="89">
        <f t="shared" si="264"/>
        <v>1.0266809290000001</v>
      </c>
      <c r="N949" s="89">
        <f t="shared" ca="1" si="265"/>
        <v>1.100082681</v>
      </c>
      <c r="O949" s="88">
        <f t="shared" si="274"/>
        <v>0</v>
      </c>
      <c r="P949" s="85">
        <f t="shared" ca="1" si="269"/>
        <v>0</v>
      </c>
      <c r="Q949" s="85">
        <f t="shared" si="275"/>
        <v>0</v>
      </c>
      <c r="R949" s="90" t="str">
        <f t="shared" si="276"/>
        <v>A+J=</v>
      </c>
      <c r="S949" s="86">
        <f t="shared" si="277"/>
        <v>0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66"/>
        <v>45043</v>
      </c>
      <c r="B950" s="129">
        <f t="shared" ca="1" si="270"/>
        <v>-5.6843418860808015E-14</v>
      </c>
      <c r="C950" s="85">
        <f t="shared" si="261"/>
        <v>-5.6843418860808015E-14</v>
      </c>
      <c r="D950" s="11">
        <f ca="1">IF(A950&lt;$B$1,VLOOKUP(A950,[1]DI!$A$4:$B$15000,2),0)</f>
        <v>0.13650000000000001</v>
      </c>
      <c r="E950" s="85">
        <f t="shared" ca="1" si="271"/>
        <v>1.00050788</v>
      </c>
      <c r="F950" s="85">
        <f ca="1">(TRUNC(PRODUCT($E$12:$E949),16))</f>
        <v>1.2274230807705699</v>
      </c>
      <c r="G950" s="85">
        <f t="shared" ca="1" si="272"/>
        <v>1.1449431881660399</v>
      </c>
      <c r="H950" s="85">
        <f t="shared" ca="1" si="273"/>
        <v>1.0720384199999999</v>
      </c>
      <c r="I950" s="84">
        <f t="shared" si="267"/>
        <v>0.05</v>
      </c>
      <c r="J950" s="86">
        <f t="shared" si="262"/>
        <v>44841</v>
      </c>
      <c r="K950" s="87">
        <f t="shared" si="268"/>
        <v>137</v>
      </c>
      <c r="L950" s="88">
        <f t="shared" si="263"/>
        <v>137</v>
      </c>
      <c r="M950" s="89">
        <f t="shared" si="264"/>
        <v>1.0268797249999999</v>
      </c>
      <c r="N950" s="89">
        <f t="shared" ca="1" si="265"/>
        <v>1.100854518</v>
      </c>
      <c r="O950" s="88">
        <f t="shared" si="274"/>
        <v>0</v>
      </c>
      <c r="P950" s="85">
        <f t="shared" ca="1" si="269"/>
        <v>0</v>
      </c>
      <c r="Q950" s="85">
        <f t="shared" si="275"/>
        <v>0</v>
      </c>
      <c r="R950" s="90" t="str">
        <f t="shared" si="276"/>
        <v>A+J=</v>
      </c>
      <c r="S950" s="86">
        <f t="shared" si="277"/>
        <v>0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66"/>
        <v>45044</v>
      </c>
      <c r="B951" s="129">
        <f t="shared" ca="1" si="270"/>
        <v>-5.6843418860808015E-14</v>
      </c>
      <c r="C951" s="85">
        <f t="shared" si="261"/>
        <v>-5.6843418860808015E-14</v>
      </c>
      <c r="D951" s="11">
        <f ca="1">IF(A951&lt;$B$1,VLOOKUP(A951,[1]DI!$A$4:$B$15000,2),0)</f>
        <v>0.13650000000000001</v>
      </c>
      <c r="E951" s="85">
        <f t="shared" ca="1" si="271"/>
        <v>1.00050788</v>
      </c>
      <c r="F951" s="85">
        <f ca="1">(TRUNC(PRODUCT($E$12:$E950),16))</f>
        <v>1.2280464644048299</v>
      </c>
      <c r="G951" s="85">
        <f t="shared" ca="1" si="272"/>
        <v>1.1449431881660399</v>
      </c>
      <c r="H951" s="85">
        <f t="shared" ca="1" si="273"/>
        <v>1.0725828799999999</v>
      </c>
      <c r="I951" s="84">
        <f t="shared" si="267"/>
        <v>0.05</v>
      </c>
      <c r="J951" s="86">
        <f t="shared" si="262"/>
        <v>44841</v>
      </c>
      <c r="K951" s="87">
        <f t="shared" si="268"/>
        <v>138</v>
      </c>
      <c r="L951" s="88">
        <f t="shared" si="263"/>
        <v>138</v>
      </c>
      <c r="M951" s="89">
        <f t="shared" si="264"/>
        <v>1.0270785609999999</v>
      </c>
      <c r="N951" s="89">
        <f t="shared" ca="1" si="265"/>
        <v>1.1016268810000001</v>
      </c>
      <c r="O951" s="88">
        <f t="shared" si="274"/>
        <v>0</v>
      </c>
      <c r="P951" s="85">
        <f t="shared" ca="1" si="269"/>
        <v>0</v>
      </c>
      <c r="Q951" s="85">
        <f t="shared" si="275"/>
        <v>0</v>
      </c>
      <c r="R951" s="90" t="str">
        <f t="shared" si="276"/>
        <v>A+J=</v>
      </c>
      <c r="S951" s="86">
        <f t="shared" si="277"/>
        <v>0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66"/>
        <v>45045</v>
      </c>
      <c r="B952" s="129">
        <f t="shared" ca="1" si="270"/>
        <v>-5.6843418860808015E-14</v>
      </c>
      <c r="C952" s="85">
        <f t="shared" si="261"/>
        <v>-5.6843418860808015E-14</v>
      </c>
      <c r="D952" s="11">
        <f ca="1">IF(A952&lt;$B$1,VLOOKUP(A952,[1]DI!$A$4:$B$15000,2),0)</f>
        <v>0</v>
      </c>
      <c r="E952" s="85">
        <f t="shared" ca="1" si="271"/>
        <v>1</v>
      </c>
      <c r="F952" s="85">
        <f ca="1">(TRUNC(PRODUCT($E$12:$E951),16))</f>
        <v>1.2286701646431699</v>
      </c>
      <c r="G952" s="85">
        <f t="shared" ca="1" si="272"/>
        <v>1.1449431881660399</v>
      </c>
      <c r="H952" s="85">
        <f t="shared" ca="1" si="273"/>
        <v>1.0731276300000001</v>
      </c>
      <c r="I952" s="84">
        <f t="shared" si="267"/>
        <v>0.05</v>
      </c>
      <c r="J952" s="86">
        <f t="shared" si="262"/>
        <v>44841</v>
      </c>
      <c r="K952" s="87">
        <f t="shared" si="268"/>
        <v>138</v>
      </c>
      <c r="L952" s="88">
        <f t="shared" si="263"/>
        <v>139</v>
      </c>
      <c r="M952" s="89">
        <f t="shared" si="264"/>
        <v>1.0272774339999999</v>
      </c>
      <c r="N952" s="89">
        <f t="shared" ca="1" si="265"/>
        <v>1.102399798</v>
      </c>
      <c r="O952" s="88">
        <f t="shared" si="274"/>
        <v>0</v>
      </c>
      <c r="P952" s="85">
        <f t="shared" ca="1" si="269"/>
        <v>0</v>
      </c>
      <c r="Q952" s="85">
        <f t="shared" si="275"/>
        <v>0</v>
      </c>
      <c r="R952" s="90" t="str">
        <f t="shared" si="276"/>
        <v>A+J=</v>
      </c>
      <c r="S952" s="86">
        <f t="shared" si="277"/>
        <v>0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66"/>
        <v>45046</v>
      </c>
      <c r="B953" s="129">
        <f t="shared" ca="1" si="270"/>
        <v>-5.6843418860808015E-14</v>
      </c>
      <c r="C953" s="85">
        <f t="shared" si="261"/>
        <v>-5.6843418860808015E-14</v>
      </c>
      <c r="D953" s="11">
        <f ca="1">IF(A953&lt;$B$1,VLOOKUP(A953,[1]DI!$A$4:$B$15000,2),0)</f>
        <v>0</v>
      </c>
      <c r="E953" s="85">
        <f t="shared" ca="1" si="271"/>
        <v>1</v>
      </c>
      <c r="F953" s="85">
        <f ca="1">(TRUNC(PRODUCT($E$12:$E952),16))</f>
        <v>1.2286701646431699</v>
      </c>
      <c r="G953" s="85">
        <f t="shared" ca="1" si="272"/>
        <v>1.1449431881660399</v>
      </c>
      <c r="H953" s="85">
        <f t="shared" ca="1" si="273"/>
        <v>1.0731276300000001</v>
      </c>
      <c r="I953" s="84">
        <f t="shared" si="267"/>
        <v>0.05</v>
      </c>
      <c r="J953" s="86">
        <f t="shared" si="262"/>
        <v>44841</v>
      </c>
      <c r="K953" s="87">
        <f t="shared" si="268"/>
        <v>138</v>
      </c>
      <c r="L953" s="88">
        <f t="shared" si="263"/>
        <v>139</v>
      </c>
      <c r="M953" s="89">
        <f t="shared" si="264"/>
        <v>1.0272774339999999</v>
      </c>
      <c r="N953" s="89">
        <f t="shared" ca="1" si="265"/>
        <v>1.102399798</v>
      </c>
      <c r="O953" s="88">
        <f t="shared" si="274"/>
        <v>0</v>
      </c>
      <c r="P953" s="85">
        <f t="shared" ca="1" si="269"/>
        <v>0</v>
      </c>
      <c r="Q953" s="85">
        <f t="shared" si="275"/>
        <v>0</v>
      </c>
      <c r="R953" s="90" t="str">
        <f t="shared" si="276"/>
        <v>A+J=</v>
      </c>
      <c r="S953" s="86">
        <f t="shared" si="277"/>
        <v>0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66"/>
        <v>45047</v>
      </c>
      <c r="B954" s="129">
        <f t="shared" ca="1" si="270"/>
        <v>-5.6843418860808015E-14</v>
      </c>
      <c r="C954" s="85">
        <f t="shared" ref="C954:C1017" si="278">(C953-Q953)</f>
        <v>-5.6843418860808015E-14</v>
      </c>
      <c r="D954" s="11">
        <f ca="1">IF(A954&lt;$B$1,VLOOKUP(A954,[1]DI!$A$4:$B$15000,2),0)</f>
        <v>0</v>
      </c>
      <c r="E954" s="85">
        <f t="shared" ca="1" si="271"/>
        <v>1</v>
      </c>
      <c r="F954" s="85">
        <f ca="1">(TRUNC(PRODUCT($E$12:$E953),16))</f>
        <v>1.2286701646431699</v>
      </c>
      <c r="G954" s="85">
        <f t="shared" ca="1" si="272"/>
        <v>1.1449431881660399</v>
      </c>
      <c r="H954" s="85">
        <f t="shared" ca="1" si="273"/>
        <v>1.0731276300000001</v>
      </c>
      <c r="I954" s="84">
        <f t="shared" si="267"/>
        <v>0.05</v>
      </c>
      <c r="J954" s="86">
        <f t="shared" ref="J954:J1017" si="279">IF(O953&gt;0,VLOOKUP(O953,V$12:AF$48,2),J953)</f>
        <v>44841</v>
      </c>
      <c r="K954" s="87">
        <f t="shared" si="268"/>
        <v>138</v>
      </c>
      <c r="L954" s="88">
        <f t="shared" ref="L954:L1017" si="280">IF(AND(K954=1,K953=1),1,IF(K954&gt;0,IF(K954=K953,K954+1,K954),0))</f>
        <v>139</v>
      </c>
      <c r="M954" s="89">
        <f t="shared" ref="M954:M1017" si="281">ROUND((I954+1)^(L954/252),9)</f>
        <v>1.0272774339999999</v>
      </c>
      <c r="N954" s="89">
        <f t="shared" ref="N954:N1017" ca="1" si="282">ROUND(H954*M954,9)</f>
        <v>1.102399798</v>
      </c>
      <c r="O954" s="88">
        <f t="shared" si="274"/>
        <v>0</v>
      </c>
      <c r="P954" s="85">
        <f t="shared" ca="1" si="269"/>
        <v>0</v>
      </c>
      <c r="Q954" s="85">
        <f t="shared" si="275"/>
        <v>0</v>
      </c>
      <c r="R954" s="90" t="str">
        <f t="shared" si="276"/>
        <v>A+J=</v>
      </c>
      <c r="S954" s="86">
        <f t="shared" si="277"/>
        <v>0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66"/>
        <v>45048</v>
      </c>
      <c r="B955" s="129">
        <f t="shared" ca="1" si="270"/>
        <v>-5.6843418860808015E-14</v>
      </c>
      <c r="C955" s="85">
        <f t="shared" si="278"/>
        <v>-5.6843418860808015E-14</v>
      </c>
      <c r="D955" s="11">
        <f ca="1">IF(A955&lt;$B$1,VLOOKUP(A955,[1]DI!$A$4:$B$15000,2),0)</f>
        <v>0.13650000000000001</v>
      </c>
      <c r="E955" s="85">
        <f t="shared" ca="1" si="271"/>
        <v>1.00050788</v>
      </c>
      <c r="F955" s="85">
        <f ca="1">(TRUNC(PRODUCT($E$12:$E954),16))</f>
        <v>1.2286701646431699</v>
      </c>
      <c r="G955" s="85">
        <f t="shared" ca="1" si="272"/>
        <v>1.1449431881660399</v>
      </c>
      <c r="H955" s="85">
        <f t="shared" ca="1" si="273"/>
        <v>1.0731276300000001</v>
      </c>
      <c r="I955" s="84">
        <f t="shared" si="267"/>
        <v>0.05</v>
      </c>
      <c r="J955" s="86">
        <f t="shared" si="279"/>
        <v>44841</v>
      </c>
      <c r="K955" s="87">
        <f t="shared" si="268"/>
        <v>139</v>
      </c>
      <c r="L955" s="88">
        <f t="shared" si="280"/>
        <v>139</v>
      </c>
      <c r="M955" s="89">
        <f t="shared" si="281"/>
        <v>1.0272774339999999</v>
      </c>
      <c r="N955" s="89">
        <f t="shared" ca="1" si="282"/>
        <v>1.102399798</v>
      </c>
      <c r="O955" s="88">
        <f t="shared" si="274"/>
        <v>0</v>
      </c>
      <c r="P955" s="85">
        <f t="shared" ca="1" si="269"/>
        <v>0</v>
      </c>
      <c r="Q955" s="85">
        <f t="shared" si="275"/>
        <v>0</v>
      </c>
      <c r="R955" s="90" t="str">
        <f t="shared" si="276"/>
        <v>A+J=</v>
      </c>
      <c r="S955" s="86">
        <f t="shared" si="277"/>
        <v>0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66"/>
        <v>45049</v>
      </c>
      <c r="B956" s="129">
        <f t="shared" ca="1" si="270"/>
        <v>-5.6843418860808015E-14</v>
      </c>
      <c r="C956" s="85">
        <f t="shared" si="278"/>
        <v>-5.6843418860808015E-14</v>
      </c>
      <c r="D956" s="11">
        <f ca="1">IF(A956&lt;$B$1,VLOOKUP(A956,[1]DI!$A$4:$B$15000,2),0)</f>
        <v>0.13650000000000001</v>
      </c>
      <c r="E956" s="85">
        <f t="shared" ca="1" si="271"/>
        <v>1.00050788</v>
      </c>
      <c r="F956" s="85">
        <f ca="1">(TRUNC(PRODUCT($E$12:$E955),16))</f>
        <v>1.22929418164639</v>
      </c>
      <c r="G956" s="85">
        <f t="shared" ca="1" si="272"/>
        <v>1.1449431881660399</v>
      </c>
      <c r="H956" s="85">
        <f t="shared" ca="1" si="273"/>
        <v>1.07367265</v>
      </c>
      <c r="I956" s="84">
        <f t="shared" si="267"/>
        <v>0.05</v>
      </c>
      <c r="J956" s="86">
        <f t="shared" si="279"/>
        <v>44841</v>
      </c>
      <c r="K956" s="87">
        <f t="shared" si="268"/>
        <v>140</v>
      </c>
      <c r="L956" s="88">
        <f t="shared" si="280"/>
        <v>140</v>
      </c>
      <c r="M956" s="89">
        <f t="shared" si="281"/>
        <v>1.0274763469999999</v>
      </c>
      <c r="N956" s="89">
        <f t="shared" ca="1" si="282"/>
        <v>1.1031732519999999</v>
      </c>
      <c r="O956" s="88">
        <f t="shared" si="274"/>
        <v>0</v>
      </c>
      <c r="P956" s="85">
        <f t="shared" ca="1" si="269"/>
        <v>0</v>
      </c>
      <c r="Q956" s="85">
        <f t="shared" si="275"/>
        <v>0</v>
      </c>
      <c r="R956" s="90" t="str">
        <f t="shared" si="276"/>
        <v>A+J=</v>
      </c>
      <c r="S956" s="86">
        <f t="shared" si="277"/>
        <v>0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66"/>
        <v>45050</v>
      </c>
      <c r="B957" s="129">
        <f t="shared" ca="1" si="270"/>
        <v>-5.6843418860808015E-14</v>
      </c>
      <c r="C957" s="85">
        <f t="shared" si="278"/>
        <v>-5.6843418860808015E-14</v>
      </c>
      <c r="D957" s="11">
        <f ca="1">IF(A957&lt;$B$1,VLOOKUP(A957,[1]DI!$A$4:$B$15000,2),0)</f>
        <v>0.13650000000000001</v>
      </c>
      <c r="E957" s="85">
        <f t="shared" ca="1" si="271"/>
        <v>1.00050788</v>
      </c>
      <c r="F957" s="85">
        <f ca="1">(TRUNC(PRODUCT($E$12:$E956),16))</f>
        <v>1.22991851557536</v>
      </c>
      <c r="G957" s="85">
        <f t="shared" ca="1" si="272"/>
        <v>1.1449431881660399</v>
      </c>
      <c r="H957" s="85">
        <f t="shared" ca="1" si="273"/>
        <v>1.07421794</v>
      </c>
      <c r="I957" s="84">
        <f t="shared" si="267"/>
        <v>0.05</v>
      </c>
      <c r="J957" s="86">
        <f t="shared" si="279"/>
        <v>44841</v>
      </c>
      <c r="K957" s="87">
        <f t="shared" si="268"/>
        <v>141</v>
      </c>
      <c r="L957" s="88">
        <f t="shared" si="280"/>
        <v>141</v>
      </c>
      <c r="M957" s="89">
        <f t="shared" si="281"/>
        <v>1.027675297</v>
      </c>
      <c r="N957" s="89">
        <f t="shared" ca="1" si="282"/>
        <v>1.103947241</v>
      </c>
      <c r="O957" s="88">
        <f t="shared" si="274"/>
        <v>0</v>
      </c>
      <c r="P957" s="85">
        <f t="shared" ca="1" si="269"/>
        <v>0</v>
      </c>
      <c r="Q957" s="85">
        <f t="shared" si="275"/>
        <v>0</v>
      </c>
      <c r="R957" s="90" t="str">
        <f t="shared" si="276"/>
        <v>A+J=</v>
      </c>
      <c r="S957" s="86">
        <f t="shared" si="277"/>
        <v>0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66"/>
        <v>45051</v>
      </c>
      <c r="B958" s="129">
        <f t="shared" ca="1" si="270"/>
        <v>-5.6843418860808015E-14</v>
      </c>
      <c r="C958" s="85">
        <f t="shared" si="278"/>
        <v>-5.6843418860808015E-14</v>
      </c>
      <c r="D958" s="11">
        <f ca="1">IF(A958&lt;$B$1,VLOOKUP(A958,[1]DI!$A$4:$B$15000,2),0)</f>
        <v>0.13650000000000001</v>
      </c>
      <c r="E958" s="85">
        <f t="shared" ca="1" si="271"/>
        <v>1.00050788</v>
      </c>
      <c r="F958" s="85">
        <f ca="1">(TRUNC(PRODUCT($E$12:$E957),16))</f>
        <v>1.23054316659105</v>
      </c>
      <c r="G958" s="85">
        <f t="shared" ca="1" si="272"/>
        <v>1.1449431881660399</v>
      </c>
      <c r="H958" s="85">
        <f t="shared" ca="1" si="273"/>
        <v>1.0747635200000001</v>
      </c>
      <c r="I958" s="84">
        <f t="shared" si="267"/>
        <v>0.05</v>
      </c>
      <c r="J958" s="86">
        <f t="shared" si="279"/>
        <v>44841</v>
      </c>
      <c r="K958" s="87">
        <f t="shared" si="268"/>
        <v>142</v>
      </c>
      <c r="L958" s="88">
        <f t="shared" si="280"/>
        <v>142</v>
      </c>
      <c r="M958" s="89">
        <f t="shared" si="281"/>
        <v>1.0278742869999999</v>
      </c>
      <c r="N958" s="89">
        <f t="shared" ca="1" si="282"/>
        <v>1.1047217869999999</v>
      </c>
      <c r="O958" s="88">
        <f t="shared" si="274"/>
        <v>0</v>
      </c>
      <c r="P958" s="85">
        <f t="shared" ca="1" si="269"/>
        <v>0</v>
      </c>
      <c r="Q958" s="85">
        <f t="shared" si="275"/>
        <v>0</v>
      </c>
      <c r="R958" s="90" t="str">
        <f t="shared" si="276"/>
        <v>A+J=</v>
      </c>
      <c r="S958" s="86">
        <f t="shared" si="277"/>
        <v>0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66"/>
        <v>45052</v>
      </c>
      <c r="B959" s="129">
        <f t="shared" ca="1" si="270"/>
        <v>-5.6843418860808015E-14</v>
      </c>
      <c r="C959" s="85">
        <f t="shared" si="278"/>
        <v>-5.6843418860808015E-14</v>
      </c>
      <c r="D959" s="11">
        <f ca="1">IF(A959&lt;$B$1,VLOOKUP(A959,[1]DI!$A$4:$B$15000,2),0)</f>
        <v>0</v>
      </c>
      <c r="E959" s="85">
        <f t="shared" ca="1" si="271"/>
        <v>1</v>
      </c>
      <c r="F959" s="85">
        <f ca="1">(TRUNC(PRODUCT($E$12:$E958),16))</f>
        <v>1.2311681348545001</v>
      </c>
      <c r="G959" s="85">
        <f t="shared" ca="1" si="272"/>
        <v>1.1449431881660399</v>
      </c>
      <c r="H959" s="85">
        <f t="shared" ca="1" si="273"/>
        <v>1.07530937</v>
      </c>
      <c r="I959" s="84">
        <f t="shared" si="267"/>
        <v>0.05</v>
      </c>
      <c r="J959" s="86">
        <f t="shared" si="279"/>
        <v>44841</v>
      </c>
      <c r="K959" s="87">
        <f t="shared" si="268"/>
        <v>142</v>
      </c>
      <c r="L959" s="88">
        <f t="shared" si="280"/>
        <v>143</v>
      </c>
      <c r="M959" s="89">
        <f t="shared" si="281"/>
        <v>1.028073314</v>
      </c>
      <c r="N959" s="89">
        <f t="shared" ca="1" si="282"/>
        <v>1.1054968679999999</v>
      </c>
      <c r="O959" s="88">
        <f t="shared" si="274"/>
        <v>0</v>
      </c>
      <c r="P959" s="85">
        <f t="shared" ca="1" si="269"/>
        <v>0</v>
      </c>
      <c r="Q959" s="85">
        <f t="shared" si="275"/>
        <v>0</v>
      </c>
      <c r="R959" s="90" t="str">
        <f t="shared" si="276"/>
        <v>A+J=</v>
      </c>
      <c r="S959" s="86">
        <f t="shared" si="277"/>
        <v>0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66"/>
        <v>45053</v>
      </c>
      <c r="B960" s="129">
        <f t="shared" ca="1" si="270"/>
        <v>-5.6843418860808015E-14</v>
      </c>
      <c r="C960" s="85">
        <f t="shared" si="278"/>
        <v>-5.6843418860808015E-14</v>
      </c>
      <c r="D960" s="11">
        <f ca="1">IF(A960&lt;$B$1,VLOOKUP(A960,[1]DI!$A$4:$B$15000,2),0)</f>
        <v>0</v>
      </c>
      <c r="E960" s="85">
        <f t="shared" ca="1" si="271"/>
        <v>1</v>
      </c>
      <c r="F960" s="85">
        <f ca="1">(TRUNC(PRODUCT($E$12:$E959),16))</f>
        <v>1.2311681348545001</v>
      </c>
      <c r="G960" s="85">
        <f t="shared" ca="1" si="272"/>
        <v>1.1449431881660399</v>
      </c>
      <c r="H960" s="85">
        <f t="shared" ca="1" si="273"/>
        <v>1.07530937</v>
      </c>
      <c r="I960" s="84">
        <f t="shared" si="267"/>
        <v>0.05</v>
      </c>
      <c r="J960" s="86">
        <f t="shared" si="279"/>
        <v>44841</v>
      </c>
      <c r="K960" s="87">
        <f t="shared" si="268"/>
        <v>142</v>
      </c>
      <c r="L960" s="88">
        <f t="shared" si="280"/>
        <v>143</v>
      </c>
      <c r="M960" s="89">
        <f t="shared" si="281"/>
        <v>1.028073314</v>
      </c>
      <c r="N960" s="89">
        <f t="shared" ca="1" si="282"/>
        <v>1.1054968679999999</v>
      </c>
      <c r="O960" s="88">
        <f t="shared" si="274"/>
        <v>0</v>
      </c>
      <c r="P960" s="85">
        <f t="shared" ca="1" si="269"/>
        <v>0</v>
      </c>
      <c r="Q960" s="85">
        <f t="shared" si="275"/>
        <v>0</v>
      </c>
      <c r="R960" s="90" t="str">
        <f t="shared" si="276"/>
        <v>A+J=</v>
      </c>
      <c r="S960" s="86">
        <f t="shared" si="277"/>
        <v>0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66"/>
        <v>45054</v>
      </c>
      <c r="B961" s="129">
        <f t="shared" ca="1" si="270"/>
        <v>-5.6843418860808015E-14</v>
      </c>
      <c r="C961" s="85">
        <f t="shared" si="278"/>
        <v>-5.6843418860808015E-14</v>
      </c>
      <c r="D961" s="11">
        <f ca="1">IF(A961&lt;$B$1,VLOOKUP(A961,[1]DI!$A$4:$B$15000,2),0)</f>
        <v>0.13650000000000001</v>
      </c>
      <c r="E961" s="85">
        <f t="shared" ca="1" si="271"/>
        <v>1.00050788</v>
      </c>
      <c r="F961" s="85">
        <f ca="1">(TRUNC(PRODUCT($E$12:$E960),16))</f>
        <v>1.2311681348545001</v>
      </c>
      <c r="G961" s="85">
        <f t="shared" ca="1" si="272"/>
        <v>1.1449431881660399</v>
      </c>
      <c r="H961" s="85">
        <f t="shared" ca="1" si="273"/>
        <v>1.07530937</v>
      </c>
      <c r="I961" s="84">
        <f t="shared" si="267"/>
        <v>0.05</v>
      </c>
      <c r="J961" s="86">
        <f t="shared" si="279"/>
        <v>44841</v>
      </c>
      <c r="K961" s="87">
        <f t="shared" si="268"/>
        <v>143</v>
      </c>
      <c r="L961" s="88">
        <f t="shared" si="280"/>
        <v>143</v>
      </c>
      <c r="M961" s="89">
        <f t="shared" si="281"/>
        <v>1.028073314</v>
      </c>
      <c r="N961" s="89">
        <f t="shared" ca="1" si="282"/>
        <v>1.1054968679999999</v>
      </c>
      <c r="O961" s="88">
        <f t="shared" si="274"/>
        <v>0</v>
      </c>
      <c r="P961" s="85">
        <f t="shared" ca="1" si="269"/>
        <v>0</v>
      </c>
      <c r="Q961" s="85">
        <f t="shared" si="275"/>
        <v>0</v>
      </c>
      <c r="R961" s="90" t="str">
        <f t="shared" si="276"/>
        <v>A+J=</v>
      </c>
      <c r="S961" s="86">
        <f t="shared" si="277"/>
        <v>0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66"/>
        <v>45055</v>
      </c>
      <c r="B962" s="129">
        <f t="shared" ca="1" si="270"/>
        <v>-5.6843418860808015E-14</v>
      </c>
      <c r="C962" s="85">
        <f t="shared" si="278"/>
        <v>-5.6843418860808015E-14</v>
      </c>
      <c r="D962" s="11">
        <f ca="1">IF(A962&lt;$B$1,VLOOKUP(A962,[1]DI!$A$4:$B$15000,2),0)</f>
        <v>0.13650000000000001</v>
      </c>
      <c r="E962" s="85">
        <f t="shared" ca="1" si="271"/>
        <v>1.00050788</v>
      </c>
      <c r="F962" s="85">
        <f ca="1">(TRUNC(PRODUCT($E$12:$E961),16))</f>
        <v>1.2317934205268299</v>
      </c>
      <c r="G962" s="85">
        <f t="shared" ca="1" si="272"/>
        <v>1.1449431881660399</v>
      </c>
      <c r="H962" s="85">
        <f t="shared" ca="1" si="273"/>
        <v>1.0758555000000001</v>
      </c>
      <c r="I962" s="84">
        <f t="shared" si="267"/>
        <v>0.05</v>
      </c>
      <c r="J962" s="86">
        <f t="shared" si="279"/>
        <v>44841</v>
      </c>
      <c r="K962" s="87">
        <f t="shared" si="268"/>
        <v>144</v>
      </c>
      <c r="L962" s="88">
        <f t="shared" si="280"/>
        <v>144</v>
      </c>
      <c r="M962" s="89">
        <f t="shared" si="281"/>
        <v>1.0282723810000001</v>
      </c>
      <c r="N962" s="89">
        <f t="shared" ca="1" si="282"/>
        <v>1.106272497</v>
      </c>
      <c r="O962" s="88">
        <f t="shared" si="274"/>
        <v>0</v>
      </c>
      <c r="P962" s="85">
        <f t="shared" ca="1" si="269"/>
        <v>0</v>
      </c>
      <c r="Q962" s="85">
        <f t="shared" si="275"/>
        <v>0</v>
      </c>
      <c r="R962" s="90" t="str">
        <f t="shared" si="276"/>
        <v>A+J=</v>
      </c>
      <c r="S962" s="86">
        <f t="shared" si="277"/>
        <v>0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66"/>
        <v>45056</v>
      </c>
      <c r="B963" s="129">
        <f t="shared" ca="1" si="270"/>
        <v>-5.6843418860808015E-14</v>
      </c>
      <c r="C963" s="85">
        <f t="shared" si="278"/>
        <v>-5.6843418860808015E-14</v>
      </c>
      <c r="D963" s="11">
        <f ca="1">IF(A963&lt;$B$1,VLOOKUP(A963,[1]DI!$A$4:$B$15000,2),0)</f>
        <v>0.13650000000000001</v>
      </c>
      <c r="E963" s="85">
        <f t="shared" ca="1" si="271"/>
        <v>1.00050788</v>
      </c>
      <c r="F963" s="85">
        <f ca="1">(TRUNC(PRODUCT($E$12:$E962),16))</f>
        <v>1.2324190237692501</v>
      </c>
      <c r="G963" s="85">
        <f t="shared" ca="1" si="272"/>
        <v>1.1449431881660399</v>
      </c>
      <c r="H963" s="85">
        <f t="shared" ca="1" si="273"/>
        <v>1.0764019</v>
      </c>
      <c r="I963" s="84">
        <f t="shared" si="267"/>
        <v>0.05</v>
      </c>
      <c r="J963" s="86">
        <f t="shared" si="279"/>
        <v>44841</v>
      </c>
      <c r="K963" s="87">
        <f t="shared" si="268"/>
        <v>145</v>
      </c>
      <c r="L963" s="88">
        <f t="shared" si="280"/>
        <v>145</v>
      </c>
      <c r="M963" s="89">
        <f t="shared" si="281"/>
        <v>1.0284714859999999</v>
      </c>
      <c r="N963" s="89">
        <f t="shared" ca="1" si="282"/>
        <v>1.107048662</v>
      </c>
      <c r="O963" s="88">
        <f t="shared" si="274"/>
        <v>0</v>
      </c>
      <c r="P963" s="85">
        <f t="shared" ca="1" si="269"/>
        <v>0</v>
      </c>
      <c r="Q963" s="85">
        <f t="shared" si="275"/>
        <v>0</v>
      </c>
      <c r="R963" s="90" t="str">
        <f t="shared" si="276"/>
        <v>A+J=</v>
      </c>
      <c r="S963" s="86">
        <f t="shared" si="277"/>
        <v>0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66"/>
        <v>45057</v>
      </c>
      <c r="B964" s="129">
        <f t="shared" ca="1" si="270"/>
        <v>-5.6843418860808015E-14</v>
      </c>
      <c r="C964" s="85">
        <f t="shared" si="278"/>
        <v>-5.6843418860808015E-14</v>
      </c>
      <c r="D964" s="11">
        <f ca="1">IF(A964&lt;$B$1,VLOOKUP(A964,[1]DI!$A$4:$B$15000,2),0)</f>
        <v>0.13650000000000001</v>
      </c>
      <c r="E964" s="85">
        <f t="shared" ca="1" si="271"/>
        <v>1.00050788</v>
      </c>
      <c r="F964" s="85">
        <f ca="1">(TRUNC(PRODUCT($E$12:$E963),16))</f>
        <v>1.2330449447430401</v>
      </c>
      <c r="G964" s="85">
        <f t="shared" ca="1" si="272"/>
        <v>1.1449431881660399</v>
      </c>
      <c r="H964" s="85">
        <f t="shared" ca="1" si="273"/>
        <v>1.07694858</v>
      </c>
      <c r="I964" s="84">
        <f t="shared" si="267"/>
        <v>0.05</v>
      </c>
      <c r="J964" s="86">
        <f t="shared" si="279"/>
        <v>44841</v>
      </c>
      <c r="K964" s="87">
        <f t="shared" si="268"/>
        <v>146</v>
      </c>
      <c r="L964" s="88">
        <f t="shared" si="280"/>
        <v>146</v>
      </c>
      <c r="M964" s="89">
        <f t="shared" si="281"/>
        <v>1.0286706290000001</v>
      </c>
      <c r="N964" s="89">
        <f t="shared" ca="1" si="282"/>
        <v>1.1078253730000001</v>
      </c>
      <c r="O964" s="88">
        <f t="shared" si="274"/>
        <v>0</v>
      </c>
      <c r="P964" s="85">
        <f t="shared" ca="1" si="269"/>
        <v>0</v>
      </c>
      <c r="Q964" s="85">
        <f t="shared" si="275"/>
        <v>0</v>
      </c>
      <c r="R964" s="90" t="str">
        <f t="shared" si="276"/>
        <v>A+J=</v>
      </c>
      <c r="S964" s="86">
        <f t="shared" si="277"/>
        <v>0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66"/>
        <v>45058</v>
      </c>
      <c r="B965" s="129">
        <f t="shared" ca="1" si="270"/>
        <v>-5.6843418860808015E-14</v>
      </c>
      <c r="C965" s="85">
        <f t="shared" si="278"/>
        <v>-5.6843418860808015E-14</v>
      </c>
      <c r="D965" s="11">
        <f ca="1">IF(A965&lt;$B$1,VLOOKUP(A965,[1]DI!$A$4:$B$15000,2),0)</f>
        <v>0.13650000000000001</v>
      </c>
      <c r="E965" s="85">
        <f t="shared" ca="1" si="271"/>
        <v>1.00050788</v>
      </c>
      <c r="F965" s="85">
        <f ca="1">(TRUNC(PRODUCT($E$12:$E964),16))</f>
        <v>1.2336711836095799</v>
      </c>
      <c r="G965" s="85">
        <f t="shared" ca="1" si="272"/>
        <v>1.1449431881660399</v>
      </c>
      <c r="H965" s="85">
        <f t="shared" ca="1" si="273"/>
        <v>1.0774955399999999</v>
      </c>
      <c r="I965" s="84">
        <f t="shared" si="267"/>
        <v>0.05</v>
      </c>
      <c r="J965" s="86">
        <f t="shared" si="279"/>
        <v>44841</v>
      </c>
      <c r="K965" s="87">
        <f t="shared" si="268"/>
        <v>147</v>
      </c>
      <c r="L965" s="88">
        <f t="shared" si="280"/>
        <v>147</v>
      </c>
      <c r="M965" s="89">
        <f t="shared" si="281"/>
        <v>1.0288698110000001</v>
      </c>
      <c r="N965" s="89">
        <f t="shared" ca="1" si="282"/>
        <v>1.1086026330000001</v>
      </c>
      <c r="O965" s="88">
        <f t="shared" si="274"/>
        <v>0</v>
      </c>
      <c r="P965" s="85">
        <f t="shared" ca="1" si="269"/>
        <v>0</v>
      </c>
      <c r="Q965" s="85">
        <f t="shared" si="275"/>
        <v>0</v>
      </c>
      <c r="R965" s="90" t="str">
        <f t="shared" si="276"/>
        <v>A+J=</v>
      </c>
      <c r="S965" s="86">
        <f t="shared" si="277"/>
        <v>0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66"/>
        <v>45059</v>
      </c>
      <c r="B966" s="129">
        <f t="shared" ca="1" si="270"/>
        <v>-5.6843418860808015E-14</v>
      </c>
      <c r="C966" s="85">
        <f t="shared" si="278"/>
        <v>-5.6843418860808015E-14</v>
      </c>
      <c r="D966" s="11">
        <f ca="1">IF(A966&lt;$B$1,VLOOKUP(A966,[1]DI!$A$4:$B$15000,2),0)</f>
        <v>0</v>
      </c>
      <c r="E966" s="85">
        <f t="shared" ca="1" si="271"/>
        <v>1</v>
      </c>
      <c r="F966" s="85">
        <f ca="1">(TRUNC(PRODUCT($E$12:$E965),16))</f>
        <v>1.2342977405303099</v>
      </c>
      <c r="G966" s="85">
        <f t="shared" ca="1" si="272"/>
        <v>1.1449431881660399</v>
      </c>
      <c r="H966" s="85">
        <f t="shared" ca="1" si="273"/>
        <v>1.0780427800000001</v>
      </c>
      <c r="I966" s="84">
        <f t="shared" si="267"/>
        <v>0.05</v>
      </c>
      <c r="J966" s="86">
        <f t="shared" si="279"/>
        <v>44841</v>
      </c>
      <c r="K966" s="87">
        <f t="shared" si="268"/>
        <v>147</v>
      </c>
      <c r="L966" s="88">
        <f t="shared" si="280"/>
        <v>148</v>
      </c>
      <c r="M966" s="89">
        <f t="shared" si="281"/>
        <v>1.029069032</v>
      </c>
      <c r="N966" s="89">
        <f t="shared" ca="1" si="282"/>
        <v>1.10938044</v>
      </c>
      <c r="O966" s="88">
        <f t="shared" si="274"/>
        <v>0</v>
      </c>
      <c r="P966" s="85">
        <f t="shared" ca="1" si="269"/>
        <v>0</v>
      </c>
      <c r="Q966" s="85">
        <f t="shared" si="275"/>
        <v>0</v>
      </c>
      <c r="R966" s="90" t="str">
        <f t="shared" si="276"/>
        <v>A+J=</v>
      </c>
      <c r="S966" s="86">
        <f t="shared" si="277"/>
        <v>0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66"/>
        <v>45060</v>
      </c>
      <c r="B967" s="129">
        <f t="shared" ca="1" si="270"/>
        <v>-5.6843418860808015E-14</v>
      </c>
      <c r="C967" s="85">
        <f t="shared" si="278"/>
        <v>-5.6843418860808015E-14</v>
      </c>
      <c r="D967" s="11">
        <f ca="1">IF(A967&lt;$B$1,VLOOKUP(A967,[1]DI!$A$4:$B$15000,2),0)</f>
        <v>0</v>
      </c>
      <c r="E967" s="85">
        <f t="shared" ca="1" si="271"/>
        <v>1</v>
      </c>
      <c r="F967" s="85">
        <f ca="1">(TRUNC(PRODUCT($E$12:$E966),16))</f>
        <v>1.2342977405303099</v>
      </c>
      <c r="G967" s="85">
        <f t="shared" ca="1" si="272"/>
        <v>1.1449431881660399</v>
      </c>
      <c r="H967" s="85">
        <f t="shared" ca="1" si="273"/>
        <v>1.0780427800000001</v>
      </c>
      <c r="I967" s="84">
        <f t="shared" si="267"/>
        <v>0.05</v>
      </c>
      <c r="J967" s="86">
        <f t="shared" si="279"/>
        <v>44841</v>
      </c>
      <c r="K967" s="87">
        <f t="shared" si="268"/>
        <v>147</v>
      </c>
      <c r="L967" s="88">
        <f t="shared" si="280"/>
        <v>148</v>
      </c>
      <c r="M967" s="89">
        <f t="shared" si="281"/>
        <v>1.029069032</v>
      </c>
      <c r="N967" s="89">
        <f t="shared" ca="1" si="282"/>
        <v>1.10938044</v>
      </c>
      <c r="O967" s="88">
        <f t="shared" si="274"/>
        <v>0</v>
      </c>
      <c r="P967" s="85">
        <f t="shared" ca="1" si="269"/>
        <v>0</v>
      </c>
      <c r="Q967" s="85">
        <f t="shared" si="275"/>
        <v>0</v>
      </c>
      <c r="R967" s="90" t="str">
        <f t="shared" si="276"/>
        <v>A+J=</v>
      </c>
      <c r="S967" s="86">
        <f t="shared" si="277"/>
        <v>0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66"/>
        <v>45061</v>
      </c>
      <c r="B968" s="129">
        <f t="shared" ca="1" si="270"/>
        <v>-5.6843418860808015E-14</v>
      </c>
      <c r="C968" s="85">
        <f t="shared" si="278"/>
        <v>-5.6843418860808015E-14</v>
      </c>
      <c r="D968" s="11">
        <f ca="1">IF(A968&lt;$B$1,VLOOKUP(A968,[1]DI!$A$4:$B$15000,2),0)</f>
        <v>0.13650000000000001</v>
      </c>
      <c r="E968" s="85">
        <f t="shared" ca="1" si="271"/>
        <v>1.00050788</v>
      </c>
      <c r="F968" s="85">
        <f ca="1">(TRUNC(PRODUCT($E$12:$E967),16))</f>
        <v>1.2342977405303099</v>
      </c>
      <c r="G968" s="85">
        <f t="shared" ca="1" si="272"/>
        <v>1.1449431881660399</v>
      </c>
      <c r="H968" s="85">
        <f t="shared" ca="1" si="273"/>
        <v>1.0780427800000001</v>
      </c>
      <c r="I968" s="84">
        <f t="shared" si="267"/>
        <v>0.05</v>
      </c>
      <c r="J968" s="86">
        <f t="shared" si="279"/>
        <v>44841</v>
      </c>
      <c r="K968" s="87">
        <f t="shared" si="268"/>
        <v>148</v>
      </c>
      <c r="L968" s="88">
        <f t="shared" si="280"/>
        <v>148</v>
      </c>
      <c r="M968" s="89">
        <f t="shared" si="281"/>
        <v>1.029069032</v>
      </c>
      <c r="N968" s="89">
        <f t="shared" ca="1" si="282"/>
        <v>1.10938044</v>
      </c>
      <c r="O968" s="88">
        <f t="shared" si="274"/>
        <v>0</v>
      </c>
      <c r="P968" s="85">
        <f t="shared" ca="1" si="269"/>
        <v>0</v>
      </c>
      <c r="Q968" s="85">
        <f t="shared" si="275"/>
        <v>0</v>
      </c>
      <c r="R968" s="90" t="str">
        <f t="shared" si="276"/>
        <v>A+J=</v>
      </c>
      <c r="S968" s="86">
        <f t="shared" si="277"/>
        <v>0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66"/>
        <v>45062</v>
      </c>
      <c r="B969" s="129">
        <f t="shared" ca="1" si="270"/>
        <v>-5.6843418860808015E-14</v>
      </c>
      <c r="C969" s="85">
        <f t="shared" si="278"/>
        <v>-5.6843418860808015E-14</v>
      </c>
      <c r="D969" s="11">
        <f ca="1">IF(A969&lt;$B$1,VLOOKUP(A969,[1]DI!$A$4:$B$15000,2),0)</f>
        <v>0.13650000000000001</v>
      </c>
      <c r="E969" s="85">
        <f t="shared" ca="1" si="271"/>
        <v>1.00050788</v>
      </c>
      <c r="F969" s="85">
        <f ca="1">(TRUNC(PRODUCT($E$12:$E968),16))</f>
        <v>1.2349246156667699</v>
      </c>
      <c r="G969" s="85">
        <f t="shared" ca="1" si="272"/>
        <v>1.1449431881660399</v>
      </c>
      <c r="H969" s="85">
        <f t="shared" ca="1" si="273"/>
        <v>1.0785902999999999</v>
      </c>
      <c r="I969" s="84">
        <f t="shared" si="267"/>
        <v>0.05</v>
      </c>
      <c r="J969" s="86">
        <f t="shared" si="279"/>
        <v>44841</v>
      </c>
      <c r="K969" s="87">
        <f t="shared" si="268"/>
        <v>149</v>
      </c>
      <c r="L969" s="88">
        <f t="shared" si="280"/>
        <v>149</v>
      </c>
      <c r="M969" s="89">
        <f t="shared" si="281"/>
        <v>1.0292682909999999</v>
      </c>
      <c r="N969" s="89">
        <f t="shared" ca="1" si="282"/>
        <v>1.110158795</v>
      </c>
      <c r="O969" s="88">
        <f t="shared" si="274"/>
        <v>0</v>
      </c>
      <c r="P969" s="85">
        <f t="shared" ca="1" si="269"/>
        <v>0</v>
      </c>
      <c r="Q969" s="85">
        <f t="shared" si="275"/>
        <v>0</v>
      </c>
      <c r="R969" s="90" t="str">
        <f t="shared" si="276"/>
        <v>A+J=</v>
      </c>
      <c r="S969" s="86">
        <f t="shared" si="277"/>
        <v>0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66"/>
        <v>45063</v>
      </c>
      <c r="B970" s="129">
        <f t="shared" ca="1" si="270"/>
        <v>-5.6843418860808015E-14</v>
      </c>
      <c r="C970" s="85">
        <f t="shared" si="278"/>
        <v>-5.6843418860808015E-14</v>
      </c>
      <c r="D970" s="11">
        <f ca="1">IF(A970&lt;$B$1,VLOOKUP(A970,[1]DI!$A$4:$B$15000,2),0)</f>
        <v>0.13650000000000001</v>
      </c>
      <c r="E970" s="85">
        <f t="shared" ca="1" si="271"/>
        <v>1.00050788</v>
      </c>
      <c r="F970" s="85">
        <f ca="1">(TRUNC(PRODUCT($E$12:$E969),16))</f>
        <v>1.2355518091805699</v>
      </c>
      <c r="G970" s="85">
        <f t="shared" ca="1" si="272"/>
        <v>1.1449431881660399</v>
      </c>
      <c r="H970" s="85">
        <f t="shared" ca="1" si="273"/>
        <v>1.07913809</v>
      </c>
      <c r="I970" s="84">
        <f t="shared" si="267"/>
        <v>0.05</v>
      </c>
      <c r="J970" s="86">
        <f t="shared" si="279"/>
        <v>44841</v>
      </c>
      <c r="K970" s="87">
        <f t="shared" si="268"/>
        <v>150</v>
      </c>
      <c r="L970" s="88">
        <f t="shared" si="280"/>
        <v>150</v>
      </c>
      <c r="M970" s="89">
        <f t="shared" si="281"/>
        <v>1.029467589</v>
      </c>
      <c r="N970" s="89">
        <f t="shared" ca="1" si="282"/>
        <v>1.1109376879999999</v>
      </c>
      <c r="O970" s="88">
        <f t="shared" si="274"/>
        <v>0</v>
      </c>
      <c r="P970" s="85">
        <f t="shared" ca="1" si="269"/>
        <v>0</v>
      </c>
      <c r="Q970" s="85">
        <f t="shared" si="275"/>
        <v>0</v>
      </c>
      <c r="R970" s="90" t="str">
        <f t="shared" si="276"/>
        <v>A+J=</v>
      </c>
      <c r="S970" s="86">
        <f t="shared" si="277"/>
        <v>0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66"/>
        <v>45064</v>
      </c>
      <c r="B971" s="129">
        <f t="shared" ca="1" si="270"/>
        <v>-5.6843418860808015E-14</v>
      </c>
      <c r="C971" s="85">
        <f t="shared" si="278"/>
        <v>-5.6843418860808015E-14</v>
      </c>
      <c r="D971" s="11">
        <f ca="1">IF(A971&lt;$B$1,VLOOKUP(A971,[1]DI!$A$4:$B$15000,2),0)</f>
        <v>0.13650000000000001</v>
      </c>
      <c r="E971" s="85">
        <f t="shared" ca="1" si="271"/>
        <v>1.00050788</v>
      </c>
      <c r="F971" s="85">
        <f ca="1">(TRUNC(PRODUCT($E$12:$E970),16))</f>
        <v>1.23617932123342</v>
      </c>
      <c r="G971" s="85">
        <f t="shared" ca="1" si="272"/>
        <v>1.1449431881660399</v>
      </c>
      <c r="H971" s="85">
        <f t="shared" ca="1" si="273"/>
        <v>1.07968617</v>
      </c>
      <c r="I971" s="84">
        <f t="shared" si="267"/>
        <v>0.05</v>
      </c>
      <c r="J971" s="86">
        <f t="shared" si="279"/>
        <v>44841</v>
      </c>
      <c r="K971" s="87">
        <f t="shared" si="268"/>
        <v>151</v>
      </c>
      <c r="L971" s="88">
        <f t="shared" si="280"/>
        <v>151</v>
      </c>
      <c r="M971" s="89">
        <f t="shared" si="281"/>
        <v>1.0296669249999999</v>
      </c>
      <c r="N971" s="89">
        <f t="shared" ca="1" si="282"/>
        <v>1.111717139</v>
      </c>
      <c r="O971" s="88">
        <f t="shared" si="274"/>
        <v>0</v>
      </c>
      <c r="P971" s="85">
        <f t="shared" ca="1" si="269"/>
        <v>0</v>
      </c>
      <c r="Q971" s="85">
        <f t="shared" si="275"/>
        <v>0</v>
      </c>
      <c r="R971" s="90" t="str">
        <f t="shared" si="276"/>
        <v>A+J=</v>
      </c>
      <c r="S971" s="86">
        <f t="shared" si="277"/>
        <v>0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66"/>
        <v>45065</v>
      </c>
      <c r="B972" s="129">
        <f t="shared" ca="1" si="270"/>
        <v>-5.6843418860808015E-14</v>
      </c>
      <c r="C972" s="85">
        <f t="shared" si="278"/>
        <v>-5.6843418860808015E-14</v>
      </c>
      <c r="D972" s="11">
        <f ca="1">IF(A972&lt;$B$1,VLOOKUP(A972,[1]DI!$A$4:$B$15000,2),0)</f>
        <v>0.13650000000000001</v>
      </c>
      <c r="E972" s="85">
        <f t="shared" ca="1" si="271"/>
        <v>1.00050788</v>
      </c>
      <c r="F972" s="85">
        <f ca="1">(TRUNC(PRODUCT($E$12:$E971),16))</f>
        <v>1.23680715198709</v>
      </c>
      <c r="G972" s="85">
        <f t="shared" ca="1" si="272"/>
        <v>1.1449431881660399</v>
      </c>
      <c r="H972" s="85">
        <f t="shared" ca="1" si="273"/>
        <v>1.0802345200000001</v>
      </c>
      <c r="I972" s="84">
        <f t="shared" si="267"/>
        <v>0.05</v>
      </c>
      <c r="J972" s="86">
        <f t="shared" si="279"/>
        <v>44841</v>
      </c>
      <c r="K972" s="87">
        <f t="shared" si="268"/>
        <v>152</v>
      </c>
      <c r="L972" s="88">
        <f t="shared" si="280"/>
        <v>152</v>
      </c>
      <c r="M972" s="89">
        <f t="shared" si="281"/>
        <v>1.0298662999999999</v>
      </c>
      <c r="N972" s="89">
        <f t="shared" ca="1" si="282"/>
        <v>1.112497128</v>
      </c>
      <c r="O972" s="88">
        <f t="shared" si="274"/>
        <v>0</v>
      </c>
      <c r="P972" s="85">
        <f t="shared" ca="1" si="269"/>
        <v>0</v>
      </c>
      <c r="Q972" s="85">
        <f t="shared" si="275"/>
        <v>0</v>
      </c>
      <c r="R972" s="90" t="str">
        <f t="shared" si="276"/>
        <v>A+J=</v>
      </c>
      <c r="S972" s="86">
        <f t="shared" si="277"/>
        <v>0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83">(A972+1)</f>
        <v>45066</v>
      </c>
      <c r="B973" s="129">
        <f t="shared" ca="1" si="270"/>
        <v>-5.6843418860808015E-14</v>
      </c>
      <c r="C973" s="85">
        <f t="shared" si="278"/>
        <v>-5.6843418860808015E-14</v>
      </c>
      <c r="D973" s="11">
        <f ca="1">IF(A973&lt;$B$1,VLOOKUP(A973,[1]DI!$A$4:$B$15000,2),0)</f>
        <v>0</v>
      </c>
      <c r="E973" s="85">
        <f t="shared" ca="1" si="271"/>
        <v>1</v>
      </c>
      <c r="F973" s="85">
        <f ca="1">(TRUNC(PRODUCT($E$12:$E972),16))</f>
        <v>1.2374353016034401</v>
      </c>
      <c r="G973" s="85">
        <f t="shared" ca="1" si="272"/>
        <v>1.1449431881660399</v>
      </c>
      <c r="H973" s="85">
        <f t="shared" ca="1" si="273"/>
        <v>1.08078315</v>
      </c>
      <c r="I973" s="84">
        <f t="shared" ref="I973:I1036" si="284">I972</f>
        <v>0.05</v>
      </c>
      <c r="J973" s="86">
        <f t="shared" si="279"/>
        <v>44841</v>
      </c>
      <c r="K973" s="87">
        <f t="shared" ref="K973:K1036" si="285">IF(A973&gt;J973,IF(NETWORKDAYS(J973,A973,$V$72:$V$436)-1=0,1,NETWORKDAYS(J973,A973,$V$72:$V$436)-1),0)</f>
        <v>152</v>
      </c>
      <c r="L973" s="88">
        <f t="shared" si="280"/>
        <v>153</v>
      </c>
      <c r="M973" s="89">
        <f t="shared" si="281"/>
        <v>1.0300657129999999</v>
      </c>
      <c r="N973" s="89">
        <f t="shared" ca="1" si="282"/>
        <v>1.1132776660000001</v>
      </c>
      <c r="O973" s="88">
        <f t="shared" si="274"/>
        <v>0</v>
      </c>
      <c r="P973" s="85">
        <f t="shared" ref="P973:P1036" ca="1" si="286">TRUNC(((N973-1)*C973),8)</f>
        <v>0</v>
      </c>
      <c r="Q973" s="85">
        <f t="shared" si="275"/>
        <v>0</v>
      </c>
      <c r="R973" s="90" t="str">
        <f t="shared" si="276"/>
        <v>A+J=</v>
      </c>
      <c r="S973" s="86">
        <f t="shared" si="277"/>
        <v>0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83"/>
        <v>45067</v>
      </c>
      <c r="B974" s="129">
        <f t="shared" ref="B974:B1037" ca="1" si="287">IF(A974&lt;=TODAY(),C974+P974,IF(AND(A974&gt;TODAY(),A974&lt;=$B$1),IF(VLOOKUP(TODAY(),$A$10:$D$10000,4,FALSE)=0,"n.d",C974+P974),"n.d"))</f>
        <v>-5.6843418860808015E-14</v>
      </c>
      <c r="C974" s="85">
        <f t="shared" si="278"/>
        <v>-5.6843418860808015E-14</v>
      </c>
      <c r="D974" s="11">
        <f ca="1">IF(A974&lt;$B$1,VLOOKUP(A974,[1]DI!$A$4:$B$15000,2),0)</f>
        <v>0</v>
      </c>
      <c r="E974" s="85">
        <f t="shared" ref="E974:E1037" ca="1" si="288">IF(A974&lt;A$10,1,ROUND(((1+D974)^(1/252)),8))</f>
        <v>1</v>
      </c>
      <c r="F974" s="85">
        <f ca="1">(TRUNC(PRODUCT($E$12:$E973),16))</f>
        <v>1.2374353016034401</v>
      </c>
      <c r="G974" s="85">
        <f t="shared" ref="G974:G1037" ca="1" si="289">IF(O973&gt;0,F973,G973)</f>
        <v>1.1449431881660399</v>
      </c>
      <c r="H974" s="85">
        <f t="shared" ref="H974:H1037" ca="1" si="290">ROUND(F974/G974,8)</f>
        <v>1.08078315</v>
      </c>
      <c r="I974" s="84">
        <f t="shared" si="284"/>
        <v>0.05</v>
      </c>
      <c r="J974" s="86">
        <f t="shared" si="279"/>
        <v>44841</v>
      </c>
      <c r="K974" s="87">
        <f t="shared" si="285"/>
        <v>152</v>
      </c>
      <c r="L974" s="88">
        <f t="shared" si="280"/>
        <v>153</v>
      </c>
      <c r="M974" s="89">
        <f t="shared" si="281"/>
        <v>1.0300657129999999</v>
      </c>
      <c r="N974" s="89">
        <f t="shared" ca="1" si="282"/>
        <v>1.1132776660000001</v>
      </c>
      <c r="O974" s="88">
        <f t="shared" ref="O974:O1037" si="291">IF(VLOOKUP(A974,W$12:AD$60,8)=VLOOKUP(A973,W$12:AD$60,8),0,VLOOKUP(A974,W$12:AD$60,8))</f>
        <v>0</v>
      </c>
      <c r="P974" s="85">
        <f t="shared" ca="1" si="286"/>
        <v>0</v>
      </c>
      <c r="Q974" s="85">
        <f t="shared" ref="Q974:Q1037" si="292">IF(O974&gt;0,VLOOKUP(O974,$V$12:$AA$60,6),0)</f>
        <v>0</v>
      </c>
      <c r="R974" s="90" t="str">
        <f t="shared" ref="R974:R1037" si="293">IF(O973&gt;0,VLOOKUP(O973,V$12:AF$60,10),R973)</f>
        <v>A+J=</v>
      </c>
      <c r="S974" s="86">
        <f t="shared" ref="S974:S1037" si="294">IF(O973&gt;0,VLOOKUP(O973,V$12:AF$60,11),S973)</f>
        <v>0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83"/>
        <v>45068</v>
      </c>
      <c r="B975" s="129">
        <f t="shared" ca="1" si="287"/>
        <v>-5.6843418860808015E-14</v>
      </c>
      <c r="C975" s="85">
        <f t="shared" si="278"/>
        <v>-5.6843418860808015E-14</v>
      </c>
      <c r="D975" s="11">
        <f ca="1">IF(A975&lt;$B$1,VLOOKUP(A975,[1]DI!$A$4:$B$15000,2),0)</f>
        <v>0.13650000000000001</v>
      </c>
      <c r="E975" s="85">
        <f t="shared" ca="1" si="288"/>
        <v>1.00050788</v>
      </c>
      <c r="F975" s="85">
        <f ca="1">(TRUNC(PRODUCT($E$12:$E974),16))</f>
        <v>1.2374353016034401</v>
      </c>
      <c r="G975" s="85">
        <f t="shared" ca="1" si="289"/>
        <v>1.1449431881660399</v>
      </c>
      <c r="H975" s="85">
        <f t="shared" ca="1" si="290"/>
        <v>1.08078315</v>
      </c>
      <c r="I975" s="84">
        <f t="shared" si="284"/>
        <v>0.05</v>
      </c>
      <c r="J975" s="86">
        <f t="shared" si="279"/>
        <v>44841</v>
      </c>
      <c r="K975" s="87">
        <f t="shared" si="285"/>
        <v>153</v>
      </c>
      <c r="L975" s="88">
        <f t="shared" si="280"/>
        <v>153</v>
      </c>
      <c r="M975" s="89">
        <f t="shared" si="281"/>
        <v>1.0300657129999999</v>
      </c>
      <c r="N975" s="89">
        <f t="shared" ca="1" si="282"/>
        <v>1.1132776660000001</v>
      </c>
      <c r="O975" s="88">
        <f t="shared" si="291"/>
        <v>0</v>
      </c>
      <c r="P975" s="85">
        <f t="shared" ca="1" si="286"/>
        <v>0</v>
      </c>
      <c r="Q975" s="85">
        <f t="shared" si="292"/>
        <v>0</v>
      </c>
      <c r="R975" s="90" t="str">
        <f t="shared" si="293"/>
        <v>A+J=</v>
      </c>
      <c r="S975" s="86">
        <f t="shared" si="294"/>
        <v>0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83"/>
        <v>45069</v>
      </c>
      <c r="B976" s="129">
        <f t="shared" ca="1" si="287"/>
        <v>-5.6843418860808015E-14</v>
      </c>
      <c r="C976" s="85">
        <f t="shared" si="278"/>
        <v>-5.6843418860808015E-14</v>
      </c>
      <c r="D976" s="11">
        <f ca="1">IF(A976&lt;$B$1,VLOOKUP(A976,[1]DI!$A$4:$B$15000,2),0)</f>
        <v>0.13650000000000001</v>
      </c>
      <c r="E976" s="85">
        <f t="shared" ca="1" si="288"/>
        <v>1.00050788</v>
      </c>
      <c r="F976" s="85">
        <f ca="1">(TRUNC(PRODUCT($E$12:$E975),16))</f>
        <v>1.2380637702444199</v>
      </c>
      <c r="G976" s="85">
        <f t="shared" ca="1" si="289"/>
        <v>1.1449431881660399</v>
      </c>
      <c r="H976" s="85">
        <f t="shared" ca="1" si="290"/>
        <v>1.0813320500000001</v>
      </c>
      <c r="I976" s="84">
        <f t="shared" si="284"/>
        <v>0.05</v>
      </c>
      <c r="J976" s="86">
        <f t="shared" si="279"/>
        <v>44841</v>
      </c>
      <c r="K976" s="87">
        <f t="shared" si="285"/>
        <v>154</v>
      </c>
      <c r="L976" s="88">
        <f t="shared" si="280"/>
        <v>154</v>
      </c>
      <c r="M976" s="89">
        <f t="shared" si="281"/>
        <v>1.030265166</v>
      </c>
      <c r="N976" s="89">
        <f t="shared" ca="1" si="282"/>
        <v>1.114058744</v>
      </c>
      <c r="O976" s="88">
        <f t="shared" si="291"/>
        <v>0</v>
      </c>
      <c r="P976" s="85">
        <f t="shared" ca="1" si="286"/>
        <v>0</v>
      </c>
      <c r="Q976" s="85">
        <f t="shared" si="292"/>
        <v>0</v>
      </c>
      <c r="R976" s="90" t="str">
        <f t="shared" si="293"/>
        <v>A+J=</v>
      </c>
      <c r="S976" s="86">
        <f t="shared" si="294"/>
        <v>0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83"/>
        <v>45070</v>
      </c>
      <c r="B977" s="129">
        <f t="shared" ca="1" si="287"/>
        <v>-5.6843418860808015E-14</v>
      </c>
      <c r="C977" s="85">
        <f t="shared" si="278"/>
        <v>-5.6843418860808015E-14</v>
      </c>
      <c r="D977" s="11">
        <f ca="1">IF(A977&lt;$B$1,VLOOKUP(A977,[1]DI!$A$4:$B$15000,2),0)</f>
        <v>0.13650000000000001</v>
      </c>
      <c r="E977" s="85">
        <f t="shared" ca="1" si="288"/>
        <v>1.00050788</v>
      </c>
      <c r="F977" s="85">
        <f ca="1">(TRUNC(PRODUCT($E$12:$E976),16))</f>
        <v>1.23869255807205</v>
      </c>
      <c r="G977" s="85">
        <f t="shared" ca="1" si="289"/>
        <v>1.1449431881660399</v>
      </c>
      <c r="H977" s="85">
        <f t="shared" ca="1" si="290"/>
        <v>1.08188124</v>
      </c>
      <c r="I977" s="84">
        <f t="shared" si="284"/>
        <v>0.05</v>
      </c>
      <c r="J977" s="86">
        <f t="shared" si="279"/>
        <v>44841</v>
      </c>
      <c r="K977" s="87">
        <f t="shared" si="285"/>
        <v>155</v>
      </c>
      <c r="L977" s="88">
        <f t="shared" si="280"/>
        <v>155</v>
      </c>
      <c r="M977" s="89">
        <f t="shared" si="281"/>
        <v>1.0304646559999999</v>
      </c>
      <c r="N977" s="89">
        <f t="shared" ca="1" si="282"/>
        <v>1.11484038</v>
      </c>
      <c r="O977" s="88">
        <f t="shared" si="291"/>
        <v>0</v>
      </c>
      <c r="P977" s="85">
        <f t="shared" ca="1" si="286"/>
        <v>0</v>
      </c>
      <c r="Q977" s="85">
        <f t="shared" si="292"/>
        <v>0</v>
      </c>
      <c r="R977" s="90" t="str">
        <f t="shared" si="293"/>
        <v>A+J=</v>
      </c>
      <c r="S977" s="86">
        <f t="shared" si="294"/>
        <v>0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83"/>
        <v>45071</v>
      </c>
      <c r="B978" s="129">
        <f t="shared" ca="1" si="287"/>
        <v>-5.6843418860808015E-14</v>
      </c>
      <c r="C978" s="85">
        <f t="shared" si="278"/>
        <v>-5.6843418860808015E-14</v>
      </c>
      <c r="D978" s="11">
        <f ca="1">IF(A978&lt;$B$1,VLOOKUP(A978,[1]DI!$A$4:$B$15000,2),0)</f>
        <v>0.13650000000000001</v>
      </c>
      <c r="E978" s="85">
        <f t="shared" ca="1" si="288"/>
        <v>1.00050788</v>
      </c>
      <c r="F978" s="85">
        <f ca="1">(TRUNC(PRODUCT($E$12:$E977),16))</f>
        <v>1.23932166524844</v>
      </c>
      <c r="G978" s="85">
        <f t="shared" ca="1" si="289"/>
        <v>1.1449431881660399</v>
      </c>
      <c r="H978" s="85">
        <f t="shared" ca="1" si="290"/>
        <v>1.0824307099999999</v>
      </c>
      <c r="I978" s="84">
        <f t="shared" si="284"/>
        <v>0.05</v>
      </c>
      <c r="J978" s="86">
        <f t="shared" si="279"/>
        <v>44841</v>
      </c>
      <c r="K978" s="87">
        <f t="shared" si="285"/>
        <v>156</v>
      </c>
      <c r="L978" s="88">
        <f t="shared" si="280"/>
        <v>156</v>
      </c>
      <c r="M978" s="89">
        <f t="shared" si="281"/>
        <v>1.0306641860000001</v>
      </c>
      <c r="N978" s="89">
        <f t="shared" ca="1" si="282"/>
        <v>1.115622567</v>
      </c>
      <c r="O978" s="88">
        <f t="shared" si="291"/>
        <v>0</v>
      </c>
      <c r="P978" s="85">
        <f t="shared" ca="1" si="286"/>
        <v>0</v>
      </c>
      <c r="Q978" s="85">
        <f t="shared" si="292"/>
        <v>0</v>
      </c>
      <c r="R978" s="90" t="str">
        <f t="shared" si="293"/>
        <v>A+J=</v>
      </c>
      <c r="S978" s="86">
        <f t="shared" si="294"/>
        <v>0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83"/>
        <v>45072</v>
      </c>
      <c r="B979" s="129">
        <f t="shared" ca="1" si="287"/>
        <v>-5.6843418860808015E-14</v>
      </c>
      <c r="C979" s="85">
        <f t="shared" si="278"/>
        <v>-5.6843418860808015E-14</v>
      </c>
      <c r="D979" s="11">
        <f ca="1">IF(A979&lt;$B$1,VLOOKUP(A979,[1]DI!$A$4:$B$15000,2),0)</f>
        <v>0.13650000000000001</v>
      </c>
      <c r="E979" s="85">
        <f t="shared" ca="1" si="288"/>
        <v>1.00050788</v>
      </c>
      <c r="F979" s="85">
        <f ca="1">(TRUNC(PRODUCT($E$12:$E978),16))</f>
        <v>1.2399510919357899</v>
      </c>
      <c r="G979" s="85">
        <f t="shared" ca="1" si="289"/>
        <v>1.1449431881660399</v>
      </c>
      <c r="H979" s="85">
        <f t="shared" ca="1" si="290"/>
        <v>1.08298045</v>
      </c>
      <c r="I979" s="84">
        <f t="shared" si="284"/>
        <v>0.05</v>
      </c>
      <c r="J979" s="86">
        <f t="shared" si="279"/>
        <v>44841</v>
      </c>
      <c r="K979" s="87">
        <f t="shared" si="285"/>
        <v>157</v>
      </c>
      <c r="L979" s="88">
        <f t="shared" si="280"/>
        <v>157</v>
      </c>
      <c r="M979" s="89">
        <f t="shared" si="281"/>
        <v>1.0308637540000001</v>
      </c>
      <c r="N979" s="89">
        <f t="shared" ca="1" si="282"/>
        <v>1.116405292</v>
      </c>
      <c r="O979" s="88">
        <f t="shared" si="291"/>
        <v>0</v>
      </c>
      <c r="P979" s="85">
        <f t="shared" ca="1" si="286"/>
        <v>0</v>
      </c>
      <c r="Q979" s="85">
        <f t="shared" si="292"/>
        <v>0</v>
      </c>
      <c r="R979" s="90" t="str">
        <f t="shared" si="293"/>
        <v>A+J=</v>
      </c>
      <c r="S979" s="86">
        <f t="shared" si="294"/>
        <v>0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83"/>
        <v>45073</v>
      </c>
      <c r="B980" s="129">
        <f t="shared" ca="1" si="287"/>
        <v>-5.6843418860808015E-14</v>
      </c>
      <c r="C980" s="85">
        <f t="shared" si="278"/>
        <v>-5.6843418860808015E-14</v>
      </c>
      <c r="D980" s="11">
        <f ca="1">IF(A980&lt;$B$1,VLOOKUP(A980,[1]DI!$A$4:$B$15000,2),0)</f>
        <v>0</v>
      </c>
      <c r="E980" s="85">
        <f t="shared" ca="1" si="288"/>
        <v>1</v>
      </c>
      <c r="F980" s="85">
        <f ca="1">(TRUNC(PRODUCT($E$12:$E979),16))</f>
        <v>1.2405808382963599</v>
      </c>
      <c r="G980" s="85">
        <f t="shared" ca="1" si="289"/>
        <v>1.1449431881660399</v>
      </c>
      <c r="H980" s="85">
        <f t="shared" ca="1" si="290"/>
        <v>1.0835304800000001</v>
      </c>
      <c r="I980" s="84">
        <f t="shared" si="284"/>
        <v>0.05</v>
      </c>
      <c r="J980" s="86">
        <f t="shared" si="279"/>
        <v>44841</v>
      </c>
      <c r="K980" s="87">
        <f t="shared" si="285"/>
        <v>157</v>
      </c>
      <c r="L980" s="88">
        <f t="shared" si="280"/>
        <v>158</v>
      </c>
      <c r="M980" s="89">
        <f t="shared" si="281"/>
        <v>1.0310633600000001</v>
      </c>
      <c r="N980" s="89">
        <f t="shared" ca="1" si="282"/>
        <v>1.1171885770000001</v>
      </c>
      <c r="O980" s="88">
        <f t="shared" si="291"/>
        <v>0</v>
      </c>
      <c r="P980" s="85">
        <f t="shared" ca="1" si="286"/>
        <v>0</v>
      </c>
      <c r="Q980" s="85">
        <f t="shared" si="292"/>
        <v>0</v>
      </c>
      <c r="R980" s="90" t="str">
        <f t="shared" si="293"/>
        <v>A+J=</v>
      </c>
      <c r="S980" s="86">
        <f t="shared" si="294"/>
        <v>0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83"/>
        <v>45074</v>
      </c>
      <c r="B981" s="129">
        <f t="shared" ca="1" si="287"/>
        <v>-5.6843418860808015E-14</v>
      </c>
      <c r="C981" s="85">
        <f t="shared" si="278"/>
        <v>-5.6843418860808015E-14</v>
      </c>
      <c r="D981" s="11">
        <f ca="1">IF(A981&lt;$B$1,VLOOKUP(A981,[1]DI!$A$4:$B$15000,2),0)</f>
        <v>0</v>
      </c>
      <c r="E981" s="85">
        <f t="shared" ca="1" si="288"/>
        <v>1</v>
      </c>
      <c r="F981" s="85">
        <f ca="1">(TRUNC(PRODUCT($E$12:$E980),16))</f>
        <v>1.2405808382963599</v>
      </c>
      <c r="G981" s="85">
        <f t="shared" ca="1" si="289"/>
        <v>1.1449431881660399</v>
      </c>
      <c r="H981" s="85">
        <f t="shared" ca="1" si="290"/>
        <v>1.0835304800000001</v>
      </c>
      <c r="I981" s="84">
        <f t="shared" si="284"/>
        <v>0.05</v>
      </c>
      <c r="J981" s="86">
        <f t="shared" si="279"/>
        <v>44841</v>
      </c>
      <c r="K981" s="87">
        <f t="shared" si="285"/>
        <v>157</v>
      </c>
      <c r="L981" s="88">
        <f t="shared" si="280"/>
        <v>158</v>
      </c>
      <c r="M981" s="89">
        <f t="shared" si="281"/>
        <v>1.0310633600000001</v>
      </c>
      <c r="N981" s="89">
        <f t="shared" ca="1" si="282"/>
        <v>1.1171885770000001</v>
      </c>
      <c r="O981" s="88">
        <f t="shared" si="291"/>
        <v>0</v>
      </c>
      <c r="P981" s="85">
        <f t="shared" ca="1" si="286"/>
        <v>0</v>
      </c>
      <c r="Q981" s="85">
        <f t="shared" si="292"/>
        <v>0</v>
      </c>
      <c r="R981" s="90" t="str">
        <f t="shared" si="293"/>
        <v>A+J=</v>
      </c>
      <c r="S981" s="86">
        <f t="shared" si="294"/>
        <v>0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83"/>
        <v>45075</v>
      </c>
      <c r="B982" s="129">
        <f t="shared" ca="1" si="287"/>
        <v>-5.6843418860808015E-14</v>
      </c>
      <c r="C982" s="85">
        <f t="shared" si="278"/>
        <v>-5.6843418860808015E-14</v>
      </c>
      <c r="D982" s="11">
        <f ca="1">IF(A982&lt;$B$1,VLOOKUP(A982,[1]DI!$A$4:$B$15000,2),0)</f>
        <v>0.13650000000000001</v>
      </c>
      <c r="E982" s="85">
        <f t="shared" ca="1" si="288"/>
        <v>1.00050788</v>
      </c>
      <c r="F982" s="85">
        <f ca="1">(TRUNC(PRODUCT($E$12:$E981),16))</f>
        <v>1.2405808382963599</v>
      </c>
      <c r="G982" s="85">
        <f t="shared" ca="1" si="289"/>
        <v>1.1449431881660399</v>
      </c>
      <c r="H982" s="85">
        <f t="shared" ca="1" si="290"/>
        <v>1.0835304800000001</v>
      </c>
      <c r="I982" s="84">
        <f t="shared" si="284"/>
        <v>0.05</v>
      </c>
      <c r="J982" s="86">
        <f t="shared" si="279"/>
        <v>44841</v>
      </c>
      <c r="K982" s="87">
        <f t="shared" si="285"/>
        <v>158</v>
      </c>
      <c r="L982" s="88">
        <f t="shared" si="280"/>
        <v>158</v>
      </c>
      <c r="M982" s="89">
        <f t="shared" si="281"/>
        <v>1.0310633600000001</v>
      </c>
      <c r="N982" s="89">
        <f t="shared" ca="1" si="282"/>
        <v>1.1171885770000001</v>
      </c>
      <c r="O982" s="88">
        <f t="shared" si="291"/>
        <v>0</v>
      </c>
      <c r="P982" s="85">
        <f t="shared" ca="1" si="286"/>
        <v>0</v>
      </c>
      <c r="Q982" s="85">
        <f t="shared" si="292"/>
        <v>0</v>
      </c>
      <c r="R982" s="90" t="str">
        <f t="shared" si="293"/>
        <v>A+J=</v>
      </c>
      <c r="S982" s="86">
        <f t="shared" si="294"/>
        <v>0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83"/>
        <v>45076</v>
      </c>
      <c r="B983" s="129">
        <f t="shared" ca="1" si="287"/>
        <v>-5.6843418860808015E-14</v>
      </c>
      <c r="C983" s="85">
        <f t="shared" si="278"/>
        <v>-5.6843418860808015E-14</v>
      </c>
      <c r="D983" s="11">
        <f ca="1">IF(A983&lt;$B$1,VLOOKUP(A983,[1]DI!$A$4:$B$15000,2),0)</f>
        <v>0.13650000000000001</v>
      </c>
      <c r="E983" s="85">
        <f t="shared" ca="1" si="288"/>
        <v>1.00050788</v>
      </c>
      <c r="F983" s="85">
        <f ca="1">(TRUNC(PRODUCT($E$12:$E982),16))</f>
        <v>1.2412109044925199</v>
      </c>
      <c r="G983" s="85">
        <f t="shared" ca="1" si="289"/>
        <v>1.1449431881660399</v>
      </c>
      <c r="H983" s="85">
        <f t="shared" ca="1" si="290"/>
        <v>1.0840807800000001</v>
      </c>
      <c r="I983" s="84">
        <f t="shared" si="284"/>
        <v>0.05</v>
      </c>
      <c r="J983" s="86">
        <f t="shared" si="279"/>
        <v>44841</v>
      </c>
      <c r="K983" s="87">
        <f t="shared" si="285"/>
        <v>159</v>
      </c>
      <c r="L983" s="88">
        <f t="shared" si="280"/>
        <v>159</v>
      </c>
      <c r="M983" s="89">
        <f t="shared" si="281"/>
        <v>1.0312630060000001</v>
      </c>
      <c r="N983" s="89">
        <f t="shared" ca="1" si="282"/>
        <v>1.1179724040000001</v>
      </c>
      <c r="O983" s="88">
        <f t="shared" si="291"/>
        <v>0</v>
      </c>
      <c r="P983" s="85">
        <f t="shared" ca="1" si="286"/>
        <v>0</v>
      </c>
      <c r="Q983" s="85">
        <f t="shared" si="292"/>
        <v>0</v>
      </c>
      <c r="R983" s="90" t="str">
        <f t="shared" si="293"/>
        <v>A+J=</v>
      </c>
      <c r="S983" s="86">
        <f t="shared" si="294"/>
        <v>0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83"/>
        <v>45077</v>
      </c>
      <c r="B984" s="129">
        <f t="shared" ca="1" si="287"/>
        <v>-5.6843418860808015E-14</v>
      </c>
      <c r="C984" s="85">
        <f t="shared" si="278"/>
        <v>-5.6843418860808015E-14</v>
      </c>
      <c r="D984" s="11">
        <f ca="1">IF(A984&lt;$B$1,VLOOKUP(A984,[1]DI!$A$4:$B$15000,2),0)</f>
        <v>0.13650000000000001</v>
      </c>
      <c r="E984" s="85">
        <f t="shared" ca="1" si="288"/>
        <v>1.00050788</v>
      </c>
      <c r="F984" s="85">
        <f ca="1">(TRUNC(PRODUCT($E$12:$E983),16))</f>
        <v>1.24184129068669</v>
      </c>
      <c r="G984" s="85">
        <f t="shared" ca="1" si="289"/>
        <v>1.1449431881660399</v>
      </c>
      <c r="H984" s="85">
        <f t="shared" ca="1" si="290"/>
        <v>1.0846313599999999</v>
      </c>
      <c r="I984" s="84">
        <f t="shared" si="284"/>
        <v>0.05</v>
      </c>
      <c r="J984" s="86">
        <f t="shared" si="279"/>
        <v>44841</v>
      </c>
      <c r="K984" s="87">
        <f t="shared" si="285"/>
        <v>160</v>
      </c>
      <c r="L984" s="88">
        <f t="shared" si="280"/>
        <v>160</v>
      </c>
      <c r="M984" s="89">
        <f t="shared" si="281"/>
        <v>1.0314626899999999</v>
      </c>
      <c r="N984" s="89">
        <f t="shared" ca="1" si="282"/>
        <v>1.11875678</v>
      </c>
      <c r="O984" s="88">
        <f t="shared" si="291"/>
        <v>0</v>
      </c>
      <c r="P984" s="85">
        <f t="shared" ca="1" si="286"/>
        <v>0</v>
      </c>
      <c r="Q984" s="85">
        <f t="shared" si="292"/>
        <v>0</v>
      </c>
      <c r="R984" s="90" t="str">
        <f t="shared" si="293"/>
        <v>A+J=</v>
      </c>
      <c r="S984" s="86">
        <f t="shared" si="294"/>
        <v>0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83"/>
        <v>45078</v>
      </c>
      <c r="B985" s="129">
        <f t="shared" ca="1" si="287"/>
        <v>-5.6843418860808015E-14</v>
      </c>
      <c r="C985" s="85">
        <f t="shared" si="278"/>
        <v>-5.6843418860808015E-14</v>
      </c>
      <c r="D985" s="11">
        <f ca="1">IF(A985&lt;$B$1,VLOOKUP(A985,[1]DI!$A$4:$B$15000,2),0)</f>
        <v>0.13650000000000001</v>
      </c>
      <c r="E985" s="85">
        <f t="shared" ca="1" si="288"/>
        <v>1.00050788</v>
      </c>
      <c r="F985" s="85">
        <f ca="1">(TRUNC(PRODUCT($E$12:$E984),16))</f>
        <v>1.2424719970414</v>
      </c>
      <c r="G985" s="85">
        <f t="shared" ca="1" si="289"/>
        <v>1.1449431881660399</v>
      </c>
      <c r="H985" s="85">
        <f t="shared" ca="1" si="290"/>
        <v>1.08518223</v>
      </c>
      <c r="I985" s="84">
        <f t="shared" si="284"/>
        <v>0.05</v>
      </c>
      <c r="J985" s="86">
        <f t="shared" si="279"/>
        <v>44841</v>
      </c>
      <c r="K985" s="87">
        <f t="shared" si="285"/>
        <v>161</v>
      </c>
      <c r="L985" s="88">
        <f t="shared" si="280"/>
        <v>161</v>
      </c>
      <c r="M985" s="89">
        <f t="shared" si="281"/>
        <v>1.031662412</v>
      </c>
      <c r="N985" s="89">
        <f t="shared" ca="1" si="282"/>
        <v>1.1195417169999999</v>
      </c>
      <c r="O985" s="88">
        <f t="shared" si="291"/>
        <v>0</v>
      </c>
      <c r="P985" s="85">
        <f t="shared" ca="1" si="286"/>
        <v>0</v>
      </c>
      <c r="Q985" s="85">
        <f t="shared" si="292"/>
        <v>0</v>
      </c>
      <c r="R985" s="90" t="str">
        <f t="shared" si="293"/>
        <v>A+J=</v>
      </c>
      <c r="S985" s="86">
        <f t="shared" si="294"/>
        <v>0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83"/>
        <v>45079</v>
      </c>
      <c r="B986" s="129">
        <f t="shared" ca="1" si="287"/>
        <v>-5.6843418860808015E-14</v>
      </c>
      <c r="C986" s="85">
        <f t="shared" si="278"/>
        <v>-5.6843418860808015E-14</v>
      </c>
      <c r="D986" s="11">
        <f ca="1">IF(A986&lt;$B$1,VLOOKUP(A986,[1]DI!$A$4:$B$15000,2),0)</f>
        <v>0.13650000000000001</v>
      </c>
      <c r="E986" s="85">
        <f t="shared" ca="1" si="288"/>
        <v>1.00050788</v>
      </c>
      <c r="F986" s="85">
        <f ca="1">(TRUNC(PRODUCT($E$12:$E985),16))</f>
        <v>1.24310302371926</v>
      </c>
      <c r="G986" s="85">
        <f t="shared" ca="1" si="289"/>
        <v>1.1449431881660399</v>
      </c>
      <c r="H986" s="85">
        <f t="shared" ca="1" si="290"/>
        <v>1.08573337</v>
      </c>
      <c r="I986" s="84">
        <f t="shared" si="284"/>
        <v>0.05</v>
      </c>
      <c r="J986" s="86">
        <f t="shared" si="279"/>
        <v>44841</v>
      </c>
      <c r="K986" s="87">
        <f t="shared" si="285"/>
        <v>162</v>
      </c>
      <c r="L986" s="88">
        <f t="shared" si="280"/>
        <v>162</v>
      </c>
      <c r="M986" s="89">
        <f t="shared" si="281"/>
        <v>1.031862174</v>
      </c>
      <c r="N986" s="89">
        <f t="shared" ca="1" si="282"/>
        <v>1.1203271960000001</v>
      </c>
      <c r="O986" s="88">
        <f t="shared" si="291"/>
        <v>0</v>
      </c>
      <c r="P986" s="85">
        <f t="shared" ca="1" si="286"/>
        <v>0</v>
      </c>
      <c r="Q986" s="85">
        <f t="shared" si="292"/>
        <v>0</v>
      </c>
      <c r="R986" s="90" t="str">
        <f t="shared" si="293"/>
        <v>A+J=</v>
      </c>
      <c r="S986" s="86">
        <f t="shared" si="294"/>
        <v>0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83"/>
        <v>45080</v>
      </c>
      <c r="B987" s="129">
        <f t="shared" ca="1" si="287"/>
        <v>-5.6843418860808015E-14</v>
      </c>
      <c r="C987" s="85">
        <f t="shared" si="278"/>
        <v>-5.6843418860808015E-14</v>
      </c>
      <c r="D987" s="11">
        <f ca="1">IF(A987&lt;$B$1,VLOOKUP(A987,[1]DI!$A$4:$B$15000,2),0)</f>
        <v>0</v>
      </c>
      <c r="E987" s="85">
        <f t="shared" ca="1" si="288"/>
        <v>1</v>
      </c>
      <c r="F987" s="85">
        <f ca="1">(TRUNC(PRODUCT($E$12:$E986),16))</f>
        <v>1.24373437088295</v>
      </c>
      <c r="G987" s="85">
        <f t="shared" ca="1" si="289"/>
        <v>1.1449431881660399</v>
      </c>
      <c r="H987" s="85">
        <f t="shared" ca="1" si="290"/>
        <v>1.0862847899999999</v>
      </c>
      <c r="I987" s="84">
        <f t="shared" si="284"/>
        <v>0.05</v>
      </c>
      <c r="J987" s="86">
        <f t="shared" si="279"/>
        <v>44841</v>
      </c>
      <c r="K987" s="87">
        <f t="shared" si="285"/>
        <v>162</v>
      </c>
      <c r="L987" s="88">
        <f t="shared" si="280"/>
        <v>163</v>
      </c>
      <c r="M987" s="89">
        <f t="shared" si="281"/>
        <v>1.0320619740000001</v>
      </c>
      <c r="N987" s="89">
        <f t="shared" ca="1" si="282"/>
        <v>1.121113225</v>
      </c>
      <c r="O987" s="88">
        <f t="shared" si="291"/>
        <v>0</v>
      </c>
      <c r="P987" s="85">
        <f t="shared" ca="1" si="286"/>
        <v>0</v>
      </c>
      <c r="Q987" s="85">
        <f t="shared" si="292"/>
        <v>0</v>
      </c>
      <c r="R987" s="90" t="str">
        <f t="shared" si="293"/>
        <v>A+J=</v>
      </c>
      <c r="S987" s="86">
        <f t="shared" si="294"/>
        <v>0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83"/>
        <v>45081</v>
      </c>
      <c r="B988" s="129">
        <f t="shared" ca="1" si="287"/>
        <v>-5.6843418860808015E-14</v>
      </c>
      <c r="C988" s="85">
        <f t="shared" si="278"/>
        <v>-5.6843418860808015E-14</v>
      </c>
      <c r="D988" s="11">
        <f ca="1">IF(A988&lt;$B$1,VLOOKUP(A988,[1]DI!$A$4:$B$15000,2),0)</f>
        <v>0</v>
      </c>
      <c r="E988" s="85">
        <f t="shared" ca="1" si="288"/>
        <v>1</v>
      </c>
      <c r="F988" s="85">
        <f ca="1">(TRUNC(PRODUCT($E$12:$E987),16))</f>
        <v>1.24373437088295</v>
      </c>
      <c r="G988" s="85">
        <f t="shared" ca="1" si="289"/>
        <v>1.1449431881660399</v>
      </c>
      <c r="H988" s="85">
        <f t="shared" ca="1" si="290"/>
        <v>1.0862847899999999</v>
      </c>
      <c r="I988" s="84">
        <f t="shared" si="284"/>
        <v>0.05</v>
      </c>
      <c r="J988" s="86">
        <f t="shared" si="279"/>
        <v>44841</v>
      </c>
      <c r="K988" s="87">
        <f t="shared" si="285"/>
        <v>162</v>
      </c>
      <c r="L988" s="88">
        <f t="shared" si="280"/>
        <v>163</v>
      </c>
      <c r="M988" s="89">
        <f t="shared" si="281"/>
        <v>1.0320619740000001</v>
      </c>
      <c r="N988" s="89">
        <f t="shared" ca="1" si="282"/>
        <v>1.121113225</v>
      </c>
      <c r="O988" s="88">
        <f t="shared" si="291"/>
        <v>0</v>
      </c>
      <c r="P988" s="85">
        <f t="shared" ca="1" si="286"/>
        <v>0</v>
      </c>
      <c r="Q988" s="85">
        <f t="shared" si="292"/>
        <v>0</v>
      </c>
      <c r="R988" s="90" t="str">
        <f t="shared" si="293"/>
        <v>A+J=</v>
      </c>
      <c r="S988" s="86">
        <f t="shared" si="294"/>
        <v>0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83"/>
        <v>45082</v>
      </c>
      <c r="B989" s="129">
        <f t="shared" ca="1" si="287"/>
        <v>-5.6843418860808015E-14</v>
      </c>
      <c r="C989" s="85">
        <f t="shared" si="278"/>
        <v>-5.6843418860808015E-14</v>
      </c>
      <c r="D989" s="11">
        <f ca="1">IF(A989&lt;$B$1,VLOOKUP(A989,[1]DI!$A$4:$B$15000,2),0)</f>
        <v>0.13650000000000001</v>
      </c>
      <c r="E989" s="85">
        <f t="shared" ca="1" si="288"/>
        <v>1.00050788</v>
      </c>
      <c r="F989" s="85">
        <f ca="1">(TRUNC(PRODUCT($E$12:$E988),16))</f>
        <v>1.24373437088295</v>
      </c>
      <c r="G989" s="85">
        <f t="shared" ca="1" si="289"/>
        <v>1.1449431881660399</v>
      </c>
      <c r="H989" s="85">
        <f t="shared" ca="1" si="290"/>
        <v>1.0862847899999999</v>
      </c>
      <c r="I989" s="84">
        <f t="shared" si="284"/>
        <v>0.05</v>
      </c>
      <c r="J989" s="86">
        <f t="shared" si="279"/>
        <v>44841</v>
      </c>
      <c r="K989" s="87">
        <f t="shared" si="285"/>
        <v>163</v>
      </c>
      <c r="L989" s="88">
        <f t="shared" si="280"/>
        <v>163</v>
      </c>
      <c r="M989" s="89">
        <f t="shared" si="281"/>
        <v>1.0320619740000001</v>
      </c>
      <c r="N989" s="89">
        <f t="shared" ca="1" si="282"/>
        <v>1.121113225</v>
      </c>
      <c r="O989" s="88">
        <f t="shared" si="291"/>
        <v>0</v>
      </c>
      <c r="P989" s="85">
        <f t="shared" ca="1" si="286"/>
        <v>0</v>
      </c>
      <c r="Q989" s="85">
        <f t="shared" si="292"/>
        <v>0</v>
      </c>
      <c r="R989" s="90" t="str">
        <f t="shared" si="293"/>
        <v>A+J=</v>
      </c>
      <c r="S989" s="86">
        <f t="shared" si="294"/>
        <v>0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83"/>
        <v>45083</v>
      </c>
      <c r="B990" s="129">
        <f t="shared" ca="1" si="287"/>
        <v>-5.6843418860808015E-14</v>
      </c>
      <c r="C990" s="85">
        <f t="shared" si="278"/>
        <v>-5.6843418860808015E-14</v>
      </c>
      <c r="D990" s="11">
        <f ca="1">IF(A990&lt;$B$1,VLOOKUP(A990,[1]DI!$A$4:$B$15000,2),0)</f>
        <v>0.13650000000000001</v>
      </c>
      <c r="E990" s="85">
        <f t="shared" ca="1" si="288"/>
        <v>1.00050788</v>
      </c>
      <c r="F990" s="85">
        <f ca="1">(TRUNC(PRODUCT($E$12:$E989),16))</f>
        <v>1.24436603869523</v>
      </c>
      <c r="G990" s="85">
        <f t="shared" ca="1" si="289"/>
        <v>1.1449431881660399</v>
      </c>
      <c r="H990" s="85">
        <f t="shared" ca="1" si="290"/>
        <v>1.08683649</v>
      </c>
      <c r="I990" s="84">
        <f t="shared" si="284"/>
        <v>0.05</v>
      </c>
      <c r="J990" s="86">
        <f t="shared" si="279"/>
        <v>44841</v>
      </c>
      <c r="K990" s="87">
        <f t="shared" si="285"/>
        <v>164</v>
      </c>
      <c r="L990" s="88">
        <f t="shared" si="280"/>
        <v>164</v>
      </c>
      <c r="M990" s="89">
        <f t="shared" si="281"/>
        <v>1.032261812</v>
      </c>
      <c r="N990" s="89">
        <f t="shared" ca="1" si="282"/>
        <v>1.121899805</v>
      </c>
      <c r="O990" s="88">
        <f t="shared" si="291"/>
        <v>0</v>
      </c>
      <c r="P990" s="85">
        <f t="shared" ca="1" si="286"/>
        <v>0</v>
      </c>
      <c r="Q990" s="85">
        <f t="shared" si="292"/>
        <v>0</v>
      </c>
      <c r="R990" s="90" t="str">
        <f t="shared" si="293"/>
        <v>A+J=</v>
      </c>
      <c r="S990" s="86">
        <f t="shared" si="294"/>
        <v>0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83"/>
        <v>45084</v>
      </c>
      <c r="B991" s="129">
        <f t="shared" ca="1" si="287"/>
        <v>-5.6843418860808015E-14</v>
      </c>
      <c r="C991" s="85">
        <f t="shared" si="278"/>
        <v>-5.6843418860808015E-14</v>
      </c>
      <c r="D991" s="11">
        <f ca="1">IF(A991&lt;$B$1,VLOOKUP(A991,[1]DI!$A$4:$B$15000,2),0)</f>
        <v>0.13650000000000001</v>
      </c>
      <c r="E991" s="85">
        <f t="shared" ca="1" si="288"/>
        <v>1.00050788</v>
      </c>
      <c r="F991" s="85">
        <f ca="1">(TRUNC(PRODUCT($E$12:$E990),16))</f>
        <v>1.24499802731896</v>
      </c>
      <c r="G991" s="85">
        <f t="shared" ca="1" si="289"/>
        <v>1.1449431881660399</v>
      </c>
      <c r="H991" s="85">
        <f t="shared" ca="1" si="290"/>
        <v>1.0873884700000001</v>
      </c>
      <c r="I991" s="84">
        <f t="shared" si="284"/>
        <v>0.05</v>
      </c>
      <c r="J991" s="86">
        <f t="shared" si="279"/>
        <v>44841</v>
      </c>
      <c r="K991" s="87">
        <f t="shared" si="285"/>
        <v>165</v>
      </c>
      <c r="L991" s="88">
        <f t="shared" si="280"/>
        <v>165</v>
      </c>
      <c r="M991" s="89">
        <f t="shared" si="281"/>
        <v>1.0324616900000001</v>
      </c>
      <c r="N991" s="89">
        <f t="shared" ca="1" si="282"/>
        <v>1.1226869370000001</v>
      </c>
      <c r="O991" s="88">
        <f t="shared" si="291"/>
        <v>0</v>
      </c>
      <c r="P991" s="85">
        <f t="shared" ca="1" si="286"/>
        <v>0</v>
      </c>
      <c r="Q991" s="85">
        <f t="shared" si="292"/>
        <v>0</v>
      </c>
      <c r="R991" s="90" t="str">
        <f t="shared" si="293"/>
        <v>A+J=</v>
      </c>
      <c r="S991" s="86">
        <f t="shared" si="294"/>
        <v>0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83"/>
        <v>45085</v>
      </c>
      <c r="B992" s="129">
        <f t="shared" ca="1" si="287"/>
        <v>-5.6843418860808015E-14</v>
      </c>
      <c r="C992" s="85">
        <f t="shared" si="278"/>
        <v>-5.6843418860808015E-14</v>
      </c>
      <c r="D992" s="11">
        <f ca="1">IF(A992&lt;$B$1,VLOOKUP(A992,[1]DI!$A$4:$B$15000,2),0)</f>
        <v>0</v>
      </c>
      <c r="E992" s="85">
        <f t="shared" ca="1" si="288"/>
        <v>1</v>
      </c>
      <c r="F992" s="85">
        <f ca="1">(TRUNC(PRODUCT($E$12:$E991),16))</f>
        <v>1.24563033691708</v>
      </c>
      <c r="G992" s="85">
        <f t="shared" ca="1" si="289"/>
        <v>1.1449431881660399</v>
      </c>
      <c r="H992" s="85">
        <f t="shared" ca="1" si="290"/>
        <v>1.0879407400000001</v>
      </c>
      <c r="I992" s="84">
        <f t="shared" si="284"/>
        <v>0.05</v>
      </c>
      <c r="J992" s="86">
        <f t="shared" si="279"/>
        <v>44841</v>
      </c>
      <c r="K992" s="87">
        <f t="shared" si="285"/>
        <v>165</v>
      </c>
      <c r="L992" s="88">
        <f t="shared" si="280"/>
        <v>166</v>
      </c>
      <c r="M992" s="89">
        <f t="shared" si="281"/>
        <v>1.032661606</v>
      </c>
      <c r="N992" s="89">
        <f t="shared" ca="1" si="282"/>
        <v>1.123474632</v>
      </c>
      <c r="O992" s="88">
        <f t="shared" si="291"/>
        <v>0</v>
      </c>
      <c r="P992" s="85">
        <f t="shared" ca="1" si="286"/>
        <v>0</v>
      </c>
      <c r="Q992" s="85">
        <f t="shared" si="292"/>
        <v>0</v>
      </c>
      <c r="R992" s="90" t="str">
        <f t="shared" si="293"/>
        <v>A+J=</v>
      </c>
      <c r="S992" s="86">
        <f t="shared" si="294"/>
        <v>0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83"/>
        <v>45086</v>
      </c>
      <c r="B993" s="129">
        <f t="shared" ca="1" si="287"/>
        <v>-5.6843418860808015E-14</v>
      </c>
      <c r="C993" s="85">
        <f t="shared" si="278"/>
        <v>-5.6843418860808015E-14</v>
      </c>
      <c r="D993" s="11">
        <f ca="1">IF(A993&lt;$B$1,VLOOKUP(A993,[1]DI!$A$4:$B$15000,2),0)</f>
        <v>0.13650000000000001</v>
      </c>
      <c r="E993" s="85">
        <f t="shared" ca="1" si="288"/>
        <v>1.00050788</v>
      </c>
      <c r="F993" s="85">
        <f ca="1">(TRUNC(PRODUCT($E$12:$E992),16))</f>
        <v>1.24563033691708</v>
      </c>
      <c r="G993" s="85">
        <f t="shared" ca="1" si="289"/>
        <v>1.1449431881660399</v>
      </c>
      <c r="H993" s="85">
        <f t="shared" ca="1" si="290"/>
        <v>1.0879407400000001</v>
      </c>
      <c r="I993" s="84">
        <f t="shared" si="284"/>
        <v>0.05</v>
      </c>
      <c r="J993" s="86">
        <f t="shared" si="279"/>
        <v>44841</v>
      </c>
      <c r="K993" s="87">
        <f t="shared" si="285"/>
        <v>166</v>
      </c>
      <c r="L993" s="88">
        <f t="shared" si="280"/>
        <v>166</v>
      </c>
      <c r="M993" s="89">
        <f t="shared" si="281"/>
        <v>1.032661606</v>
      </c>
      <c r="N993" s="89">
        <f t="shared" ca="1" si="282"/>
        <v>1.123474632</v>
      </c>
      <c r="O993" s="88">
        <f t="shared" si="291"/>
        <v>0</v>
      </c>
      <c r="P993" s="85">
        <f t="shared" ca="1" si="286"/>
        <v>0</v>
      </c>
      <c r="Q993" s="85">
        <f t="shared" si="292"/>
        <v>0</v>
      </c>
      <c r="R993" s="90" t="str">
        <f t="shared" si="293"/>
        <v>A+J=</v>
      </c>
      <c r="S993" s="86">
        <f t="shared" si="294"/>
        <v>0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83"/>
        <v>45087</v>
      </c>
      <c r="B994" s="129">
        <f t="shared" ca="1" si="287"/>
        <v>-5.6843418860808015E-14</v>
      </c>
      <c r="C994" s="85">
        <f t="shared" si="278"/>
        <v>-5.6843418860808015E-14</v>
      </c>
      <c r="D994" s="11">
        <f ca="1">IF(A994&lt;$B$1,VLOOKUP(A994,[1]DI!$A$4:$B$15000,2),0)</f>
        <v>0</v>
      </c>
      <c r="E994" s="85">
        <f t="shared" ca="1" si="288"/>
        <v>1</v>
      </c>
      <c r="F994" s="85">
        <f ca="1">(TRUNC(PRODUCT($E$12:$E993),16))</f>
        <v>1.24626296765259</v>
      </c>
      <c r="G994" s="85">
        <f t="shared" ca="1" si="289"/>
        <v>1.1449431881660399</v>
      </c>
      <c r="H994" s="85">
        <f t="shared" ca="1" si="290"/>
        <v>1.08849328</v>
      </c>
      <c r="I994" s="84">
        <f t="shared" si="284"/>
        <v>0.05</v>
      </c>
      <c r="J994" s="86">
        <f t="shared" si="279"/>
        <v>44841</v>
      </c>
      <c r="K994" s="87">
        <f t="shared" si="285"/>
        <v>166</v>
      </c>
      <c r="L994" s="88">
        <f t="shared" si="280"/>
        <v>167</v>
      </c>
      <c r="M994" s="89">
        <f t="shared" si="281"/>
        <v>1.032861561</v>
      </c>
      <c r="N994" s="89">
        <f t="shared" ca="1" si="282"/>
        <v>1.124262868</v>
      </c>
      <c r="O994" s="88">
        <f t="shared" si="291"/>
        <v>0</v>
      </c>
      <c r="P994" s="85">
        <f t="shared" ca="1" si="286"/>
        <v>0</v>
      </c>
      <c r="Q994" s="85">
        <f t="shared" si="292"/>
        <v>0</v>
      </c>
      <c r="R994" s="90" t="str">
        <f t="shared" si="293"/>
        <v>A+J=</v>
      </c>
      <c r="S994" s="86">
        <f t="shared" si="294"/>
        <v>0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83"/>
        <v>45088</v>
      </c>
      <c r="B995" s="129">
        <f t="shared" ca="1" si="287"/>
        <v>-5.6843418860808015E-14</v>
      </c>
      <c r="C995" s="85">
        <f t="shared" si="278"/>
        <v>-5.6843418860808015E-14</v>
      </c>
      <c r="D995" s="11">
        <f ca="1">IF(A995&lt;$B$1,VLOOKUP(A995,[1]DI!$A$4:$B$15000,2),0)</f>
        <v>0</v>
      </c>
      <c r="E995" s="85">
        <f t="shared" ca="1" si="288"/>
        <v>1</v>
      </c>
      <c r="F995" s="85">
        <f ca="1">(TRUNC(PRODUCT($E$12:$E994),16))</f>
        <v>1.24626296765259</v>
      </c>
      <c r="G995" s="85">
        <f t="shared" ca="1" si="289"/>
        <v>1.1449431881660399</v>
      </c>
      <c r="H995" s="85">
        <f t="shared" ca="1" si="290"/>
        <v>1.08849328</v>
      </c>
      <c r="I995" s="84">
        <f t="shared" si="284"/>
        <v>0.05</v>
      </c>
      <c r="J995" s="86">
        <f t="shared" si="279"/>
        <v>44841</v>
      </c>
      <c r="K995" s="87">
        <f t="shared" si="285"/>
        <v>166</v>
      </c>
      <c r="L995" s="88">
        <f t="shared" si="280"/>
        <v>167</v>
      </c>
      <c r="M995" s="89">
        <f t="shared" si="281"/>
        <v>1.032861561</v>
      </c>
      <c r="N995" s="89">
        <f t="shared" ca="1" si="282"/>
        <v>1.124262868</v>
      </c>
      <c r="O995" s="88">
        <f t="shared" si="291"/>
        <v>0</v>
      </c>
      <c r="P995" s="85">
        <f t="shared" ca="1" si="286"/>
        <v>0</v>
      </c>
      <c r="Q995" s="85">
        <f t="shared" si="292"/>
        <v>0</v>
      </c>
      <c r="R995" s="90" t="str">
        <f t="shared" si="293"/>
        <v>A+J=</v>
      </c>
      <c r="S995" s="86">
        <f t="shared" si="294"/>
        <v>0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83"/>
        <v>45089</v>
      </c>
      <c r="B996" s="129">
        <f t="shared" ca="1" si="287"/>
        <v>-5.6843418860808015E-14</v>
      </c>
      <c r="C996" s="85">
        <f t="shared" si="278"/>
        <v>-5.6843418860808015E-14</v>
      </c>
      <c r="D996" s="11">
        <f ca="1">IF(A996&lt;$B$1,VLOOKUP(A996,[1]DI!$A$4:$B$15000,2),0)</f>
        <v>0.13650000000000001</v>
      </c>
      <c r="E996" s="85">
        <f t="shared" ca="1" si="288"/>
        <v>1.00050788</v>
      </c>
      <c r="F996" s="85">
        <f ca="1">(TRUNC(PRODUCT($E$12:$E995),16))</f>
        <v>1.24626296765259</v>
      </c>
      <c r="G996" s="85">
        <f t="shared" ca="1" si="289"/>
        <v>1.1449431881660399</v>
      </c>
      <c r="H996" s="85">
        <f t="shared" ca="1" si="290"/>
        <v>1.08849328</v>
      </c>
      <c r="I996" s="84">
        <f t="shared" si="284"/>
        <v>0.05</v>
      </c>
      <c r="J996" s="86">
        <f t="shared" si="279"/>
        <v>44841</v>
      </c>
      <c r="K996" s="87">
        <f t="shared" si="285"/>
        <v>167</v>
      </c>
      <c r="L996" s="88">
        <f t="shared" si="280"/>
        <v>167</v>
      </c>
      <c r="M996" s="89">
        <f t="shared" si="281"/>
        <v>1.032861561</v>
      </c>
      <c r="N996" s="89">
        <f t="shared" ca="1" si="282"/>
        <v>1.124262868</v>
      </c>
      <c r="O996" s="88">
        <f t="shared" si="291"/>
        <v>0</v>
      </c>
      <c r="P996" s="85">
        <f t="shared" ca="1" si="286"/>
        <v>0</v>
      </c>
      <c r="Q996" s="85">
        <f t="shared" si="292"/>
        <v>0</v>
      </c>
      <c r="R996" s="90" t="str">
        <f t="shared" si="293"/>
        <v>A+J=</v>
      </c>
      <c r="S996" s="86">
        <f t="shared" si="294"/>
        <v>0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83"/>
        <v>45090</v>
      </c>
      <c r="B997" s="129">
        <f t="shared" ca="1" si="287"/>
        <v>-5.6843418860808015E-14</v>
      </c>
      <c r="C997" s="85">
        <f t="shared" si="278"/>
        <v>-5.6843418860808015E-14</v>
      </c>
      <c r="D997" s="11">
        <f ca="1">IF(A997&lt;$B$1,VLOOKUP(A997,[1]DI!$A$4:$B$15000,2),0)</f>
        <v>0.13650000000000001</v>
      </c>
      <c r="E997" s="85">
        <f t="shared" ca="1" si="288"/>
        <v>1.00050788</v>
      </c>
      <c r="F997" s="85">
        <f ca="1">(TRUNC(PRODUCT($E$12:$E996),16))</f>
        <v>1.2468959196886</v>
      </c>
      <c r="G997" s="85">
        <f t="shared" ca="1" si="289"/>
        <v>1.1449431881660399</v>
      </c>
      <c r="H997" s="85">
        <f t="shared" ca="1" si="290"/>
        <v>1.08904611</v>
      </c>
      <c r="I997" s="84">
        <f t="shared" si="284"/>
        <v>0.05</v>
      </c>
      <c r="J997" s="86">
        <f t="shared" si="279"/>
        <v>44841</v>
      </c>
      <c r="K997" s="87">
        <f t="shared" si="285"/>
        <v>168</v>
      </c>
      <c r="L997" s="88">
        <f t="shared" si="280"/>
        <v>168</v>
      </c>
      <c r="M997" s="89">
        <f t="shared" si="281"/>
        <v>1.0330615540000001</v>
      </c>
      <c r="N997" s="89">
        <f t="shared" ca="1" si="282"/>
        <v>1.1250516669999999</v>
      </c>
      <c r="O997" s="88">
        <f t="shared" si="291"/>
        <v>0</v>
      </c>
      <c r="P997" s="85">
        <f t="shared" ca="1" si="286"/>
        <v>0</v>
      </c>
      <c r="Q997" s="85">
        <f t="shared" si="292"/>
        <v>0</v>
      </c>
      <c r="R997" s="90" t="str">
        <f t="shared" si="293"/>
        <v>A+J=</v>
      </c>
      <c r="S997" s="86">
        <f t="shared" si="294"/>
        <v>0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83"/>
        <v>45091</v>
      </c>
      <c r="B998" s="129">
        <f t="shared" ca="1" si="287"/>
        <v>-5.6843418860808015E-14</v>
      </c>
      <c r="C998" s="85">
        <f t="shared" si="278"/>
        <v>-5.6843418860808015E-14</v>
      </c>
      <c r="D998" s="11">
        <f ca="1">IF(A998&lt;$B$1,VLOOKUP(A998,[1]DI!$A$4:$B$15000,2),0)</f>
        <v>0.13650000000000001</v>
      </c>
      <c r="E998" s="85">
        <f t="shared" ca="1" si="288"/>
        <v>1.00050788</v>
      </c>
      <c r="F998" s="85">
        <f ca="1">(TRUNC(PRODUCT($E$12:$E997),16))</f>
        <v>1.2475291931882999</v>
      </c>
      <c r="G998" s="85">
        <f t="shared" ca="1" si="289"/>
        <v>1.1449431881660399</v>
      </c>
      <c r="H998" s="85">
        <f t="shared" ca="1" si="290"/>
        <v>1.08959921</v>
      </c>
      <c r="I998" s="84">
        <f t="shared" si="284"/>
        <v>0.05</v>
      </c>
      <c r="J998" s="86">
        <f t="shared" si="279"/>
        <v>44841</v>
      </c>
      <c r="K998" s="87">
        <f t="shared" si="285"/>
        <v>169</v>
      </c>
      <c r="L998" s="88">
        <f t="shared" si="280"/>
        <v>169</v>
      </c>
      <c r="M998" s="89">
        <f t="shared" si="281"/>
        <v>1.0332615860000001</v>
      </c>
      <c r="N998" s="89">
        <f t="shared" ca="1" si="282"/>
        <v>1.1258410080000001</v>
      </c>
      <c r="O998" s="88">
        <f t="shared" si="291"/>
        <v>0</v>
      </c>
      <c r="P998" s="85">
        <f t="shared" ca="1" si="286"/>
        <v>0</v>
      </c>
      <c r="Q998" s="85">
        <f t="shared" si="292"/>
        <v>0</v>
      </c>
      <c r="R998" s="90" t="str">
        <f t="shared" si="293"/>
        <v>A+J=</v>
      </c>
      <c r="S998" s="86">
        <f t="shared" si="294"/>
        <v>0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83"/>
        <v>45092</v>
      </c>
      <c r="B999" s="129">
        <f t="shared" ca="1" si="287"/>
        <v>-5.6843418860808015E-14</v>
      </c>
      <c r="C999" s="85">
        <f t="shared" si="278"/>
        <v>-5.6843418860808015E-14</v>
      </c>
      <c r="D999" s="11">
        <f ca="1">IF(A999&lt;$B$1,VLOOKUP(A999,[1]DI!$A$4:$B$15000,2),0)</f>
        <v>0.13650000000000001</v>
      </c>
      <c r="E999" s="85">
        <f t="shared" ca="1" si="288"/>
        <v>1.00050788</v>
      </c>
      <c r="F999" s="85">
        <f ca="1">(TRUNC(PRODUCT($E$12:$E998),16))</f>
        <v>1.24816278831493</v>
      </c>
      <c r="G999" s="85">
        <f t="shared" ca="1" si="289"/>
        <v>1.1449431881660399</v>
      </c>
      <c r="H999" s="85">
        <f t="shared" ca="1" si="290"/>
        <v>1.0901525999999999</v>
      </c>
      <c r="I999" s="84">
        <f t="shared" si="284"/>
        <v>0.05</v>
      </c>
      <c r="J999" s="86">
        <f t="shared" si="279"/>
        <v>44841</v>
      </c>
      <c r="K999" s="87">
        <f t="shared" si="285"/>
        <v>170</v>
      </c>
      <c r="L999" s="88">
        <f t="shared" si="280"/>
        <v>170</v>
      </c>
      <c r="M999" s="89">
        <f t="shared" si="281"/>
        <v>1.0334616569999999</v>
      </c>
      <c r="N999" s="89">
        <f t="shared" ca="1" si="282"/>
        <v>1.126630912</v>
      </c>
      <c r="O999" s="88">
        <f t="shared" si="291"/>
        <v>0</v>
      </c>
      <c r="P999" s="85">
        <f t="shared" ca="1" si="286"/>
        <v>0</v>
      </c>
      <c r="Q999" s="85">
        <f t="shared" si="292"/>
        <v>0</v>
      </c>
      <c r="R999" s="90" t="str">
        <f t="shared" si="293"/>
        <v>A+J=</v>
      </c>
      <c r="S999" s="86">
        <f t="shared" si="294"/>
        <v>0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83"/>
        <v>45093</v>
      </c>
      <c r="B1000" s="129">
        <f t="shared" ca="1" si="287"/>
        <v>-5.6843418860808015E-14</v>
      </c>
      <c r="C1000" s="85">
        <f t="shared" si="278"/>
        <v>-5.6843418860808015E-14</v>
      </c>
      <c r="D1000" s="11">
        <f ca="1">IF(A1000&lt;$B$1,VLOOKUP(A1000,[1]DI!$A$4:$B$15000,2),0)</f>
        <v>0.13650000000000001</v>
      </c>
      <c r="E1000" s="85">
        <f t="shared" ca="1" si="288"/>
        <v>1.00050788</v>
      </c>
      <c r="F1000" s="85">
        <f ca="1">(TRUNC(PRODUCT($E$12:$E999),16))</f>
        <v>1.24879670523186</v>
      </c>
      <c r="G1000" s="85">
        <f t="shared" ca="1" si="289"/>
        <v>1.1449431881660399</v>
      </c>
      <c r="H1000" s="85">
        <f t="shared" ca="1" si="290"/>
        <v>1.0907062599999999</v>
      </c>
      <c r="I1000" s="84">
        <f t="shared" si="284"/>
        <v>0.05</v>
      </c>
      <c r="J1000" s="86">
        <f t="shared" si="279"/>
        <v>44841</v>
      </c>
      <c r="K1000" s="87">
        <f t="shared" si="285"/>
        <v>171</v>
      </c>
      <c r="L1000" s="88">
        <f t="shared" si="280"/>
        <v>171</v>
      </c>
      <c r="M1000" s="89">
        <f t="shared" si="281"/>
        <v>1.0336617669999999</v>
      </c>
      <c r="N1000" s="89">
        <f t="shared" ca="1" si="282"/>
        <v>1.12742136</v>
      </c>
      <c r="O1000" s="88">
        <f t="shared" si="291"/>
        <v>0</v>
      </c>
      <c r="P1000" s="85">
        <f t="shared" ca="1" si="286"/>
        <v>0</v>
      </c>
      <c r="Q1000" s="85">
        <f t="shared" si="292"/>
        <v>0</v>
      </c>
      <c r="R1000" s="90" t="str">
        <f t="shared" si="293"/>
        <v>A+J=</v>
      </c>
      <c r="S1000" s="86">
        <f t="shared" si="294"/>
        <v>0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83"/>
        <v>45094</v>
      </c>
      <c r="B1001" s="129">
        <f t="shared" ca="1" si="287"/>
        <v>-5.6843418860808015E-14</v>
      </c>
      <c r="C1001" s="85">
        <f t="shared" si="278"/>
        <v>-5.6843418860808015E-14</v>
      </c>
      <c r="D1001" s="11">
        <f ca="1">IF(A1001&lt;$B$1,VLOOKUP(A1001,[1]DI!$A$4:$B$15000,2),0)</f>
        <v>0</v>
      </c>
      <c r="E1001" s="85">
        <f t="shared" ca="1" si="288"/>
        <v>1</v>
      </c>
      <c r="F1001" s="85">
        <f ca="1">(TRUNC(PRODUCT($E$12:$E1000),16))</f>
        <v>1.24943094410251</v>
      </c>
      <c r="G1001" s="85">
        <f t="shared" ca="1" si="289"/>
        <v>1.1449431881660399</v>
      </c>
      <c r="H1001" s="85">
        <f t="shared" ca="1" si="290"/>
        <v>1.09126021</v>
      </c>
      <c r="I1001" s="84">
        <f t="shared" si="284"/>
        <v>0.05</v>
      </c>
      <c r="J1001" s="86">
        <f t="shared" si="279"/>
        <v>44841</v>
      </c>
      <c r="K1001" s="87">
        <f t="shared" si="285"/>
        <v>171</v>
      </c>
      <c r="L1001" s="88">
        <f t="shared" si="280"/>
        <v>172</v>
      </c>
      <c r="M1001" s="89">
        <f t="shared" si="281"/>
        <v>1.0338619149999999</v>
      </c>
      <c r="N1001" s="89">
        <f t="shared" ca="1" si="282"/>
        <v>1.12821237</v>
      </c>
      <c r="O1001" s="88">
        <f t="shared" si="291"/>
        <v>0</v>
      </c>
      <c r="P1001" s="85">
        <f t="shared" ca="1" si="286"/>
        <v>0</v>
      </c>
      <c r="Q1001" s="85">
        <f t="shared" si="292"/>
        <v>0</v>
      </c>
      <c r="R1001" s="90" t="str">
        <f t="shared" si="293"/>
        <v>A+J=</v>
      </c>
      <c r="S1001" s="86">
        <f t="shared" si="294"/>
        <v>0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83"/>
        <v>45095</v>
      </c>
      <c r="B1002" s="129">
        <f t="shared" ca="1" si="287"/>
        <v>-5.6843418860808015E-14</v>
      </c>
      <c r="C1002" s="85">
        <f t="shared" si="278"/>
        <v>-5.6843418860808015E-14</v>
      </c>
      <c r="D1002" s="11">
        <f ca="1">IF(A1002&lt;$B$1,VLOOKUP(A1002,[1]DI!$A$4:$B$15000,2),0)</f>
        <v>0</v>
      </c>
      <c r="E1002" s="85">
        <f t="shared" ca="1" si="288"/>
        <v>1</v>
      </c>
      <c r="F1002" s="85">
        <f ca="1">(TRUNC(PRODUCT($E$12:$E1001),16))</f>
        <v>1.24943094410251</v>
      </c>
      <c r="G1002" s="85">
        <f t="shared" ca="1" si="289"/>
        <v>1.1449431881660399</v>
      </c>
      <c r="H1002" s="85">
        <f t="shared" ca="1" si="290"/>
        <v>1.09126021</v>
      </c>
      <c r="I1002" s="84">
        <f t="shared" si="284"/>
        <v>0.05</v>
      </c>
      <c r="J1002" s="86">
        <f t="shared" si="279"/>
        <v>44841</v>
      </c>
      <c r="K1002" s="87">
        <f t="shared" si="285"/>
        <v>171</v>
      </c>
      <c r="L1002" s="88">
        <f t="shared" si="280"/>
        <v>172</v>
      </c>
      <c r="M1002" s="89">
        <f t="shared" si="281"/>
        <v>1.0338619149999999</v>
      </c>
      <c r="N1002" s="89">
        <f t="shared" ca="1" si="282"/>
        <v>1.12821237</v>
      </c>
      <c r="O1002" s="88">
        <f t="shared" si="291"/>
        <v>0</v>
      </c>
      <c r="P1002" s="85">
        <f t="shared" ca="1" si="286"/>
        <v>0</v>
      </c>
      <c r="Q1002" s="85">
        <f t="shared" si="292"/>
        <v>0</v>
      </c>
      <c r="R1002" s="90" t="str">
        <f t="shared" si="293"/>
        <v>A+J=</v>
      </c>
      <c r="S1002" s="86">
        <f t="shared" si="294"/>
        <v>0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83"/>
        <v>45096</v>
      </c>
      <c r="B1003" s="129">
        <f t="shared" ca="1" si="287"/>
        <v>-5.6843418860808015E-14</v>
      </c>
      <c r="C1003" s="85">
        <f t="shared" si="278"/>
        <v>-5.6843418860808015E-14</v>
      </c>
      <c r="D1003" s="11">
        <f ca="1">IF(A1003&lt;$B$1,VLOOKUP(A1003,[1]DI!$A$4:$B$15000,2),0)</f>
        <v>0.13650000000000001</v>
      </c>
      <c r="E1003" s="85">
        <f t="shared" ca="1" si="288"/>
        <v>1.00050788</v>
      </c>
      <c r="F1003" s="85">
        <f ca="1">(TRUNC(PRODUCT($E$12:$E1002),16))</f>
        <v>1.24943094410251</v>
      </c>
      <c r="G1003" s="85">
        <f t="shared" ca="1" si="289"/>
        <v>1.1449431881660399</v>
      </c>
      <c r="H1003" s="85">
        <f t="shared" ca="1" si="290"/>
        <v>1.09126021</v>
      </c>
      <c r="I1003" s="84">
        <f t="shared" si="284"/>
        <v>0.05</v>
      </c>
      <c r="J1003" s="86">
        <f t="shared" si="279"/>
        <v>44841</v>
      </c>
      <c r="K1003" s="87">
        <f t="shared" si="285"/>
        <v>172</v>
      </c>
      <c r="L1003" s="88">
        <f t="shared" si="280"/>
        <v>172</v>
      </c>
      <c r="M1003" s="89">
        <f t="shared" si="281"/>
        <v>1.0338619149999999</v>
      </c>
      <c r="N1003" s="89">
        <f t="shared" ca="1" si="282"/>
        <v>1.12821237</v>
      </c>
      <c r="O1003" s="88">
        <f t="shared" si="291"/>
        <v>0</v>
      </c>
      <c r="P1003" s="85">
        <f t="shared" ca="1" si="286"/>
        <v>0</v>
      </c>
      <c r="Q1003" s="85">
        <f t="shared" si="292"/>
        <v>0</v>
      </c>
      <c r="R1003" s="90" t="str">
        <f t="shared" si="293"/>
        <v>A+J=</v>
      </c>
      <c r="S1003" s="86">
        <f t="shared" si="294"/>
        <v>0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83"/>
        <v>45097</v>
      </c>
      <c r="B1004" s="129">
        <f t="shared" ca="1" si="287"/>
        <v>-5.6843418860808015E-14</v>
      </c>
      <c r="C1004" s="85">
        <f t="shared" si="278"/>
        <v>-5.6843418860808015E-14</v>
      </c>
      <c r="D1004" s="11">
        <f ca="1">IF(A1004&lt;$B$1,VLOOKUP(A1004,[1]DI!$A$4:$B$15000,2),0)</f>
        <v>0.13650000000000001</v>
      </c>
      <c r="E1004" s="85">
        <f t="shared" ca="1" si="288"/>
        <v>1.00050788</v>
      </c>
      <c r="F1004" s="85">
        <f ca="1">(TRUNC(PRODUCT($E$12:$E1003),16))</f>
        <v>1.2500655050904099</v>
      </c>
      <c r="G1004" s="85">
        <f t="shared" ca="1" si="289"/>
        <v>1.1449431881660399</v>
      </c>
      <c r="H1004" s="85">
        <f t="shared" ca="1" si="290"/>
        <v>1.0918144400000001</v>
      </c>
      <c r="I1004" s="84">
        <f t="shared" si="284"/>
        <v>0.05</v>
      </c>
      <c r="J1004" s="86">
        <f t="shared" si="279"/>
        <v>44841</v>
      </c>
      <c r="K1004" s="87">
        <f t="shared" si="285"/>
        <v>173</v>
      </c>
      <c r="L1004" s="88">
        <f t="shared" si="280"/>
        <v>173</v>
      </c>
      <c r="M1004" s="89">
        <f t="shared" si="281"/>
        <v>1.0340621029999999</v>
      </c>
      <c r="N1004" s="89">
        <f t="shared" ca="1" si="282"/>
        <v>1.1290039359999999</v>
      </c>
      <c r="O1004" s="88">
        <f t="shared" si="291"/>
        <v>0</v>
      </c>
      <c r="P1004" s="85">
        <f t="shared" ca="1" si="286"/>
        <v>0</v>
      </c>
      <c r="Q1004" s="85">
        <f t="shared" si="292"/>
        <v>0</v>
      </c>
      <c r="R1004" s="90" t="str">
        <f t="shared" si="293"/>
        <v>A+J=</v>
      </c>
      <c r="S1004" s="86">
        <f t="shared" si="294"/>
        <v>0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83"/>
        <v>45098</v>
      </c>
      <c r="B1005" s="129">
        <f t="shared" ca="1" si="287"/>
        <v>-5.6843418860808015E-14</v>
      </c>
      <c r="C1005" s="85">
        <f t="shared" si="278"/>
        <v>-5.6843418860808015E-14</v>
      </c>
      <c r="D1005" s="11">
        <f ca="1">IF(A1005&lt;$B$1,VLOOKUP(A1005,[1]DI!$A$4:$B$15000,2),0)</f>
        <v>0.13650000000000001</v>
      </c>
      <c r="E1005" s="85">
        <f t="shared" ca="1" si="288"/>
        <v>1.00050788</v>
      </c>
      <c r="F1005" s="85">
        <f ca="1">(TRUNC(PRODUCT($E$12:$E1004),16))</f>
        <v>1.2507003883591301</v>
      </c>
      <c r="G1005" s="85">
        <f t="shared" ca="1" si="289"/>
        <v>1.1449431881660399</v>
      </c>
      <c r="H1005" s="85">
        <f t="shared" ca="1" si="290"/>
        <v>1.09236895</v>
      </c>
      <c r="I1005" s="84">
        <f t="shared" si="284"/>
        <v>0.05</v>
      </c>
      <c r="J1005" s="86">
        <f t="shared" si="279"/>
        <v>44841</v>
      </c>
      <c r="K1005" s="87">
        <f t="shared" si="285"/>
        <v>174</v>
      </c>
      <c r="L1005" s="88">
        <f t="shared" si="280"/>
        <v>174</v>
      </c>
      <c r="M1005" s="89">
        <f t="shared" si="281"/>
        <v>1.0342623289999999</v>
      </c>
      <c r="N1005" s="89">
        <f t="shared" ca="1" si="282"/>
        <v>1.129796054</v>
      </c>
      <c r="O1005" s="88">
        <f t="shared" si="291"/>
        <v>0</v>
      </c>
      <c r="P1005" s="85">
        <f t="shared" ca="1" si="286"/>
        <v>0</v>
      </c>
      <c r="Q1005" s="85">
        <f t="shared" si="292"/>
        <v>0</v>
      </c>
      <c r="R1005" s="90" t="str">
        <f t="shared" si="293"/>
        <v>A+J=</v>
      </c>
      <c r="S1005" s="86">
        <f t="shared" si="294"/>
        <v>0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83"/>
        <v>45099</v>
      </c>
      <c r="B1006" s="129">
        <f t="shared" ca="1" si="287"/>
        <v>-5.6843418860808015E-14</v>
      </c>
      <c r="C1006" s="85">
        <f t="shared" si="278"/>
        <v>-5.6843418860808015E-14</v>
      </c>
      <c r="D1006" s="11">
        <f ca="1">IF(A1006&lt;$B$1,VLOOKUP(A1006,[1]DI!$A$4:$B$15000,2),0)</f>
        <v>0.13650000000000001</v>
      </c>
      <c r="E1006" s="85">
        <f t="shared" ca="1" si="288"/>
        <v>1.00050788</v>
      </c>
      <c r="F1006" s="85">
        <f ca="1">(TRUNC(PRODUCT($E$12:$E1005),16))</f>
        <v>1.25133559407237</v>
      </c>
      <c r="G1006" s="85">
        <f t="shared" ca="1" si="289"/>
        <v>1.1449431881660399</v>
      </c>
      <c r="H1006" s="85">
        <f t="shared" ca="1" si="290"/>
        <v>1.09292374</v>
      </c>
      <c r="I1006" s="84">
        <f t="shared" si="284"/>
        <v>0.05</v>
      </c>
      <c r="J1006" s="86">
        <f t="shared" si="279"/>
        <v>44841</v>
      </c>
      <c r="K1006" s="87">
        <f t="shared" si="285"/>
        <v>175</v>
      </c>
      <c r="L1006" s="88">
        <f t="shared" si="280"/>
        <v>175</v>
      </c>
      <c r="M1006" s="89">
        <f t="shared" si="281"/>
        <v>1.034462593</v>
      </c>
      <c r="N1006" s="89">
        <f t="shared" ca="1" si="282"/>
        <v>1.130588726</v>
      </c>
      <c r="O1006" s="88">
        <f t="shared" si="291"/>
        <v>0</v>
      </c>
      <c r="P1006" s="85">
        <f t="shared" ca="1" si="286"/>
        <v>0</v>
      </c>
      <c r="Q1006" s="85">
        <f t="shared" si="292"/>
        <v>0</v>
      </c>
      <c r="R1006" s="90" t="str">
        <f t="shared" si="293"/>
        <v>A+J=</v>
      </c>
      <c r="S1006" s="86">
        <f t="shared" si="294"/>
        <v>0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83"/>
        <v>45100</v>
      </c>
      <c r="B1007" s="129">
        <f t="shared" ca="1" si="287"/>
        <v>-5.6843418860808015E-14</v>
      </c>
      <c r="C1007" s="85">
        <f t="shared" si="278"/>
        <v>-5.6843418860808015E-14</v>
      </c>
      <c r="D1007" s="11">
        <f ca="1">IF(A1007&lt;$B$1,VLOOKUP(A1007,[1]DI!$A$4:$B$15000,2),0)</f>
        <v>0.13650000000000001</v>
      </c>
      <c r="E1007" s="85">
        <f t="shared" ca="1" si="288"/>
        <v>1.00050788</v>
      </c>
      <c r="F1007" s="85">
        <f ca="1">(TRUNC(PRODUCT($E$12:$E1006),16))</f>
        <v>1.2519711223938901</v>
      </c>
      <c r="G1007" s="85">
        <f t="shared" ca="1" si="289"/>
        <v>1.1449431881660399</v>
      </c>
      <c r="H1007" s="85">
        <f t="shared" ca="1" si="290"/>
        <v>1.0934788200000001</v>
      </c>
      <c r="I1007" s="84">
        <f t="shared" si="284"/>
        <v>0.05</v>
      </c>
      <c r="J1007" s="86">
        <f t="shared" si="279"/>
        <v>44841</v>
      </c>
      <c r="K1007" s="87">
        <f t="shared" si="285"/>
        <v>176</v>
      </c>
      <c r="L1007" s="88">
        <f t="shared" si="280"/>
        <v>176</v>
      </c>
      <c r="M1007" s="89">
        <f t="shared" si="281"/>
        <v>1.034662897</v>
      </c>
      <c r="N1007" s="89">
        <f t="shared" ca="1" si="282"/>
        <v>1.131381964</v>
      </c>
      <c r="O1007" s="88">
        <f t="shared" si="291"/>
        <v>0</v>
      </c>
      <c r="P1007" s="85">
        <f t="shared" ca="1" si="286"/>
        <v>0</v>
      </c>
      <c r="Q1007" s="85">
        <f t="shared" si="292"/>
        <v>0</v>
      </c>
      <c r="R1007" s="90" t="str">
        <f t="shared" si="293"/>
        <v>A+J=</v>
      </c>
      <c r="S1007" s="86">
        <f t="shared" si="294"/>
        <v>0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83"/>
        <v>45101</v>
      </c>
      <c r="B1008" s="129">
        <f t="shared" ca="1" si="287"/>
        <v>-5.6843418860808015E-14</v>
      </c>
      <c r="C1008" s="85">
        <f t="shared" si="278"/>
        <v>-5.6843418860808015E-14</v>
      </c>
      <c r="D1008" s="11">
        <f ca="1">IF(A1008&lt;$B$1,VLOOKUP(A1008,[1]DI!$A$4:$B$15000,2),0)</f>
        <v>0</v>
      </c>
      <c r="E1008" s="85">
        <f t="shared" ca="1" si="288"/>
        <v>1</v>
      </c>
      <c r="F1008" s="85">
        <f ca="1">(TRUNC(PRODUCT($E$12:$E1007),16))</f>
        <v>1.25260697348753</v>
      </c>
      <c r="G1008" s="85">
        <f t="shared" ca="1" si="289"/>
        <v>1.1449431881660399</v>
      </c>
      <c r="H1008" s="85">
        <f t="shared" ca="1" si="290"/>
        <v>1.09403417</v>
      </c>
      <c r="I1008" s="84">
        <f t="shared" si="284"/>
        <v>0.05</v>
      </c>
      <c r="J1008" s="86">
        <f t="shared" si="279"/>
        <v>44841</v>
      </c>
      <c r="K1008" s="87">
        <f t="shared" si="285"/>
        <v>176</v>
      </c>
      <c r="L1008" s="88">
        <f t="shared" si="280"/>
        <v>177</v>
      </c>
      <c r="M1008" s="89">
        <f t="shared" si="281"/>
        <v>1.0348632390000001</v>
      </c>
      <c r="N1008" s="89">
        <f t="shared" ca="1" si="282"/>
        <v>1.1321757450000001</v>
      </c>
      <c r="O1008" s="88">
        <f t="shared" si="291"/>
        <v>0</v>
      </c>
      <c r="P1008" s="85">
        <f t="shared" ca="1" si="286"/>
        <v>0</v>
      </c>
      <c r="Q1008" s="85">
        <f t="shared" si="292"/>
        <v>0</v>
      </c>
      <c r="R1008" s="90" t="str">
        <f t="shared" si="293"/>
        <v>A+J=</v>
      </c>
      <c r="S1008" s="86">
        <f t="shared" si="294"/>
        <v>0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83"/>
        <v>45102</v>
      </c>
      <c r="B1009" s="129">
        <f t="shared" ca="1" si="287"/>
        <v>-5.6843418860808015E-14</v>
      </c>
      <c r="C1009" s="85">
        <f t="shared" si="278"/>
        <v>-5.6843418860808015E-14</v>
      </c>
      <c r="D1009" s="11">
        <f ca="1">IF(A1009&lt;$B$1,VLOOKUP(A1009,[1]DI!$A$4:$B$15000,2),0)</f>
        <v>0</v>
      </c>
      <c r="E1009" s="85">
        <f t="shared" ca="1" si="288"/>
        <v>1</v>
      </c>
      <c r="F1009" s="85">
        <f ca="1">(TRUNC(PRODUCT($E$12:$E1008),16))</f>
        <v>1.25260697348753</v>
      </c>
      <c r="G1009" s="85">
        <f t="shared" ca="1" si="289"/>
        <v>1.1449431881660399</v>
      </c>
      <c r="H1009" s="85">
        <f t="shared" ca="1" si="290"/>
        <v>1.09403417</v>
      </c>
      <c r="I1009" s="84">
        <f t="shared" si="284"/>
        <v>0.05</v>
      </c>
      <c r="J1009" s="86">
        <f t="shared" si="279"/>
        <v>44841</v>
      </c>
      <c r="K1009" s="87">
        <f t="shared" si="285"/>
        <v>176</v>
      </c>
      <c r="L1009" s="88">
        <f t="shared" si="280"/>
        <v>177</v>
      </c>
      <c r="M1009" s="89">
        <f t="shared" si="281"/>
        <v>1.0348632390000001</v>
      </c>
      <c r="N1009" s="89">
        <f t="shared" ca="1" si="282"/>
        <v>1.1321757450000001</v>
      </c>
      <c r="O1009" s="88">
        <f t="shared" si="291"/>
        <v>0</v>
      </c>
      <c r="P1009" s="85">
        <f t="shared" ca="1" si="286"/>
        <v>0</v>
      </c>
      <c r="Q1009" s="85">
        <f t="shared" si="292"/>
        <v>0</v>
      </c>
      <c r="R1009" s="90" t="str">
        <f t="shared" si="293"/>
        <v>A+J=</v>
      </c>
      <c r="S1009" s="86">
        <f t="shared" si="294"/>
        <v>0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83"/>
        <v>45103</v>
      </c>
      <c r="B1010" s="129">
        <f t="shared" ca="1" si="287"/>
        <v>-5.6843418860808015E-14</v>
      </c>
      <c r="C1010" s="85">
        <f t="shared" si="278"/>
        <v>-5.6843418860808015E-14</v>
      </c>
      <c r="D1010" s="11">
        <f ca="1">IF(A1010&lt;$B$1,VLOOKUP(A1010,[1]DI!$A$4:$B$15000,2),0)</f>
        <v>0.13650000000000001</v>
      </c>
      <c r="E1010" s="85">
        <f t="shared" ca="1" si="288"/>
        <v>1.00050788</v>
      </c>
      <c r="F1010" s="85">
        <f ca="1">(TRUNC(PRODUCT($E$12:$E1009),16))</f>
        <v>1.25260697348753</v>
      </c>
      <c r="G1010" s="85">
        <f t="shared" ca="1" si="289"/>
        <v>1.1449431881660399</v>
      </c>
      <c r="H1010" s="85">
        <f t="shared" ca="1" si="290"/>
        <v>1.09403417</v>
      </c>
      <c r="I1010" s="84">
        <f t="shared" si="284"/>
        <v>0.05</v>
      </c>
      <c r="J1010" s="86">
        <f t="shared" si="279"/>
        <v>44841</v>
      </c>
      <c r="K1010" s="87">
        <f t="shared" si="285"/>
        <v>177</v>
      </c>
      <c r="L1010" s="88">
        <f t="shared" si="280"/>
        <v>177</v>
      </c>
      <c r="M1010" s="89">
        <f t="shared" si="281"/>
        <v>1.0348632390000001</v>
      </c>
      <c r="N1010" s="89">
        <f t="shared" ca="1" si="282"/>
        <v>1.1321757450000001</v>
      </c>
      <c r="O1010" s="88">
        <f t="shared" si="291"/>
        <v>0</v>
      </c>
      <c r="P1010" s="85">
        <f t="shared" ca="1" si="286"/>
        <v>0</v>
      </c>
      <c r="Q1010" s="85">
        <f t="shared" si="292"/>
        <v>0</v>
      </c>
      <c r="R1010" s="90" t="str">
        <f t="shared" si="293"/>
        <v>A+J=</v>
      </c>
      <c r="S1010" s="86">
        <f t="shared" si="294"/>
        <v>0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83"/>
        <v>45104</v>
      </c>
      <c r="B1011" s="129">
        <f t="shared" ca="1" si="287"/>
        <v>-5.6843418860808015E-14</v>
      </c>
      <c r="C1011" s="85">
        <f t="shared" si="278"/>
        <v>-5.6843418860808015E-14</v>
      </c>
      <c r="D1011" s="11">
        <f ca="1">IF(A1011&lt;$B$1,VLOOKUP(A1011,[1]DI!$A$4:$B$15000,2),0)</f>
        <v>0.13650000000000001</v>
      </c>
      <c r="E1011" s="85">
        <f t="shared" ca="1" si="288"/>
        <v>1.00050788</v>
      </c>
      <c r="F1011" s="85">
        <f ca="1">(TRUNC(PRODUCT($E$12:$E1010),16))</f>
        <v>1.2532431475172201</v>
      </c>
      <c r="G1011" s="85">
        <f t="shared" ca="1" si="289"/>
        <v>1.1449431881660399</v>
      </c>
      <c r="H1011" s="85">
        <f t="shared" ca="1" si="290"/>
        <v>1.09458981</v>
      </c>
      <c r="I1011" s="84">
        <f t="shared" si="284"/>
        <v>0.05</v>
      </c>
      <c r="J1011" s="86">
        <f t="shared" si="279"/>
        <v>44841</v>
      </c>
      <c r="K1011" s="87">
        <f t="shared" si="285"/>
        <v>178</v>
      </c>
      <c r="L1011" s="88">
        <f t="shared" si="280"/>
        <v>178</v>
      </c>
      <c r="M1011" s="89">
        <f t="shared" si="281"/>
        <v>1.0350636200000001</v>
      </c>
      <c r="N1011" s="89">
        <f t="shared" ca="1" si="282"/>
        <v>1.132970091</v>
      </c>
      <c r="O1011" s="88">
        <f t="shared" si="291"/>
        <v>0</v>
      </c>
      <c r="P1011" s="85">
        <f t="shared" ca="1" si="286"/>
        <v>0</v>
      </c>
      <c r="Q1011" s="85">
        <f t="shared" si="292"/>
        <v>0</v>
      </c>
      <c r="R1011" s="90" t="str">
        <f t="shared" si="293"/>
        <v>A+J=</v>
      </c>
      <c r="S1011" s="86">
        <f t="shared" si="294"/>
        <v>0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83"/>
        <v>45105</v>
      </c>
      <c r="B1012" s="129">
        <f t="shared" ca="1" si="287"/>
        <v>-5.6843418860808015E-14</v>
      </c>
      <c r="C1012" s="85">
        <f t="shared" si="278"/>
        <v>-5.6843418860808015E-14</v>
      </c>
      <c r="D1012" s="11">
        <f ca="1">IF(A1012&lt;$B$1,VLOOKUP(A1012,[1]DI!$A$4:$B$15000,2),0)</f>
        <v>0.13650000000000001</v>
      </c>
      <c r="E1012" s="85">
        <f t="shared" ca="1" si="288"/>
        <v>1.00050788</v>
      </c>
      <c r="F1012" s="85">
        <f ca="1">(TRUNC(PRODUCT($E$12:$E1011),16))</f>
        <v>1.25387964464699</v>
      </c>
      <c r="G1012" s="85">
        <f t="shared" ca="1" si="289"/>
        <v>1.1449431881660399</v>
      </c>
      <c r="H1012" s="85">
        <f t="shared" ca="1" si="290"/>
        <v>1.09514573</v>
      </c>
      <c r="I1012" s="84">
        <f t="shared" si="284"/>
        <v>0.05</v>
      </c>
      <c r="J1012" s="86">
        <f t="shared" si="279"/>
        <v>44841</v>
      </c>
      <c r="K1012" s="87">
        <f t="shared" si="285"/>
        <v>179</v>
      </c>
      <c r="L1012" s="88">
        <f t="shared" si="280"/>
        <v>179</v>
      </c>
      <c r="M1012" s="89">
        <f t="shared" si="281"/>
        <v>1.0352640399999999</v>
      </c>
      <c r="N1012" s="89">
        <f t="shared" ca="1" si="282"/>
        <v>1.133764993</v>
      </c>
      <c r="O1012" s="88">
        <f t="shared" si="291"/>
        <v>0</v>
      </c>
      <c r="P1012" s="85">
        <f t="shared" ca="1" si="286"/>
        <v>0</v>
      </c>
      <c r="Q1012" s="85">
        <f t="shared" si="292"/>
        <v>0</v>
      </c>
      <c r="R1012" s="90" t="str">
        <f t="shared" si="293"/>
        <v>A+J=</v>
      </c>
      <c r="S1012" s="86">
        <f t="shared" si="294"/>
        <v>0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83"/>
        <v>45106</v>
      </c>
      <c r="B1013" s="129">
        <f t="shared" ca="1" si="287"/>
        <v>-5.6843418860808015E-14</v>
      </c>
      <c r="C1013" s="85">
        <f t="shared" si="278"/>
        <v>-5.6843418860808015E-14</v>
      </c>
      <c r="D1013" s="11">
        <f ca="1">IF(A1013&lt;$B$1,VLOOKUP(A1013,[1]DI!$A$4:$B$15000,2),0)</f>
        <v>0.13650000000000001</v>
      </c>
      <c r="E1013" s="85">
        <f t="shared" ca="1" si="288"/>
        <v>1.00050788</v>
      </c>
      <c r="F1013" s="85">
        <f ca="1">(TRUNC(PRODUCT($E$12:$E1012),16))</f>
        <v>1.25451646504091</v>
      </c>
      <c r="G1013" s="85">
        <f t="shared" ca="1" si="289"/>
        <v>1.1449431881660399</v>
      </c>
      <c r="H1013" s="85">
        <f t="shared" ca="1" si="290"/>
        <v>1.0957019299999999</v>
      </c>
      <c r="I1013" s="84">
        <f t="shared" si="284"/>
        <v>0.05</v>
      </c>
      <c r="J1013" s="86">
        <f t="shared" si="279"/>
        <v>44841</v>
      </c>
      <c r="K1013" s="87">
        <f t="shared" si="285"/>
        <v>180</v>
      </c>
      <c r="L1013" s="88">
        <f t="shared" si="280"/>
        <v>180</v>
      </c>
      <c r="M1013" s="89">
        <f t="shared" si="281"/>
        <v>1.0354644989999999</v>
      </c>
      <c r="N1013" s="89">
        <f t="shared" ca="1" si="282"/>
        <v>1.1345604499999999</v>
      </c>
      <c r="O1013" s="88">
        <f t="shared" si="291"/>
        <v>0</v>
      </c>
      <c r="P1013" s="85">
        <f t="shared" ca="1" si="286"/>
        <v>0</v>
      </c>
      <c r="Q1013" s="85">
        <f t="shared" si="292"/>
        <v>0</v>
      </c>
      <c r="R1013" s="90" t="str">
        <f t="shared" si="293"/>
        <v>A+J=</v>
      </c>
      <c r="S1013" s="86">
        <f t="shared" si="294"/>
        <v>0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83"/>
        <v>45107</v>
      </c>
      <c r="B1014" s="129">
        <f t="shared" ca="1" si="287"/>
        <v>-5.6843418860808015E-14</v>
      </c>
      <c r="C1014" s="85">
        <f t="shared" si="278"/>
        <v>-5.6843418860808015E-14</v>
      </c>
      <c r="D1014" s="11">
        <f ca="1">IF(A1014&lt;$B$1,VLOOKUP(A1014,[1]DI!$A$4:$B$15000,2),0)</f>
        <v>0.13650000000000001</v>
      </c>
      <c r="E1014" s="85">
        <f t="shared" ca="1" si="288"/>
        <v>1.00050788</v>
      </c>
      <c r="F1014" s="85">
        <f ca="1">(TRUNC(PRODUCT($E$12:$E1013),16))</f>
        <v>1.2551536088631701</v>
      </c>
      <c r="G1014" s="85">
        <f t="shared" ca="1" si="289"/>
        <v>1.1449431881660399</v>
      </c>
      <c r="H1014" s="85">
        <f t="shared" ca="1" si="290"/>
        <v>1.0962584200000001</v>
      </c>
      <c r="I1014" s="84">
        <f t="shared" si="284"/>
        <v>0.05</v>
      </c>
      <c r="J1014" s="86">
        <f t="shared" si="279"/>
        <v>44841</v>
      </c>
      <c r="K1014" s="87">
        <f t="shared" si="285"/>
        <v>181</v>
      </c>
      <c r="L1014" s="88">
        <f t="shared" si="280"/>
        <v>181</v>
      </c>
      <c r="M1014" s="89">
        <f t="shared" si="281"/>
        <v>1.0356649959999999</v>
      </c>
      <c r="N1014" s="89">
        <f t="shared" ca="1" si="282"/>
        <v>1.135356472</v>
      </c>
      <c r="O1014" s="88">
        <f t="shared" si="291"/>
        <v>0</v>
      </c>
      <c r="P1014" s="85">
        <f t="shared" ca="1" si="286"/>
        <v>0</v>
      </c>
      <c r="Q1014" s="85">
        <f t="shared" si="292"/>
        <v>0</v>
      </c>
      <c r="R1014" s="90" t="str">
        <f t="shared" si="293"/>
        <v>A+J=</v>
      </c>
      <c r="S1014" s="86">
        <f t="shared" si="294"/>
        <v>0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83"/>
        <v>45108</v>
      </c>
      <c r="B1015" s="129">
        <f t="shared" ca="1" si="287"/>
        <v>-5.6843418860808015E-14</v>
      </c>
      <c r="C1015" s="85">
        <f t="shared" si="278"/>
        <v>-5.6843418860808015E-14</v>
      </c>
      <c r="D1015" s="11">
        <f ca="1">IF(A1015&lt;$B$1,VLOOKUP(A1015,[1]DI!$A$4:$B$15000,2),0)</f>
        <v>0</v>
      </c>
      <c r="E1015" s="85">
        <f t="shared" ca="1" si="288"/>
        <v>1</v>
      </c>
      <c r="F1015" s="85">
        <f ca="1">(TRUNC(PRODUCT($E$12:$E1014),16))</f>
        <v>1.25579107627804</v>
      </c>
      <c r="G1015" s="85">
        <f t="shared" ca="1" si="289"/>
        <v>1.1449431881660399</v>
      </c>
      <c r="H1015" s="85">
        <f t="shared" ca="1" si="290"/>
        <v>1.0968151900000001</v>
      </c>
      <c r="I1015" s="84">
        <f t="shared" si="284"/>
        <v>0.05</v>
      </c>
      <c r="J1015" s="86">
        <f t="shared" si="279"/>
        <v>44841</v>
      </c>
      <c r="K1015" s="87">
        <f t="shared" si="285"/>
        <v>181</v>
      </c>
      <c r="L1015" s="88">
        <f t="shared" si="280"/>
        <v>182</v>
      </c>
      <c r="M1015" s="89">
        <f t="shared" si="281"/>
        <v>1.0358655329999999</v>
      </c>
      <c r="N1015" s="89">
        <f t="shared" ca="1" si="282"/>
        <v>1.136153051</v>
      </c>
      <c r="O1015" s="88">
        <f t="shared" si="291"/>
        <v>0</v>
      </c>
      <c r="P1015" s="85">
        <f t="shared" ca="1" si="286"/>
        <v>0</v>
      </c>
      <c r="Q1015" s="85">
        <f t="shared" si="292"/>
        <v>0</v>
      </c>
      <c r="R1015" s="90" t="str">
        <f t="shared" si="293"/>
        <v>A+J=</v>
      </c>
      <c r="S1015" s="86">
        <f t="shared" si="294"/>
        <v>0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83"/>
        <v>45109</v>
      </c>
      <c r="B1016" s="129">
        <f t="shared" ca="1" si="287"/>
        <v>-5.6843418860808015E-14</v>
      </c>
      <c r="C1016" s="85">
        <f t="shared" si="278"/>
        <v>-5.6843418860808015E-14</v>
      </c>
      <c r="D1016" s="11">
        <f ca="1">IF(A1016&lt;$B$1,VLOOKUP(A1016,[1]DI!$A$4:$B$15000,2),0)</f>
        <v>0</v>
      </c>
      <c r="E1016" s="85">
        <f t="shared" ca="1" si="288"/>
        <v>1</v>
      </c>
      <c r="F1016" s="85">
        <f ca="1">(TRUNC(PRODUCT($E$12:$E1015),16))</f>
        <v>1.25579107627804</v>
      </c>
      <c r="G1016" s="85">
        <f t="shared" ca="1" si="289"/>
        <v>1.1449431881660399</v>
      </c>
      <c r="H1016" s="85">
        <f t="shared" ca="1" si="290"/>
        <v>1.0968151900000001</v>
      </c>
      <c r="I1016" s="84">
        <f t="shared" si="284"/>
        <v>0.05</v>
      </c>
      <c r="J1016" s="86">
        <f t="shared" si="279"/>
        <v>44841</v>
      </c>
      <c r="K1016" s="87">
        <f t="shared" si="285"/>
        <v>181</v>
      </c>
      <c r="L1016" s="88">
        <f t="shared" si="280"/>
        <v>182</v>
      </c>
      <c r="M1016" s="89">
        <f t="shared" si="281"/>
        <v>1.0358655329999999</v>
      </c>
      <c r="N1016" s="89">
        <f t="shared" ca="1" si="282"/>
        <v>1.136153051</v>
      </c>
      <c r="O1016" s="88">
        <f t="shared" si="291"/>
        <v>0</v>
      </c>
      <c r="P1016" s="85">
        <f t="shared" ca="1" si="286"/>
        <v>0</v>
      </c>
      <c r="Q1016" s="85">
        <f t="shared" si="292"/>
        <v>0</v>
      </c>
      <c r="R1016" s="90" t="str">
        <f t="shared" si="293"/>
        <v>A+J=</v>
      </c>
      <c r="S1016" s="86">
        <f t="shared" si="294"/>
        <v>0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83"/>
        <v>45110</v>
      </c>
      <c r="B1017" s="129">
        <f t="shared" ca="1" si="287"/>
        <v>-5.6843418860808015E-14</v>
      </c>
      <c r="C1017" s="85">
        <f t="shared" si="278"/>
        <v>-5.6843418860808015E-14</v>
      </c>
      <c r="D1017" s="11">
        <f ca="1">IF(A1017&lt;$B$1,VLOOKUP(A1017,[1]DI!$A$4:$B$15000,2),0)</f>
        <v>0.13650000000000001</v>
      </c>
      <c r="E1017" s="85">
        <f t="shared" ca="1" si="288"/>
        <v>1.00050788</v>
      </c>
      <c r="F1017" s="85">
        <f ca="1">(TRUNC(PRODUCT($E$12:$E1016),16))</f>
        <v>1.25579107627804</v>
      </c>
      <c r="G1017" s="85">
        <f t="shared" ca="1" si="289"/>
        <v>1.1449431881660399</v>
      </c>
      <c r="H1017" s="85">
        <f t="shared" ca="1" si="290"/>
        <v>1.0968151900000001</v>
      </c>
      <c r="I1017" s="84">
        <f t="shared" si="284"/>
        <v>0.05</v>
      </c>
      <c r="J1017" s="86">
        <f t="shared" si="279"/>
        <v>44841</v>
      </c>
      <c r="K1017" s="87">
        <f t="shared" si="285"/>
        <v>182</v>
      </c>
      <c r="L1017" s="88">
        <f t="shared" si="280"/>
        <v>182</v>
      </c>
      <c r="M1017" s="89">
        <f t="shared" si="281"/>
        <v>1.0358655329999999</v>
      </c>
      <c r="N1017" s="89">
        <f t="shared" ca="1" si="282"/>
        <v>1.136153051</v>
      </c>
      <c r="O1017" s="88">
        <f t="shared" si="291"/>
        <v>0</v>
      </c>
      <c r="P1017" s="85">
        <f t="shared" ca="1" si="286"/>
        <v>0</v>
      </c>
      <c r="Q1017" s="85">
        <f t="shared" si="292"/>
        <v>0</v>
      </c>
      <c r="R1017" s="90" t="str">
        <f t="shared" si="293"/>
        <v>A+J=</v>
      </c>
      <c r="S1017" s="86">
        <f t="shared" si="294"/>
        <v>0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83"/>
        <v>45111</v>
      </c>
      <c r="B1018" s="129">
        <f t="shared" ca="1" si="287"/>
        <v>-5.6843418860808015E-14</v>
      </c>
      <c r="C1018" s="85">
        <f t="shared" ref="C1018:C1081" si="295">(C1017-Q1017)</f>
        <v>-5.6843418860808015E-14</v>
      </c>
      <c r="D1018" s="11">
        <f ca="1">IF(A1018&lt;$B$1,VLOOKUP(A1018,[1]DI!$A$4:$B$15000,2),0)</f>
        <v>0.13650000000000001</v>
      </c>
      <c r="E1018" s="85">
        <f t="shared" ca="1" si="288"/>
        <v>1.00050788</v>
      </c>
      <c r="F1018" s="85">
        <f ca="1">(TRUNC(PRODUCT($E$12:$E1017),16))</f>
        <v>1.25642886744986</v>
      </c>
      <c r="G1018" s="85">
        <f t="shared" ca="1" si="289"/>
        <v>1.1449431881660399</v>
      </c>
      <c r="H1018" s="85">
        <f t="shared" ca="1" si="290"/>
        <v>1.0973722400000001</v>
      </c>
      <c r="I1018" s="84">
        <f t="shared" si="284"/>
        <v>0.05</v>
      </c>
      <c r="J1018" s="86">
        <f t="shared" ref="J1018:J1081" si="296">IF(O1017&gt;0,VLOOKUP(O1017,V$12:AF$48,2),J1017)</f>
        <v>44841</v>
      </c>
      <c r="K1018" s="87">
        <f t="shared" si="285"/>
        <v>183</v>
      </c>
      <c r="L1018" s="88">
        <f t="shared" ref="L1018:L1081" si="297">IF(AND(K1018=1,K1017=1),1,IF(K1018&gt;0,IF(K1018=K1017,K1018+1,K1018),0))</f>
        <v>183</v>
      </c>
      <c r="M1018" s="89">
        <f t="shared" ref="M1018:M1081" si="298">ROUND((I1018+1)^(L1018/252),9)</f>
        <v>1.036066108</v>
      </c>
      <c r="N1018" s="89">
        <f t="shared" ref="N1018:N1081" ca="1" si="299">ROUND(H1018*M1018,9)</f>
        <v>1.136950186</v>
      </c>
      <c r="O1018" s="88">
        <f t="shared" si="291"/>
        <v>0</v>
      </c>
      <c r="P1018" s="85">
        <f t="shared" ca="1" si="286"/>
        <v>0</v>
      </c>
      <c r="Q1018" s="85">
        <f t="shared" si="292"/>
        <v>0</v>
      </c>
      <c r="R1018" s="90" t="str">
        <f t="shared" si="293"/>
        <v>A+J=</v>
      </c>
      <c r="S1018" s="86">
        <f t="shared" si="294"/>
        <v>0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83"/>
        <v>45112</v>
      </c>
      <c r="B1019" s="129">
        <f t="shared" ca="1" si="287"/>
        <v>-5.6843418860808015E-14</v>
      </c>
      <c r="C1019" s="85">
        <f t="shared" si="295"/>
        <v>-5.6843418860808015E-14</v>
      </c>
      <c r="D1019" s="11">
        <f ca="1">IF(A1019&lt;$B$1,VLOOKUP(A1019,[1]DI!$A$4:$B$15000,2),0)</f>
        <v>0.13650000000000001</v>
      </c>
      <c r="E1019" s="85">
        <f t="shared" ca="1" si="288"/>
        <v>1.00050788</v>
      </c>
      <c r="F1019" s="85">
        <f ca="1">(TRUNC(PRODUCT($E$12:$E1018),16))</f>
        <v>1.25706698254306</v>
      </c>
      <c r="G1019" s="85">
        <f t="shared" ca="1" si="289"/>
        <v>1.1449431881660399</v>
      </c>
      <c r="H1019" s="85">
        <f t="shared" ca="1" si="290"/>
        <v>1.09792957</v>
      </c>
      <c r="I1019" s="84">
        <f t="shared" si="284"/>
        <v>0.05</v>
      </c>
      <c r="J1019" s="86">
        <f t="shared" si="296"/>
        <v>44841</v>
      </c>
      <c r="K1019" s="87">
        <f t="shared" si="285"/>
        <v>184</v>
      </c>
      <c r="L1019" s="88">
        <f t="shared" si="297"/>
        <v>184</v>
      </c>
      <c r="M1019" s="89">
        <f t="shared" si="298"/>
        <v>1.0362667219999999</v>
      </c>
      <c r="N1019" s="89">
        <f t="shared" ca="1" si="299"/>
        <v>1.1377478759999999</v>
      </c>
      <c r="O1019" s="88">
        <f t="shared" si="291"/>
        <v>0</v>
      </c>
      <c r="P1019" s="85">
        <f t="shared" ca="1" si="286"/>
        <v>0</v>
      </c>
      <c r="Q1019" s="85">
        <f t="shared" si="292"/>
        <v>0</v>
      </c>
      <c r="R1019" s="90" t="str">
        <f t="shared" si="293"/>
        <v>A+J=</v>
      </c>
      <c r="S1019" s="86">
        <f t="shared" si="294"/>
        <v>0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83"/>
        <v>45113</v>
      </c>
      <c r="B1020" s="129">
        <f t="shared" ca="1" si="287"/>
        <v>-5.6843418860808015E-14</v>
      </c>
      <c r="C1020" s="85">
        <f t="shared" si="295"/>
        <v>-5.6843418860808015E-14</v>
      </c>
      <c r="D1020" s="11">
        <f ca="1">IF(A1020&lt;$B$1,VLOOKUP(A1020,[1]DI!$A$4:$B$15000,2),0)</f>
        <v>0.13650000000000001</v>
      </c>
      <c r="E1020" s="85">
        <f t="shared" ca="1" si="288"/>
        <v>1.00050788</v>
      </c>
      <c r="F1020" s="85">
        <f ca="1">(TRUNC(PRODUCT($E$12:$E1019),16))</f>
        <v>1.2577054217221599</v>
      </c>
      <c r="G1020" s="85">
        <f t="shared" ca="1" si="289"/>
        <v>1.1449431881660399</v>
      </c>
      <c r="H1020" s="85">
        <f t="shared" ca="1" si="290"/>
        <v>1.0984871899999999</v>
      </c>
      <c r="I1020" s="84">
        <f t="shared" si="284"/>
        <v>0.05</v>
      </c>
      <c r="J1020" s="86">
        <f t="shared" si="296"/>
        <v>44841</v>
      </c>
      <c r="K1020" s="87">
        <f t="shared" si="285"/>
        <v>185</v>
      </c>
      <c r="L1020" s="88">
        <f t="shared" si="297"/>
        <v>185</v>
      </c>
      <c r="M1020" s="89">
        <f t="shared" si="298"/>
        <v>1.036467375</v>
      </c>
      <c r="N1020" s="89">
        <f t="shared" ca="1" si="299"/>
        <v>1.138546134</v>
      </c>
      <c r="O1020" s="88">
        <f t="shared" si="291"/>
        <v>0</v>
      </c>
      <c r="P1020" s="85">
        <f t="shared" ca="1" si="286"/>
        <v>0</v>
      </c>
      <c r="Q1020" s="85">
        <f t="shared" si="292"/>
        <v>0</v>
      </c>
      <c r="R1020" s="90" t="str">
        <f t="shared" si="293"/>
        <v>A+J=</v>
      </c>
      <c r="S1020" s="86">
        <f t="shared" si="294"/>
        <v>0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83"/>
        <v>45114</v>
      </c>
      <c r="B1021" s="129">
        <f t="shared" ca="1" si="287"/>
        <v>-5.6843418860808015E-14</v>
      </c>
      <c r="C1021" s="85">
        <f t="shared" si="295"/>
        <v>-5.6843418860808015E-14</v>
      </c>
      <c r="D1021" s="11">
        <f ca="1">IF(A1021&lt;$B$1,VLOOKUP(A1021,[1]DI!$A$4:$B$15000,2),0)</f>
        <v>0.13650000000000001</v>
      </c>
      <c r="E1021" s="85">
        <f t="shared" ca="1" si="288"/>
        <v>1.00050788</v>
      </c>
      <c r="F1021" s="85">
        <f ca="1">(TRUNC(PRODUCT($E$12:$E1020),16))</f>
        <v>1.2583441851517401</v>
      </c>
      <c r="G1021" s="85">
        <f t="shared" ca="1" si="289"/>
        <v>1.1449431881660399</v>
      </c>
      <c r="H1021" s="85">
        <f t="shared" ca="1" si="290"/>
        <v>1.0990450899999999</v>
      </c>
      <c r="I1021" s="84">
        <f t="shared" si="284"/>
        <v>0.05</v>
      </c>
      <c r="J1021" s="86">
        <f t="shared" si="296"/>
        <v>44841</v>
      </c>
      <c r="K1021" s="87">
        <f t="shared" si="285"/>
        <v>186</v>
      </c>
      <c r="L1021" s="88">
        <f t="shared" si="297"/>
        <v>186</v>
      </c>
      <c r="M1021" s="89">
        <f t="shared" si="298"/>
        <v>1.0366680660000001</v>
      </c>
      <c r="N1021" s="89">
        <f t="shared" ca="1" si="299"/>
        <v>1.139344948</v>
      </c>
      <c r="O1021" s="88">
        <f t="shared" si="291"/>
        <v>0</v>
      </c>
      <c r="P1021" s="85">
        <f t="shared" ca="1" si="286"/>
        <v>0</v>
      </c>
      <c r="Q1021" s="85">
        <f t="shared" si="292"/>
        <v>0</v>
      </c>
      <c r="R1021" s="90" t="str">
        <f t="shared" si="293"/>
        <v>A+J=</v>
      </c>
      <c r="S1021" s="86">
        <f t="shared" si="294"/>
        <v>0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83"/>
        <v>45115</v>
      </c>
      <c r="B1022" s="129">
        <f t="shared" ca="1" si="287"/>
        <v>-5.6843418860808015E-14</v>
      </c>
      <c r="C1022" s="85">
        <f t="shared" si="295"/>
        <v>-5.6843418860808015E-14</v>
      </c>
      <c r="D1022" s="11">
        <f ca="1">IF(A1022&lt;$B$1,VLOOKUP(A1022,[1]DI!$A$4:$B$15000,2),0)</f>
        <v>0</v>
      </c>
      <c r="E1022" s="85">
        <f t="shared" ca="1" si="288"/>
        <v>1</v>
      </c>
      <c r="F1022" s="85">
        <f ca="1">(TRUNC(PRODUCT($E$12:$E1021),16))</f>
        <v>1.2589832729965</v>
      </c>
      <c r="G1022" s="85">
        <f t="shared" ca="1" si="289"/>
        <v>1.1449431881660399</v>
      </c>
      <c r="H1022" s="85">
        <f t="shared" ca="1" si="290"/>
        <v>1.09960327</v>
      </c>
      <c r="I1022" s="84">
        <f t="shared" si="284"/>
        <v>0.05</v>
      </c>
      <c r="J1022" s="86">
        <f t="shared" si="296"/>
        <v>44841</v>
      </c>
      <c r="K1022" s="87">
        <f t="shared" si="285"/>
        <v>186</v>
      </c>
      <c r="L1022" s="88">
        <f t="shared" si="297"/>
        <v>187</v>
      </c>
      <c r="M1022" s="89">
        <f t="shared" si="298"/>
        <v>1.0368687969999999</v>
      </c>
      <c r="N1022" s="89">
        <f t="shared" ca="1" si="299"/>
        <v>1.1401443200000001</v>
      </c>
      <c r="O1022" s="88">
        <f t="shared" si="291"/>
        <v>0</v>
      </c>
      <c r="P1022" s="85">
        <f t="shared" ca="1" si="286"/>
        <v>0</v>
      </c>
      <c r="Q1022" s="85">
        <f t="shared" si="292"/>
        <v>0</v>
      </c>
      <c r="R1022" s="90" t="str">
        <f t="shared" si="293"/>
        <v>A+J=</v>
      </c>
      <c r="S1022" s="86">
        <f t="shared" si="294"/>
        <v>0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83"/>
        <v>45116</v>
      </c>
      <c r="B1023" s="129">
        <f t="shared" ca="1" si="287"/>
        <v>-5.6843418860808015E-14</v>
      </c>
      <c r="C1023" s="85">
        <f t="shared" si="295"/>
        <v>-5.6843418860808015E-14</v>
      </c>
      <c r="D1023" s="11">
        <f ca="1">IF(A1023&lt;$B$1,VLOOKUP(A1023,[1]DI!$A$4:$B$15000,2),0)</f>
        <v>0</v>
      </c>
      <c r="E1023" s="85">
        <f t="shared" ca="1" si="288"/>
        <v>1</v>
      </c>
      <c r="F1023" s="85">
        <f ca="1">(TRUNC(PRODUCT($E$12:$E1022),16))</f>
        <v>1.2589832729965</v>
      </c>
      <c r="G1023" s="85">
        <f t="shared" ca="1" si="289"/>
        <v>1.1449431881660399</v>
      </c>
      <c r="H1023" s="85">
        <f t="shared" ca="1" si="290"/>
        <v>1.09960327</v>
      </c>
      <c r="I1023" s="84">
        <f t="shared" si="284"/>
        <v>0.05</v>
      </c>
      <c r="J1023" s="86">
        <f t="shared" si="296"/>
        <v>44841</v>
      </c>
      <c r="K1023" s="87">
        <f t="shared" si="285"/>
        <v>186</v>
      </c>
      <c r="L1023" s="88">
        <f t="shared" si="297"/>
        <v>187</v>
      </c>
      <c r="M1023" s="89">
        <f t="shared" si="298"/>
        <v>1.0368687969999999</v>
      </c>
      <c r="N1023" s="89">
        <f t="shared" ca="1" si="299"/>
        <v>1.1401443200000001</v>
      </c>
      <c r="O1023" s="88">
        <f t="shared" si="291"/>
        <v>0</v>
      </c>
      <c r="P1023" s="85">
        <f t="shared" ca="1" si="286"/>
        <v>0</v>
      </c>
      <c r="Q1023" s="85">
        <f t="shared" si="292"/>
        <v>0</v>
      </c>
      <c r="R1023" s="90" t="str">
        <f t="shared" si="293"/>
        <v>A+J=</v>
      </c>
      <c r="S1023" s="86">
        <f t="shared" si="294"/>
        <v>0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83"/>
        <v>45117</v>
      </c>
      <c r="B1024" s="129">
        <f t="shared" ca="1" si="287"/>
        <v>-5.6843418860808015E-14</v>
      </c>
      <c r="C1024" s="85">
        <f t="shared" si="295"/>
        <v>-5.6843418860808015E-14</v>
      </c>
      <c r="D1024" s="11">
        <f ca="1">IF(A1024&lt;$B$1,VLOOKUP(A1024,[1]DI!$A$4:$B$15000,2),0)</f>
        <v>0.13650000000000001</v>
      </c>
      <c r="E1024" s="85">
        <f t="shared" ca="1" si="288"/>
        <v>1.00050788</v>
      </c>
      <c r="F1024" s="85">
        <f ca="1">(TRUNC(PRODUCT($E$12:$E1023),16))</f>
        <v>1.2589832729965</v>
      </c>
      <c r="G1024" s="85">
        <f t="shared" ca="1" si="289"/>
        <v>1.1449431881660399</v>
      </c>
      <c r="H1024" s="85">
        <f t="shared" ca="1" si="290"/>
        <v>1.09960327</v>
      </c>
      <c r="I1024" s="84">
        <f t="shared" si="284"/>
        <v>0.05</v>
      </c>
      <c r="J1024" s="86">
        <f t="shared" si="296"/>
        <v>44841</v>
      </c>
      <c r="K1024" s="87">
        <f t="shared" si="285"/>
        <v>187</v>
      </c>
      <c r="L1024" s="88">
        <f t="shared" si="297"/>
        <v>187</v>
      </c>
      <c r="M1024" s="89">
        <f t="shared" si="298"/>
        <v>1.0368687969999999</v>
      </c>
      <c r="N1024" s="89">
        <f t="shared" ca="1" si="299"/>
        <v>1.1401443200000001</v>
      </c>
      <c r="O1024" s="88">
        <f t="shared" si="291"/>
        <v>0</v>
      </c>
      <c r="P1024" s="85">
        <f t="shared" ca="1" si="286"/>
        <v>0</v>
      </c>
      <c r="Q1024" s="85">
        <f t="shared" si="292"/>
        <v>0</v>
      </c>
      <c r="R1024" s="90" t="str">
        <f t="shared" si="293"/>
        <v>A+J=</v>
      </c>
      <c r="S1024" s="86">
        <f t="shared" si="294"/>
        <v>0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83"/>
        <v>45118</v>
      </c>
      <c r="B1025" s="129">
        <f t="shared" ca="1" si="287"/>
        <v>-5.6843418860808015E-14</v>
      </c>
      <c r="C1025" s="85">
        <f t="shared" si="295"/>
        <v>-5.6843418860808015E-14</v>
      </c>
      <c r="D1025" s="11">
        <f ca="1">IF(A1025&lt;$B$1,VLOOKUP(A1025,[1]DI!$A$4:$B$15000,2),0)</f>
        <v>0.13650000000000001</v>
      </c>
      <c r="E1025" s="85">
        <f t="shared" ca="1" si="288"/>
        <v>1.00050788</v>
      </c>
      <c r="F1025" s="85">
        <f ca="1">(TRUNC(PRODUCT($E$12:$E1024),16))</f>
        <v>1.25962268542119</v>
      </c>
      <c r="G1025" s="85">
        <f t="shared" ca="1" si="289"/>
        <v>1.1449431881660399</v>
      </c>
      <c r="H1025" s="85">
        <f t="shared" ca="1" si="290"/>
        <v>1.1001617400000001</v>
      </c>
      <c r="I1025" s="84">
        <f t="shared" si="284"/>
        <v>0.05</v>
      </c>
      <c r="J1025" s="86">
        <f t="shared" si="296"/>
        <v>44841</v>
      </c>
      <c r="K1025" s="87">
        <f t="shared" si="285"/>
        <v>188</v>
      </c>
      <c r="L1025" s="88">
        <f t="shared" si="297"/>
        <v>188</v>
      </c>
      <c r="M1025" s="89">
        <f t="shared" si="298"/>
        <v>1.037069566</v>
      </c>
      <c r="N1025" s="89">
        <f t="shared" ca="1" si="299"/>
        <v>1.140944258</v>
      </c>
      <c r="O1025" s="88">
        <f t="shared" si="291"/>
        <v>0</v>
      </c>
      <c r="P1025" s="85">
        <f t="shared" ca="1" si="286"/>
        <v>0</v>
      </c>
      <c r="Q1025" s="85">
        <f t="shared" si="292"/>
        <v>0</v>
      </c>
      <c r="R1025" s="90" t="str">
        <f t="shared" si="293"/>
        <v>A+J=</v>
      </c>
      <c r="S1025" s="86">
        <f t="shared" si="294"/>
        <v>0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83"/>
        <v>45119</v>
      </c>
      <c r="B1026" s="129">
        <f t="shared" ca="1" si="287"/>
        <v>-5.6843418860808015E-14</v>
      </c>
      <c r="C1026" s="85">
        <f t="shared" si="295"/>
        <v>-5.6843418860808015E-14</v>
      </c>
      <c r="D1026" s="11">
        <f ca="1">IF(A1026&lt;$B$1,VLOOKUP(A1026,[1]DI!$A$4:$B$15000,2),0)</f>
        <v>0.13650000000000001</v>
      </c>
      <c r="E1026" s="85">
        <f t="shared" ca="1" si="288"/>
        <v>1.00050788</v>
      </c>
      <c r="F1026" s="85">
        <f ca="1">(TRUNC(PRODUCT($E$12:$E1025),16))</f>
        <v>1.26026242259066</v>
      </c>
      <c r="G1026" s="85">
        <f t="shared" ca="1" si="289"/>
        <v>1.1449431881660399</v>
      </c>
      <c r="H1026" s="85">
        <f t="shared" ca="1" si="290"/>
        <v>1.1007204900000001</v>
      </c>
      <c r="I1026" s="84">
        <f t="shared" si="284"/>
        <v>0.05</v>
      </c>
      <c r="J1026" s="86">
        <f t="shared" si="296"/>
        <v>44841</v>
      </c>
      <c r="K1026" s="87">
        <f t="shared" si="285"/>
        <v>189</v>
      </c>
      <c r="L1026" s="88">
        <f t="shared" si="297"/>
        <v>189</v>
      </c>
      <c r="M1026" s="89">
        <f t="shared" si="298"/>
        <v>1.0372703750000001</v>
      </c>
      <c r="N1026" s="89">
        <f t="shared" ca="1" si="299"/>
        <v>1.1417447549999999</v>
      </c>
      <c r="O1026" s="88">
        <f t="shared" si="291"/>
        <v>0</v>
      </c>
      <c r="P1026" s="85">
        <f t="shared" ca="1" si="286"/>
        <v>0</v>
      </c>
      <c r="Q1026" s="85">
        <f t="shared" si="292"/>
        <v>0</v>
      </c>
      <c r="R1026" s="90" t="str">
        <f t="shared" si="293"/>
        <v>A+J=</v>
      </c>
      <c r="S1026" s="86">
        <f t="shared" si="294"/>
        <v>0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83"/>
        <v>45120</v>
      </c>
      <c r="B1027" s="129">
        <f t="shared" ca="1" si="287"/>
        <v>-5.6843418860808015E-14</v>
      </c>
      <c r="C1027" s="85">
        <f t="shared" si="295"/>
        <v>-5.6843418860808015E-14</v>
      </c>
      <c r="D1027" s="11">
        <f ca="1">IF(A1027&lt;$B$1,VLOOKUP(A1027,[1]DI!$A$4:$B$15000,2),0)</f>
        <v>0.13650000000000001</v>
      </c>
      <c r="E1027" s="85">
        <f t="shared" ca="1" si="288"/>
        <v>1.00050788</v>
      </c>
      <c r="F1027" s="85">
        <f ca="1">(TRUNC(PRODUCT($E$12:$E1026),16))</f>
        <v>1.26090248466984</v>
      </c>
      <c r="G1027" s="85">
        <f t="shared" ca="1" si="289"/>
        <v>1.1449431881660399</v>
      </c>
      <c r="H1027" s="85">
        <f t="shared" ca="1" si="290"/>
        <v>1.1012795200000001</v>
      </c>
      <c r="I1027" s="84">
        <f t="shared" si="284"/>
        <v>0.05</v>
      </c>
      <c r="J1027" s="86">
        <f t="shared" si="296"/>
        <v>44841</v>
      </c>
      <c r="K1027" s="87">
        <f t="shared" si="285"/>
        <v>190</v>
      </c>
      <c r="L1027" s="88">
        <f t="shared" si="297"/>
        <v>190</v>
      </c>
      <c r="M1027" s="89">
        <f t="shared" si="298"/>
        <v>1.037471222</v>
      </c>
      <c r="N1027" s="89">
        <f t="shared" ca="1" si="299"/>
        <v>1.142545809</v>
      </c>
      <c r="O1027" s="88">
        <f t="shared" si="291"/>
        <v>0</v>
      </c>
      <c r="P1027" s="85">
        <f t="shared" ca="1" si="286"/>
        <v>0</v>
      </c>
      <c r="Q1027" s="85">
        <f t="shared" si="292"/>
        <v>0</v>
      </c>
      <c r="R1027" s="90" t="str">
        <f t="shared" si="293"/>
        <v>A+J=</v>
      </c>
      <c r="S1027" s="86">
        <f t="shared" si="294"/>
        <v>0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83"/>
        <v>45121</v>
      </c>
      <c r="B1028" s="129">
        <f t="shared" ca="1" si="287"/>
        <v>-5.6843418860808015E-14</v>
      </c>
      <c r="C1028" s="85">
        <f t="shared" si="295"/>
        <v>-5.6843418860808015E-14</v>
      </c>
      <c r="D1028" s="11">
        <f ca="1">IF(A1028&lt;$B$1,VLOOKUP(A1028,[1]DI!$A$4:$B$15000,2),0)</f>
        <v>0.13650000000000001</v>
      </c>
      <c r="E1028" s="85">
        <f t="shared" ca="1" si="288"/>
        <v>1.00050788</v>
      </c>
      <c r="F1028" s="85">
        <f ca="1">(TRUNC(PRODUCT($E$12:$E1027),16))</f>
        <v>1.26154287182376</v>
      </c>
      <c r="G1028" s="85">
        <f t="shared" ca="1" si="289"/>
        <v>1.1449431881660399</v>
      </c>
      <c r="H1028" s="85">
        <f t="shared" ca="1" si="290"/>
        <v>1.1018388400000001</v>
      </c>
      <c r="I1028" s="84">
        <f t="shared" si="284"/>
        <v>0.05</v>
      </c>
      <c r="J1028" s="86">
        <f t="shared" si="296"/>
        <v>44841</v>
      </c>
      <c r="K1028" s="87">
        <f t="shared" si="285"/>
        <v>191</v>
      </c>
      <c r="L1028" s="88">
        <f t="shared" si="297"/>
        <v>191</v>
      </c>
      <c r="M1028" s="89">
        <f t="shared" si="298"/>
        <v>1.037672108</v>
      </c>
      <c r="N1028" s="89">
        <f t="shared" ca="1" si="299"/>
        <v>1.1433474320000001</v>
      </c>
      <c r="O1028" s="88">
        <f t="shared" si="291"/>
        <v>0</v>
      </c>
      <c r="P1028" s="85">
        <f t="shared" ca="1" si="286"/>
        <v>0</v>
      </c>
      <c r="Q1028" s="85">
        <f t="shared" si="292"/>
        <v>0</v>
      </c>
      <c r="R1028" s="90" t="str">
        <f t="shared" si="293"/>
        <v>A+J=</v>
      </c>
      <c r="S1028" s="86">
        <f t="shared" si="294"/>
        <v>0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83"/>
        <v>45122</v>
      </c>
      <c r="B1029" s="129">
        <f t="shared" ca="1" si="287"/>
        <v>-5.6843418860808015E-14</v>
      </c>
      <c r="C1029" s="85">
        <f t="shared" si="295"/>
        <v>-5.6843418860808015E-14</v>
      </c>
      <c r="D1029" s="11">
        <f ca="1">IF(A1029&lt;$B$1,VLOOKUP(A1029,[1]DI!$A$4:$B$15000,2),0)</f>
        <v>0</v>
      </c>
      <c r="E1029" s="85">
        <f t="shared" ca="1" si="288"/>
        <v>1</v>
      </c>
      <c r="F1029" s="85">
        <f ca="1">(TRUNC(PRODUCT($E$12:$E1028),16))</f>
        <v>1.2621835842175</v>
      </c>
      <c r="G1029" s="85">
        <f t="shared" ca="1" si="289"/>
        <v>1.1449431881660399</v>
      </c>
      <c r="H1029" s="85">
        <f t="shared" ca="1" si="290"/>
        <v>1.10239844</v>
      </c>
      <c r="I1029" s="84">
        <f t="shared" si="284"/>
        <v>0.05</v>
      </c>
      <c r="J1029" s="86">
        <f t="shared" si="296"/>
        <v>44841</v>
      </c>
      <c r="K1029" s="87">
        <f t="shared" si="285"/>
        <v>191</v>
      </c>
      <c r="L1029" s="88">
        <f t="shared" si="297"/>
        <v>192</v>
      </c>
      <c r="M1029" s="89">
        <f t="shared" si="298"/>
        <v>1.0378730329999999</v>
      </c>
      <c r="N1029" s="89">
        <f t="shared" ca="1" si="299"/>
        <v>1.1441496120000001</v>
      </c>
      <c r="O1029" s="88">
        <f t="shared" si="291"/>
        <v>0</v>
      </c>
      <c r="P1029" s="85">
        <f t="shared" ca="1" si="286"/>
        <v>0</v>
      </c>
      <c r="Q1029" s="85">
        <f t="shared" si="292"/>
        <v>0</v>
      </c>
      <c r="R1029" s="90" t="str">
        <f t="shared" si="293"/>
        <v>A+J=</v>
      </c>
      <c r="S1029" s="86">
        <f t="shared" si="294"/>
        <v>0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83"/>
        <v>45123</v>
      </c>
      <c r="B1030" s="129">
        <f t="shared" ca="1" si="287"/>
        <v>-5.6843418860808015E-14</v>
      </c>
      <c r="C1030" s="85">
        <f t="shared" si="295"/>
        <v>-5.6843418860808015E-14</v>
      </c>
      <c r="D1030" s="11">
        <f ca="1">IF(A1030&lt;$B$1,VLOOKUP(A1030,[1]DI!$A$4:$B$15000,2),0)</f>
        <v>0</v>
      </c>
      <c r="E1030" s="85">
        <f t="shared" ca="1" si="288"/>
        <v>1</v>
      </c>
      <c r="F1030" s="85">
        <f ca="1">(TRUNC(PRODUCT($E$12:$E1029),16))</f>
        <v>1.2621835842175</v>
      </c>
      <c r="G1030" s="85">
        <f t="shared" ca="1" si="289"/>
        <v>1.1449431881660399</v>
      </c>
      <c r="H1030" s="85">
        <f t="shared" ca="1" si="290"/>
        <v>1.10239844</v>
      </c>
      <c r="I1030" s="84">
        <f t="shared" si="284"/>
        <v>0.05</v>
      </c>
      <c r="J1030" s="86">
        <f t="shared" si="296"/>
        <v>44841</v>
      </c>
      <c r="K1030" s="87">
        <f t="shared" si="285"/>
        <v>191</v>
      </c>
      <c r="L1030" s="88">
        <f t="shared" si="297"/>
        <v>192</v>
      </c>
      <c r="M1030" s="89">
        <f t="shared" si="298"/>
        <v>1.0378730329999999</v>
      </c>
      <c r="N1030" s="89">
        <f t="shared" ca="1" si="299"/>
        <v>1.1441496120000001</v>
      </c>
      <c r="O1030" s="88">
        <f t="shared" si="291"/>
        <v>0</v>
      </c>
      <c r="P1030" s="85">
        <f t="shared" ca="1" si="286"/>
        <v>0</v>
      </c>
      <c r="Q1030" s="85">
        <f t="shared" si="292"/>
        <v>0</v>
      </c>
      <c r="R1030" s="90" t="str">
        <f t="shared" si="293"/>
        <v>A+J=</v>
      </c>
      <c r="S1030" s="86">
        <f t="shared" si="294"/>
        <v>0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83"/>
        <v>45124</v>
      </c>
      <c r="B1031" s="129">
        <f t="shared" ca="1" si="287"/>
        <v>-5.6843418860808015E-14</v>
      </c>
      <c r="C1031" s="85">
        <f t="shared" si="295"/>
        <v>-5.6843418860808015E-14</v>
      </c>
      <c r="D1031" s="11">
        <f ca="1">IF(A1031&lt;$B$1,VLOOKUP(A1031,[1]DI!$A$4:$B$15000,2),0)</f>
        <v>0.13650000000000001</v>
      </c>
      <c r="E1031" s="85">
        <f t="shared" ca="1" si="288"/>
        <v>1.00050788</v>
      </c>
      <c r="F1031" s="85">
        <f ca="1">(TRUNC(PRODUCT($E$12:$E1030),16))</f>
        <v>1.2621835842175</v>
      </c>
      <c r="G1031" s="85">
        <f t="shared" ca="1" si="289"/>
        <v>1.1449431881660399</v>
      </c>
      <c r="H1031" s="85">
        <f t="shared" ca="1" si="290"/>
        <v>1.10239844</v>
      </c>
      <c r="I1031" s="84">
        <f t="shared" si="284"/>
        <v>0.05</v>
      </c>
      <c r="J1031" s="86">
        <f t="shared" si="296"/>
        <v>44841</v>
      </c>
      <c r="K1031" s="87">
        <f t="shared" si="285"/>
        <v>192</v>
      </c>
      <c r="L1031" s="88">
        <f t="shared" si="297"/>
        <v>192</v>
      </c>
      <c r="M1031" s="89">
        <f t="shared" si="298"/>
        <v>1.0378730329999999</v>
      </c>
      <c r="N1031" s="89">
        <f t="shared" ca="1" si="299"/>
        <v>1.1441496120000001</v>
      </c>
      <c r="O1031" s="88">
        <f t="shared" si="291"/>
        <v>0</v>
      </c>
      <c r="P1031" s="85">
        <f t="shared" ca="1" si="286"/>
        <v>0</v>
      </c>
      <c r="Q1031" s="85">
        <f t="shared" si="292"/>
        <v>0</v>
      </c>
      <c r="R1031" s="90" t="str">
        <f t="shared" si="293"/>
        <v>A+J=</v>
      </c>
      <c r="S1031" s="86">
        <f t="shared" si="294"/>
        <v>0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83"/>
        <v>45125</v>
      </c>
      <c r="B1032" s="129">
        <f t="shared" ca="1" si="287"/>
        <v>-5.6843418860808015E-14</v>
      </c>
      <c r="C1032" s="85">
        <f t="shared" si="295"/>
        <v>-5.6843418860808015E-14</v>
      </c>
      <c r="D1032" s="11">
        <f ca="1">IF(A1032&lt;$B$1,VLOOKUP(A1032,[1]DI!$A$4:$B$15000,2),0)</f>
        <v>0.13650000000000001</v>
      </c>
      <c r="E1032" s="85">
        <f t="shared" ca="1" si="288"/>
        <v>1.00050788</v>
      </c>
      <c r="F1032" s="85">
        <f ca="1">(TRUNC(PRODUCT($E$12:$E1031),16))</f>
        <v>1.26282462201625</v>
      </c>
      <c r="G1032" s="85">
        <f t="shared" ca="1" si="289"/>
        <v>1.1449431881660399</v>
      </c>
      <c r="H1032" s="85">
        <f t="shared" ca="1" si="290"/>
        <v>1.1029583300000001</v>
      </c>
      <c r="I1032" s="84">
        <f t="shared" si="284"/>
        <v>0.05</v>
      </c>
      <c r="J1032" s="86">
        <f t="shared" si="296"/>
        <v>44841</v>
      </c>
      <c r="K1032" s="87">
        <f t="shared" si="285"/>
        <v>193</v>
      </c>
      <c r="L1032" s="88">
        <f t="shared" si="297"/>
        <v>193</v>
      </c>
      <c r="M1032" s="89">
        <f t="shared" si="298"/>
        <v>1.0380739969999999</v>
      </c>
      <c r="N1032" s="89">
        <f t="shared" ca="1" si="299"/>
        <v>1.1449523619999999</v>
      </c>
      <c r="O1032" s="88">
        <f t="shared" si="291"/>
        <v>0</v>
      </c>
      <c r="P1032" s="85">
        <f t="shared" ca="1" si="286"/>
        <v>0</v>
      </c>
      <c r="Q1032" s="85">
        <f t="shared" si="292"/>
        <v>0</v>
      </c>
      <c r="R1032" s="90" t="str">
        <f t="shared" si="293"/>
        <v>A+J=</v>
      </c>
      <c r="S1032" s="86">
        <f t="shared" si="294"/>
        <v>0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83"/>
        <v>45126</v>
      </c>
      <c r="B1033" s="129">
        <f t="shared" ca="1" si="287"/>
        <v>-5.6843418860808015E-14</v>
      </c>
      <c r="C1033" s="85">
        <f t="shared" si="295"/>
        <v>-5.6843418860808015E-14</v>
      </c>
      <c r="D1033" s="11">
        <f ca="1">IF(A1033&lt;$B$1,VLOOKUP(A1033,[1]DI!$A$4:$B$15000,2),0)</f>
        <v>0.13650000000000001</v>
      </c>
      <c r="E1033" s="85">
        <f t="shared" ca="1" si="288"/>
        <v>1.00050788</v>
      </c>
      <c r="F1033" s="85">
        <f ca="1">(TRUNC(PRODUCT($E$12:$E1032),16))</f>
        <v>1.2634659853852801</v>
      </c>
      <c r="G1033" s="85">
        <f t="shared" ca="1" si="289"/>
        <v>1.1449431881660399</v>
      </c>
      <c r="H1033" s="85">
        <f t="shared" ca="1" si="290"/>
        <v>1.1035185000000001</v>
      </c>
      <c r="I1033" s="84">
        <f t="shared" si="284"/>
        <v>0.05</v>
      </c>
      <c r="J1033" s="86">
        <f t="shared" si="296"/>
        <v>44841</v>
      </c>
      <c r="K1033" s="87">
        <f t="shared" si="285"/>
        <v>194</v>
      </c>
      <c r="L1033" s="88">
        <f t="shared" si="297"/>
        <v>194</v>
      </c>
      <c r="M1033" s="89">
        <f t="shared" si="298"/>
        <v>1.0382750000000001</v>
      </c>
      <c r="N1033" s="89">
        <f t="shared" ca="1" si="299"/>
        <v>1.1457556710000001</v>
      </c>
      <c r="O1033" s="88">
        <f t="shared" si="291"/>
        <v>0</v>
      </c>
      <c r="P1033" s="85">
        <f t="shared" ca="1" si="286"/>
        <v>0</v>
      </c>
      <c r="Q1033" s="85">
        <f t="shared" si="292"/>
        <v>0</v>
      </c>
      <c r="R1033" s="90" t="str">
        <f t="shared" si="293"/>
        <v>A+J=</v>
      </c>
      <c r="S1033" s="86">
        <f t="shared" si="294"/>
        <v>0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83"/>
        <v>45127</v>
      </c>
      <c r="B1034" s="129">
        <f t="shared" ca="1" si="287"/>
        <v>-5.6843418860808015E-14</v>
      </c>
      <c r="C1034" s="85">
        <f t="shared" si="295"/>
        <v>-5.6843418860808015E-14</v>
      </c>
      <c r="D1034" s="11">
        <f ca="1">IF(A1034&lt;$B$1,VLOOKUP(A1034,[1]DI!$A$4:$B$15000,2),0)</f>
        <v>0.13650000000000001</v>
      </c>
      <c r="E1034" s="85">
        <f t="shared" ca="1" si="288"/>
        <v>1.00050788</v>
      </c>
      <c r="F1034" s="85">
        <f ca="1">(TRUNC(PRODUCT($E$12:$E1033),16))</f>
        <v>1.26410767448994</v>
      </c>
      <c r="G1034" s="85">
        <f t="shared" ca="1" si="289"/>
        <v>1.1449431881660399</v>
      </c>
      <c r="H1034" s="85">
        <f t="shared" ca="1" si="290"/>
        <v>1.1040789499999999</v>
      </c>
      <c r="I1034" s="84">
        <f t="shared" si="284"/>
        <v>0.05</v>
      </c>
      <c r="J1034" s="86">
        <f t="shared" si="296"/>
        <v>44841</v>
      </c>
      <c r="K1034" s="87">
        <f t="shared" si="285"/>
        <v>195</v>
      </c>
      <c r="L1034" s="88">
        <f t="shared" si="297"/>
        <v>195</v>
      </c>
      <c r="M1034" s="89">
        <f t="shared" si="298"/>
        <v>1.038476041</v>
      </c>
      <c r="N1034" s="89">
        <f t="shared" ca="1" si="299"/>
        <v>1.1465595369999999</v>
      </c>
      <c r="O1034" s="88">
        <f t="shared" si="291"/>
        <v>0</v>
      </c>
      <c r="P1034" s="85">
        <f t="shared" ca="1" si="286"/>
        <v>0</v>
      </c>
      <c r="Q1034" s="85">
        <f t="shared" si="292"/>
        <v>0</v>
      </c>
      <c r="R1034" s="90" t="str">
        <f t="shared" si="293"/>
        <v>A+J=</v>
      </c>
      <c r="S1034" s="86">
        <f t="shared" si="294"/>
        <v>0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83"/>
        <v>45128</v>
      </c>
      <c r="B1035" s="129">
        <f t="shared" ca="1" si="287"/>
        <v>-5.6843418860808015E-14</v>
      </c>
      <c r="C1035" s="85">
        <f t="shared" si="295"/>
        <v>-5.6843418860808015E-14</v>
      </c>
      <c r="D1035" s="11">
        <f ca="1">IF(A1035&lt;$B$1,VLOOKUP(A1035,[1]DI!$A$4:$B$15000,2),0)</f>
        <v>0.13650000000000001</v>
      </c>
      <c r="E1035" s="85">
        <f t="shared" ca="1" si="288"/>
        <v>1.00050788</v>
      </c>
      <c r="F1035" s="85">
        <f ca="1">(TRUNC(PRODUCT($E$12:$E1034),16))</f>
        <v>1.26474968949566</v>
      </c>
      <c r="G1035" s="85">
        <f t="shared" ca="1" si="289"/>
        <v>1.1449431881660399</v>
      </c>
      <c r="H1035" s="85">
        <f t="shared" ca="1" si="290"/>
        <v>1.10463969</v>
      </c>
      <c r="I1035" s="84">
        <f t="shared" si="284"/>
        <v>0.05</v>
      </c>
      <c r="J1035" s="86">
        <f t="shared" si="296"/>
        <v>44841</v>
      </c>
      <c r="K1035" s="87">
        <f t="shared" si="285"/>
        <v>196</v>
      </c>
      <c r="L1035" s="88">
        <f t="shared" si="297"/>
        <v>196</v>
      </c>
      <c r="M1035" s="89">
        <f t="shared" si="298"/>
        <v>1.038677122</v>
      </c>
      <c r="N1035" s="89">
        <f t="shared" ca="1" si="299"/>
        <v>1.1473639739999999</v>
      </c>
      <c r="O1035" s="88">
        <f t="shared" si="291"/>
        <v>0</v>
      </c>
      <c r="P1035" s="85">
        <f t="shared" ca="1" si="286"/>
        <v>0</v>
      </c>
      <c r="Q1035" s="85">
        <f t="shared" si="292"/>
        <v>0</v>
      </c>
      <c r="R1035" s="90" t="str">
        <f t="shared" si="293"/>
        <v>A+J=</v>
      </c>
      <c r="S1035" s="86">
        <f t="shared" si="294"/>
        <v>0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83"/>
        <v>45129</v>
      </c>
      <c r="B1036" s="129">
        <f t="shared" ca="1" si="287"/>
        <v>-5.6843418860808015E-14</v>
      </c>
      <c r="C1036" s="85">
        <f t="shared" si="295"/>
        <v>-5.6843418860808015E-14</v>
      </c>
      <c r="D1036" s="11">
        <f ca="1">IF(A1036&lt;$B$1,VLOOKUP(A1036,[1]DI!$A$4:$B$15000,2),0)</f>
        <v>0</v>
      </c>
      <c r="E1036" s="85">
        <f t="shared" ca="1" si="288"/>
        <v>1</v>
      </c>
      <c r="F1036" s="85">
        <f ca="1">(TRUNC(PRODUCT($E$12:$E1035),16))</f>
        <v>1.26539203056796</v>
      </c>
      <c r="G1036" s="85">
        <f t="shared" ca="1" si="289"/>
        <v>1.1449431881660399</v>
      </c>
      <c r="H1036" s="85">
        <f t="shared" ca="1" si="290"/>
        <v>1.10520072</v>
      </c>
      <c r="I1036" s="84">
        <f t="shared" si="284"/>
        <v>0.05</v>
      </c>
      <c r="J1036" s="86">
        <f t="shared" si="296"/>
        <v>44841</v>
      </c>
      <c r="K1036" s="87">
        <f t="shared" si="285"/>
        <v>196</v>
      </c>
      <c r="L1036" s="88">
        <f t="shared" si="297"/>
        <v>197</v>
      </c>
      <c r="M1036" s="89">
        <f t="shared" si="298"/>
        <v>1.038878242</v>
      </c>
      <c r="N1036" s="89">
        <f t="shared" ca="1" si="299"/>
        <v>1.148168981</v>
      </c>
      <c r="O1036" s="88">
        <f t="shared" si="291"/>
        <v>0</v>
      </c>
      <c r="P1036" s="85">
        <f t="shared" ca="1" si="286"/>
        <v>0</v>
      </c>
      <c r="Q1036" s="85">
        <f t="shared" si="292"/>
        <v>0</v>
      </c>
      <c r="R1036" s="90" t="str">
        <f t="shared" si="293"/>
        <v>A+J=</v>
      </c>
      <c r="S1036" s="86">
        <f t="shared" si="294"/>
        <v>0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300">(A1036+1)</f>
        <v>45130</v>
      </c>
      <c r="B1037" s="129">
        <f t="shared" ca="1" si="287"/>
        <v>-5.6843418860808015E-14</v>
      </c>
      <c r="C1037" s="85">
        <f t="shared" si="295"/>
        <v>-5.6843418860808015E-14</v>
      </c>
      <c r="D1037" s="11">
        <f ca="1">IF(A1037&lt;$B$1,VLOOKUP(A1037,[1]DI!$A$4:$B$15000,2),0)</f>
        <v>0</v>
      </c>
      <c r="E1037" s="85">
        <f t="shared" ca="1" si="288"/>
        <v>1</v>
      </c>
      <c r="F1037" s="85">
        <f ca="1">(TRUNC(PRODUCT($E$12:$E1036),16))</f>
        <v>1.26539203056796</v>
      </c>
      <c r="G1037" s="85">
        <f t="shared" ca="1" si="289"/>
        <v>1.1449431881660399</v>
      </c>
      <c r="H1037" s="85">
        <f t="shared" ca="1" si="290"/>
        <v>1.10520072</v>
      </c>
      <c r="I1037" s="84">
        <f t="shared" ref="I1037:I1100" si="301">I1036</f>
        <v>0.05</v>
      </c>
      <c r="J1037" s="86">
        <f t="shared" si="296"/>
        <v>44841</v>
      </c>
      <c r="K1037" s="87">
        <f t="shared" ref="K1037:K1100" si="302">IF(A1037&gt;J1037,IF(NETWORKDAYS(J1037,A1037,$V$72:$V$436)-1=0,1,NETWORKDAYS(J1037,A1037,$V$72:$V$436)-1),0)</f>
        <v>196</v>
      </c>
      <c r="L1037" s="88">
        <f t="shared" si="297"/>
        <v>197</v>
      </c>
      <c r="M1037" s="89">
        <f t="shared" si="298"/>
        <v>1.038878242</v>
      </c>
      <c r="N1037" s="89">
        <f t="shared" ca="1" si="299"/>
        <v>1.148168981</v>
      </c>
      <c r="O1037" s="88">
        <f t="shared" si="291"/>
        <v>0</v>
      </c>
      <c r="P1037" s="85">
        <f t="shared" ref="P1037:P1100" ca="1" si="303">TRUNC(((N1037-1)*C1037),8)</f>
        <v>0</v>
      </c>
      <c r="Q1037" s="85">
        <f t="shared" si="292"/>
        <v>0</v>
      </c>
      <c r="R1037" s="90" t="str">
        <f t="shared" si="293"/>
        <v>A+J=</v>
      </c>
      <c r="S1037" s="86">
        <f t="shared" si="294"/>
        <v>0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300"/>
        <v>45131</v>
      </c>
      <c r="B1038" s="129">
        <f t="shared" ref="B1038:B1101" ca="1" si="304">IF(A1038&lt;=TODAY(),C1038+P1038,IF(AND(A1038&gt;TODAY(),A1038&lt;=$B$1),IF(VLOOKUP(TODAY(),$A$10:$D$10000,4,FALSE)=0,"n.d",C1038+P1038),"n.d"))</f>
        <v>-5.6843418860808015E-14</v>
      </c>
      <c r="C1038" s="85">
        <f t="shared" si="295"/>
        <v>-5.6843418860808015E-14</v>
      </c>
      <c r="D1038" s="11">
        <f ca="1">IF(A1038&lt;$B$1,VLOOKUP(A1038,[1]DI!$A$4:$B$15000,2),0)</f>
        <v>0.13650000000000001</v>
      </c>
      <c r="E1038" s="85">
        <f t="shared" ref="E1038:E1101" ca="1" si="305">IF(A1038&lt;A$10,1,ROUND(((1+D1038)^(1/252)),8))</f>
        <v>1.00050788</v>
      </c>
      <c r="F1038" s="85">
        <f ca="1">(TRUNC(PRODUCT($E$12:$E1037),16))</f>
        <v>1.26539203056796</v>
      </c>
      <c r="G1038" s="85">
        <f t="shared" ref="G1038:G1101" ca="1" si="306">IF(O1037&gt;0,F1037,G1037)</f>
        <v>1.1449431881660399</v>
      </c>
      <c r="H1038" s="85">
        <f t="shared" ref="H1038:H1101" ca="1" si="307">ROUND(F1038/G1038,8)</f>
        <v>1.10520072</v>
      </c>
      <c r="I1038" s="84">
        <f t="shared" si="301"/>
        <v>0.05</v>
      </c>
      <c r="J1038" s="86">
        <f t="shared" si="296"/>
        <v>44841</v>
      </c>
      <c r="K1038" s="87">
        <f t="shared" si="302"/>
        <v>197</v>
      </c>
      <c r="L1038" s="88">
        <f t="shared" si="297"/>
        <v>197</v>
      </c>
      <c r="M1038" s="89">
        <f t="shared" si="298"/>
        <v>1.038878242</v>
      </c>
      <c r="N1038" s="89">
        <f t="shared" ca="1" si="299"/>
        <v>1.148168981</v>
      </c>
      <c r="O1038" s="88">
        <f t="shared" ref="O1038:O1101" si="308">IF(VLOOKUP(A1038,W$12:AD$60,8)=VLOOKUP(A1037,W$12:AD$60,8),0,VLOOKUP(A1038,W$12:AD$60,8))</f>
        <v>0</v>
      </c>
      <c r="P1038" s="85">
        <f t="shared" ca="1" si="303"/>
        <v>0</v>
      </c>
      <c r="Q1038" s="85">
        <f t="shared" ref="Q1038:Q1101" si="309">IF(O1038&gt;0,VLOOKUP(O1038,$V$12:$AA$60,6),0)</f>
        <v>0</v>
      </c>
      <c r="R1038" s="90" t="str">
        <f t="shared" ref="R1038:R1101" si="310">IF(O1037&gt;0,VLOOKUP(O1037,V$12:AF$60,10),R1037)</f>
        <v>A+J=</v>
      </c>
      <c r="S1038" s="86">
        <f t="shared" ref="S1038:S1101" si="311">IF(O1037&gt;0,VLOOKUP(O1037,V$12:AF$60,11),S1037)</f>
        <v>0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300"/>
        <v>45132</v>
      </c>
      <c r="B1039" s="129">
        <f t="shared" ca="1" si="304"/>
        <v>-5.6843418860808015E-14</v>
      </c>
      <c r="C1039" s="85">
        <f t="shared" si="295"/>
        <v>-5.6843418860808015E-14</v>
      </c>
      <c r="D1039" s="11">
        <f ca="1">IF(A1039&lt;$B$1,VLOOKUP(A1039,[1]DI!$A$4:$B$15000,2),0)</f>
        <v>0.13650000000000001</v>
      </c>
      <c r="E1039" s="85">
        <f t="shared" ca="1" si="305"/>
        <v>1.00050788</v>
      </c>
      <c r="F1039" s="85">
        <f ca="1">(TRUNC(PRODUCT($E$12:$E1038),16))</f>
        <v>1.2660346978724499</v>
      </c>
      <c r="G1039" s="85">
        <f t="shared" ca="1" si="306"/>
        <v>1.1449431881660399</v>
      </c>
      <c r="H1039" s="85">
        <f t="shared" ca="1" si="307"/>
        <v>1.10576202</v>
      </c>
      <c r="I1039" s="84">
        <f t="shared" si="301"/>
        <v>0.05</v>
      </c>
      <c r="J1039" s="86">
        <f t="shared" si="296"/>
        <v>44841</v>
      </c>
      <c r="K1039" s="87">
        <f t="shared" si="302"/>
        <v>198</v>
      </c>
      <c r="L1039" s="88">
        <f t="shared" si="297"/>
        <v>198</v>
      </c>
      <c r="M1039" s="89">
        <f t="shared" si="298"/>
        <v>1.0390794000000001</v>
      </c>
      <c r="N1039" s="89">
        <f t="shared" ca="1" si="299"/>
        <v>1.1489745360000001</v>
      </c>
      <c r="O1039" s="88">
        <f t="shared" si="308"/>
        <v>0</v>
      </c>
      <c r="P1039" s="85">
        <f t="shared" ca="1" si="303"/>
        <v>0</v>
      </c>
      <c r="Q1039" s="85">
        <f t="shared" si="309"/>
        <v>0</v>
      </c>
      <c r="R1039" s="90" t="str">
        <f t="shared" si="310"/>
        <v>A+J=</v>
      </c>
      <c r="S1039" s="86">
        <f t="shared" si="311"/>
        <v>0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300"/>
        <v>45133</v>
      </c>
      <c r="B1040" s="129">
        <f t="shared" ca="1" si="304"/>
        <v>-5.6843418860808015E-14</v>
      </c>
      <c r="C1040" s="85">
        <f t="shared" si="295"/>
        <v>-5.6843418860808015E-14</v>
      </c>
      <c r="D1040" s="11">
        <f ca="1">IF(A1040&lt;$B$1,VLOOKUP(A1040,[1]DI!$A$4:$B$15000,2),0)</f>
        <v>0.13650000000000001</v>
      </c>
      <c r="E1040" s="85">
        <f t="shared" ca="1" si="305"/>
        <v>1.00050788</v>
      </c>
      <c r="F1040" s="85">
        <f ca="1">(TRUNC(PRODUCT($E$12:$E1039),16))</f>
        <v>1.2666776915747999</v>
      </c>
      <c r="G1040" s="85">
        <f t="shared" ca="1" si="306"/>
        <v>1.1449431881660399</v>
      </c>
      <c r="H1040" s="85">
        <f t="shared" ca="1" si="307"/>
        <v>1.10632362</v>
      </c>
      <c r="I1040" s="84">
        <f t="shared" si="301"/>
        <v>0.05</v>
      </c>
      <c r="J1040" s="86">
        <f t="shared" si="296"/>
        <v>44841</v>
      </c>
      <c r="K1040" s="87">
        <f t="shared" si="302"/>
        <v>199</v>
      </c>
      <c r="L1040" s="88">
        <f t="shared" si="297"/>
        <v>199</v>
      </c>
      <c r="M1040" s="89">
        <f t="shared" si="298"/>
        <v>1.0392805979999999</v>
      </c>
      <c r="N1040" s="89">
        <f t="shared" ca="1" si="299"/>
        <v>1.149780673</v>
      </c>
      <c r="O1040" s="88">
        <f t="shared" si="308"/>
        <v>0</v>
      </c>
      <c r="P1040" s="85">
        <f t="shared" ca="1" si="303"/>
        <v>0</v>
      </c>
      <c r="Q1040" s="85">
        <f t="shared" si="309"/>
        <v>0</v>
      </c>
      <c r="R1040" s="90" t="str">
        <f t="shared" si="310"/>
        <v>A+J=</v>
      </c>
      <c r="S1040" s="86">
        <f t="shared" si="311"/>
        <v>0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300"/>
        <v>45134</v>
      </c>
      <c r="B1041" s="129">
        <f t="shared" ca="1" si="304"/>
        <v>-5.6843418860808015E-14</v>
      </c>
      <c r="C1041" s="85">
        <f t="shared" si="295"/>
        <v>-5.6843418860808015E-14</v>
      </c>
      <c r="D1041" s="11">
        <f ca="1">IF(A1041&lt;$B$1,VLOOKUP(A1041,[1]DI!$A$4:$B$15000,2),0)</f>
        <v>0.13650000000000001</v>
      </c>
      <c r="E1041" s="85">
        <f t="shared" ca="1" si="305"/>
        <v>1.00050788</v>
      </c>
      <c r="F1041" s="85">
        <f ca="1">(TRUNC(PRODUCT($E$12:$E1040),16))</f>
        <v>1.2673210118408</v>
      </c>
      <c r="G1041" s="85">
        <f t="shared" ca="1" si="306"/>
        <v>1.1449431881660399</v>
      </c>
      <c r="H1041" s="85">
        <f t="shared" ca="1" si="307"/>
        <v>1.1068855</v>
      </c>
      <c r="I1041" s="84">
        <f t="shared" si="301"/>
        <v>0.05</v>
      </c>
      <c r="J1041" s="86">
        <f t="shared" si="296"/>
        <v>44841</v>
      </c>
      <c r="K1041" s="87">
        <f t="shared" si="302"/>
        <v>200</v>
      </c>
      <c r="L1041" s="88">
        <f t="shared" si="297"/>
        <v>200</v>
      </c>
      <c r="M1041" s="89">
        <f t="shared" si="298"/>
        <v>1.039481834</v>
      </c>
      <c r="N1041" s="89">
        <f t="shared" ca="1" si="299"/>
        <v>1.15058737</v>
      </c>
      <c r="O1041" s="88">
        <f t="shared" si="308"/>
        <v>0</v>
      </c>
      <c r="P1041" s="85">
        <f t="shared" ca="1" si="303"/>
        <v>0</v>
      </c>
      <c r="Q1041" s="85">
        <f t="shared" si="309"/>
        <v>0</v>
      </c>
      <c r="R1041" s="90" t="str">
        <f t="shared" si="310"/>
        <v>A+J=</v>
      </c>
      <c r="S1041" s="86">
        <f t="shared" si="311"/>
        <v>0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300"/>
        <v>45135</v>
      </c>
      <c r="B1042" s="129">
        <f t="shared" ca="1" si="304"/>
        <v>-5.6843418860808015E-14</v>
      </c>
      <c r="C1042" s="85">
        <f t="shared" si="295"/>
        <v>-5.6843418860808015E-14</v>
      </c>
      <c r="D1042" s="11">
        <f ca="1">IF(A1042&lt;$B$1,VLOOKUP(A1042,[1]DI!$A$4:$B$15000,2),0)</f>
        <v>0.13650000000000001</v>
      </c>
      <c r="E1042" s="85">
        <f t="shared" ca="1" si="305"/>
        <v>1.00050788</v>
      </c>
      <c r="F1042" s="85">
        <f ca="1">(TRUNC(PRODUCT($E$12:$E1041),16))</f>
        <v>1.2679646588362901</v>
      </c>
      <c r="G1042" s="85">
        <f t="shared" ca="1" si="306"/>
        <v>1.1449431881660399</v>
      </c>
      <c r="H1042" s="85">
        <f t="shared" ca="1" si="307"/>
        <v>1.1074476600000001</v>
      </c>
      <c r="I1042" s="84">
        <f t="shared" si="301"/>
        <v>0.05</v>
      </c>
      <c r="J1042" s="86">
        <f t="shared" si="296"/>
        <v>44841</v>
      </c>
      <c r="K1042" s="87">
        <f t="shared" si="302"/>
        <v>201</v>
      </c>
      <c r="L1042" s="88">
        <f t="shared" si="297"/>
        <v>201</v>
      </c>
      <c r="M1042" s="89">
        <f t="shared" si="298"/>
        <v>1.039683109</v>
      </c>
      <c r="N1042" s="89">
        <f t="shared" ca="1" si="299"/>
        <v>1.1513946260000001</v>
      </c>
      <c r="O1042" s="88">
        <f t="shared" si="308"/>
        <v>0</v>
      </c>
      <c r="P1042" s="85">
        <f t="shared" ca="1" si="303"/>
        <v>0</v>
      </c>
      <c r="Q1042" s="85">
        <f t="shared" si="309"/>
        <v>0</v>
      </c>
      <c r="R1042" s="90" t="str">
        <f t="shared" si="310"/>
        <v>A+J=</v>
      </c>
      <c r="S1042" s="86">
        <f t="shared" si="311"/>
        <v>0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300"/>
        <v>45136</v>
      </c>
      <c r="B1043" s="129">
        <f t="shared" ca="1" si="304"/>
        <v>-5.6843418860808015E-14</v>
      </c>
      <c r="C1043" s="85">
        <f t="shared" si="295"/>
        <v>-5.6843418860808015E-14</v>
      </c>
      <c r="D1043" s="11">
        <f ca="1">IF(A1043&lt;$B$1,VLOOKUP(A1043,[1]DI!$A$4:$B$15000,2),0)</f>
        <v>0</v>
      </c>
      <c r="E1043" s="85">
        <f t="shared" ca="1" si="305"/>
        <v>1</v>
      </c>
      <c r="F1043" s="85">
        <f ca="1">(TRUNC(PRODUCT($E$12:$E1042),16))</f>
        <v>1.2686086327272199</v>
      </c>
      <c r="G1043" s="85">
        <f t="shared" ca="1" si="306"/>
        <v>1.1449431881660399</v>
      </c>
      <c r="H1043" s="85">
        <f t="shared" ca="1" si="307"/>
        <v>1.1080101099999999</v>
      </c>
      <c r="I1043" s="84">
        <f t="shared" si="301"/>
        <v>0.05</v>
      </c>
      <c r="J1043" s="86">
        <f t="shared" si="296"/>
        <v>44841</v>
      </c>
      <c r="K1043" s="87">
        <f t="shared" si="302"/>
        <v>201</v>
      </c>
      <c r="L1043" s="88">
        <f t="shared" si="297"/>
        <v>202</v>
      </c>
      <c r="M1043" s="89">
        <f t="shared" si="298"/>
        <v>1.039884424</v>
      </c>
      <c r="N1043" s="89">
        <f t="shared" ca="1" si="299"/>
        <v>1.1522024550000001</v>
      </c>
      <c r="O1043" s="88">
        <f t="shared" si="308"/>
        <v>0</v>
      </c>
      <c r="P1043" s="85">
        <f t="shared" ca="1" si="303"/>
        <v>0</v>
      </c>
      <c r="Q1043" s="85">
        <f t="shared" si="309"/>
        <v>0</v>
      </c>
      <c r="R1043" s="90" t="str">
        <f t="shared" si="310"/>
        <v>A+J=</v>
      </c>
      <c r="S1043" s="86">
        <f t="shared" si="311"/>
        <v>0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300"/>
        <v>45137</v>
      </c>
      <c r="B1044" s="129">
        <f t="shared" ca="1" si="304"/>
        <v>-5.6843418860808015E-14</v>
      </c>
      <c r="C1044" s="85">
        <f t="shared" si="295"/>
        <v>-5.6843418860808015E-14</v>
      </c>
      <c r="D1044" s="11">
        <f ca="1">IF(A1044&lt;$B$1,VLOOKUP(A1044,[1]DI!$A$4:$B$15000,2),0)</f>
        <v>0</v>
      </c>
      <c r="E1044" s="85">
        <f t="shared" ca="1" si="305"/>
        <v>1</v>
      </c>
      <c r="F1044" s="85">
        <f ca="1">(TRUNC(PRODUCT($E$12:$E1043),16))</f>
        <v>1.2686086327272199</v>
      </c>
      <c r="G1044" s="85">
        <f t="shared" ca="1" si="306"/>
        <v>1.1449431881660399</v>
      </c>
      <c r="H1044" s="85">
        <f t="shared" ca="1" si="307"/>
        <v>1.1080101099999999</v>
      </c>
      <c r="I1044" s="84">
        <f t="shared" si="301"/>
        <v>0.05</v>
      </c>
      <c r="J1044" s="86">
        <f t="shared" si="296"/>
        <v>44841</v>
      </c>
      <c r="K1044" s="87">
        <f t="shared" si="302"/>
        <v>201</v>
      </c>
      <c r="L1044" s="88">
        <f t="shared" si="297"/>
        <v>202</v>
      </c>
      <c r="M1044" s="89">
        <f t="shared" si="298"/>
        <v>1.039884424</v>
      </c>
      <c r="N1044" s="89">
        <f t="shared" ca="1" si="299"/>
        <v>1.1522024550000001</v>
      </c>
      <c r="O1044" s="88">
        <f t="shared" si="308"/>
        <v>0</v>
      </c>
      <c r="P1044" s="85">
        <f t="shared" ca="1" si="303"/>
        <v>0</v>
      </c>
      <c r="Q1044" s="85">
        <f t="shared" si="309"/>
        <v>0</v>
      </c>
      <c r="R1044" s="90" t="str">
        <f t="shared" si="310"/>
        <v>A+J=</v>
      </c>
      <c r="S1044" s="86">
        <f t="shared" si="311"/>
        <v>0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300"/>
        <v>45138</v>
      </c>
      <c r="B1045" s="129">
        <f t="shared" ca="1" si="304"/>
        <v>-5.6843418860808015E-14</v>
      </c>
      <c r="C1045" s="85">
        <f t="shared" si="295"/>
        <v>-5.6843418860808015E-14</v>
      </c>
      <c r="D1045" s="11">
        <f ca="1">IF(A1045&lt;$B$1,VLOOKUP(A1045,[1]DI!$A$4:$B$15000,2),0)</f>
        <v>0.13650000000000001</v>
      </c>
      <c r="E1045" s="85">
        <f t="shared" ca="1" si="305"/>
        <v>1.00050788</v>
      </c>
      <c r="F1045" s="85">
        <f ca="1">(TRUNC(PRODUCT($E$12:$E1044),16))</f>
        <v>1.2686086327272199</v>
      </c>
      <c r="G1045" s="85">
        <f t="shared" ca="1" si="306"/>
        <v>1.1449431881660399</v>
      </c>
      <c r="H1045" s="85">
        <f t="shared" ca="1" si="307"/>
        <v>1.1080101099999999</v>
      </c>
      <c r="I1045" s="84">
        <f t="shared" si="301"/>
        <v>0.05</v>
      </c>
      <c r="J1045" s="86">
        <f t="shared" si="296"/>
        <v>44841</v>
      </c>
      <c r="K1045" s="87">
        <f t="shared" si="302"/>
        <v>202</v>
      </c>
      <c r="L1045" s="88">
        <f t="shared" si="297"/>
        <v>202</v>
      </c>
      <c r="M1045" s="89">
        <f t="shared" si="298"/>
        <v>1.039884424</v>
      </c>
      <c r="N1045" s="89">
        <f t="shared" ca="1" si="299"/>
        <v>1.1522024550000001</v>
      </c>
      <c r="O1045" s="88">
        <f t="shared" si="308"/>
        <v>0</v>
      </c>
      <c r="P1045" s="85">
        <f t="shared" ca="1" si="303"/>
        <v>0</v>
      </c>
      <c r="Q1045" s="85">
        <f t="shared" si="309"/>
        <v>0</v>
      </c>
      <c r="R1045" s="90" t="str">
        <f t="shared" si="310"/>
        <v>A+J=</v>
      </c>
      <c r="S1045" s="86">
        <f t="shared" si="311"/>
        <v>0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300"/>
        <v>45139</v>
      </c>
      <c r="B1046" s="129">
        <f t="shared" ca="1" si="304"/>
        <v>-5.6843418860808015E-14</v>
      </c>
      <c r="C1046" s="85">
        <f t="shared" si="295"/>
        <v>-5.6843418860808015E-14</v>
      </c>
      <c r="D1046" s="11">
        <f ca="1">IF(A1046&lt;$B$1,VLOOKUP(A1046,[1]DI!$A$4:$B$15000,2),0)</f>
        <v>0.13650000000000001</v>
      </c>
      <c r="E1046" s="85">
        <f t="shared" ca="1" si="305"/>
        <v>1.00050788</v>
      </c>
      <c r="F1046" s="85">
        <f ca="1">(TRUNC(PRODUCT($E$12:$E1045),16))</f>
        <v>1.2692529336796099</v>
      </c>
      <c r="G1046" s="85">
        <f t="shared" ca="1" si="306"/>
        <v>1.1449431881660399</v>
      </c>
      <c r="H1046" s="85">
        <f t="shared" ca="1" si="307"/>
        <v>1.1085728500000001</v>
      </c>
      <c r="I1046" s="84">
        <f t="shared" si="301"/>
        <v>0.05</v>
      </c>
      <c r="J1046" s="86">
        <f t="shared" si="296"/>
        <v>44841</v>
      </c>
      <c r="K1046" s="87">
        <f t="shared" si="302"/>
        <v>203</v>
      </c>
      <c r="L1046" s="88">
        <f t="shared" si="297"/>
        <v>203</v>
      </c>
      <c r="M1046" s="89">
        <f t="shared" si="298"/>
        <v>1.040085777</v>
      </c>
      <c r="N1046" s="89">
        <f t="shared" ca="1" si="299"/>
        <v>1.1530108539999999</v>
      </c>
      <c r="O1046" s="88">
        <f t="shared" si="308"/>
        <v>0</v>
      </c>
      <c r="P1046" s="85">
        <f t="shared" ca="1" si="303"/>
        <v>0</v>
      </c>
      <c r="Q1046" s="85">
        <f t="shared" si="309"/>
        <v>0</v>
      </c>
      <c r="R1046" s="90" t="str">
        <f t="shared" si="310"/>
        <v>A+J=</v>
      </c>
      <c r="S1046" s="86">
        <f t="shared" si="311"/>
        <v>0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300"/>
        <v>45140</v>
      </c>
      <c r="B1047" s="129">
        <f t="shared" ca="1" si="304"/>
        <v>-5.6843418860808015E-14</v>
      </c>
      <c r="C1047" s="85">
        <f t="shared" si="295"/>
        <v>-5.6843418860808015E-14</v>
      </c>
      <c r="D1047" s="11">
        <f ca="1">IF(A1047&lt;$B$1,VLOOKUP(A1047,[1]DI!$A$4:$B$15000,2),0)</f>
        <v>0.13650000000000001</v>
      </c>
      <c r="E1047" s="85">
        <f t="shared" ca="1" si="305"/>
        <v>1.00050788</v>
      </c>
      <c r="F1047" s="85">
        <f ca="1">(TRUNC(PRODUCT($E$12:$E1046),16))</f>
        <v>1.26989756185957</v>
      </c>
      <c r="G1047" s="85">
        <f t="shared" ca="1" si="306"/>
        <v>1.1449431881660399</v>
      </c>
      <c r="H1047" s="85">
        <f t="shared" ca="1" si="307"/>
        <v>1.10913587</v>
      </c>
      <c r="I1047" s="84">
        <f t="shared" si="301"/>
        <v>0.05</v>
      </c>
      <c r="J1047" s="86">
        <f t="shared" si="296"/>
        <v>44841</v>
      </c>
      <c r="K1047" s="87">
        <f t="shared" si="302"/>
        <v>204</v>
      </c>
      <c r="L1047" s="88">
        <f t="shared" si="297"/>
        <v>204</v>
      </c>
      <c r="M1047" s="89">
        <f t="shared" si="298"/>
        <v>1.04028717</v>
      </c>
      <c r="N1047" s="89">
        <f t="shared" ca="1" si="299"/>
        <v>1.1538198150000001</v>
      </c>
      <c r="O1047" s="88">
        <f t="shared" si="308"/>
        <v>0</v>
      </c>
      <c r="P1047" s="85">
        <f t="shared" ca="1" si="303"/>
        <v>0</v>
      </c>
      <c r="Q1047" s="85">
        <f t="shared" si="309"/>
        <v>0</v>
      </c>
      <c r="R1047" s="90" t="str">
        <f t="shared" si="310"/>
        <v>A+J=</v>
      </c>
      <c r="S1047" s="86">
        <f t="shared" si="311"/>
        <v>0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300"/>
        <v>45141</v>
      </c>
      <c r="B1048" s="129">
        <f t="shared" ca="1" si="304"/>
        <v>-5.6843418860808015E-14</v>
      </c>
      <c r="C1048" s="85">
        <f t="shared" si="295"/>
        <v>-5.6843418860808015E-14</v>
      </c>
      <c r="D1048" s="11">
        <f ca="1">IF(A1048&lt;$B$1,VLOOKUP(A1048,[1]DI!$A$4:$B$15000,2),0)</f>
        <v>0.13150000000000001</v>
      </c>
      <c r="E1048" s="85">
        <f t="shared" ca="1" si="305"/>
        <v>1.0004903700000001</v>
      </c>
      <c r="F1048" s="85">
        <f ca="1">(TRUNC(PRODUCT($E$12:$E1047),16))</f>
        <v>1.2705425174332901</v>
      </c>
      <c r="G1048" s="85">
        <f t="shared" ca="1" si="306"/>
        <v>1.1449431881660399</v>
      </c>
      <c r="H1048" s="85">
        <f t="shared" ca="1" si="307"/>
        <v>1.10969918</v>
      </c>
      <c r="I1048" s="84">
        <f t="shared" si="301"/>
        <v>0.05</v>
      </c>
      <c r="J1048" s="86">
        <f t="shared" si="296"/>
        <v>44841</v>
      </c>
      <c r="K1048" s="87">
        <f t="shared" si="302"/>
        <v>205</v>
      </c>
      <c r="L1048" s="88">
        <f t="shared" si="297"/>
        <v>205</v>
      </c>
      <c r="M1048" s="89">
        <f t="shared" si="298"/>
        <v>1.0404886010000001</v>
      </c>
      <c r="N1048" s="89">
        <f t="shared" ca="1" si="299"/>
        <v>1.154629347</v>
      </c>
      <c r="O1048" s="88">
        <f t="shared" si="308"/>
        <v>0</v>
      </c>
      <c r="P1048" s="85">
        <f t="shared" ca="1" si="303"/>
        <v>0</v>
      </c>
      <c r="Q1048" s="85">
        <f t="shared" si="309"/>
        <v>0</v>
      </c>
      <c r="R1048" s="90" t="str">
        <f t="shared" si="310"/>
        <v>A+J=</v>
      </c>
      <c r="S1048" s="86">
        <f t="shared" si="311"/>
        <v>0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300"/>
        <v>45142</v>
      </c>
      <c r="B1049" s="129">
        <f t="shared" ca="1" si="304"/>
        <v>-5.6843418860808015E-14</v>
      </c>
      <c r="C1049" s="85">
        <f t="shared" si="295"/>
        <v>-5.6843418860808015E-14</v>
      </c>
      <c r="D1049" s="11">
        <f ca="1">IF(A1049&lt;$B$1,VLOOKUP(A1049,[1]DI!$A$4:$B$15000,2),0)</f>
        <v>0.13150000000000001</v>
      </c>
      <c r="E1049" s="85">
        <f t="shared" ca="1" si="305"/>
        <v>1.0004903700000001</v>
      </c>
      <c r="F1049" s="85">
        <f ca="1">(TRUNC(PRODUCT($E$12:$E1048),16))</f>
        <v>1.2711655533675601</v>
      </c>
      <c r="G1049" s="85">
        <f t="shared" ca="1" si="306"/>
        <v>1.1449431881660399</v>
      </c>
      <c r="H1049" s="85">
        <f t="shared" ca="1" si="307"/>
        <v>1.11024334</v>
      </c>
      <c r="I1049" s="84">
        <f t="shared" si="301"/>
        <v>0.05</v>
      </c>
      <c r="J1049" s="86">
        <f t="shared" si="296"/>
        <v>44841</v>
      </c>
      <c r="K1049" s="87">
        <f t="shared" si="302"/>
        <v>206</v>
      </c>
      <c r="L1049" s="88">
        <f t="shared" si="297"/>
        <v>206</v>
      </c>
      <c r="M1049" s="89">
        <f t="shared" si="298"/>
        <v>1.040690071</v>
      </c>
      <c r="N1049" s="89">
        <f t="shared" ca="1" si="299"/>
        <v>1.15541922</v>
      </c>
      <c r="O1049" s="88">
        <f t="shared" si="308"/>
        <v>0</v>
      </c>
      <c r="P1049" s="85">
        <f t="shared" ca="1" si="303"/>
        <v>0</v>
      </c>
      <c r="Q1049" s="85">
        <f t="shared" si="309"/>
        <v>0</v>
      </c>
      <c r="R1049" s="90" t="str">
        <f t="shared" si="310"/>
        <v>A+J=</v>
      </c>
      <c r="S1049" s="86">
        <f t="shared" si="311"/>
        <v>0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300"/>
        <v>45143</v>
      </c>
      <c r="B1050" s="129">
        <f t="shared" ca="1" si="304"/>
        <v>-5.6843418860808015E-14</v>
      </c>
      <c r="C1050" s="85">
        <f t="shared" si="295"/>
        <v>-5.6843418860808015E-14</v>
      </c>
      <c r="D1050" s="11">
        <f ca="1">IF(A1050&lt;$B$1,VLOOKUP(A1050,[1]DI!$A$4:$B$15000,2),0)</f>
        <v>0</v>
      </c>
      <c r="E1050" s="85">
        <f t="shared" ca="1" si="305"/>
        <v>1</v>
      </c>
      <c r="F1050" s="85">
        <f ca="1">(TRUNC(PRODUCT($E$12:$E1049),16))</f>
        <v>1.27178889481996</v>
      </c>
      <c r="G1050" s="85">
        <f t="shared" ca="1" si="306"/>
        <v>1.1449431881660399</v>
      </c>
      <c r="H1050" s="85">
        <f t="shared" ca="1" si="307"/>
        <v>1.11078777</v>
      </c>
      <c r="I1050" s="84">
        <f t="shared" si="301"/>
        <v>0.05</v>
      </c>
      <c r="J1050" s="86">
        <f t="shared" si="296"/>
        <v>44841</v>
      </c>
      <c r="K1050" s="87">
        <f t="shared" si="302"/>
        <v>206</v>
      </c>
      <c r="L1050" s="88">
        <f t="shared" si="297"/>
        <v>207</v>
      </c>
      <c r="M1050" s="89">
        <f t="shared" si="298"/>
        <v>1.0408915809999999</v>
      </c>
      <c r="N1050" s="89">
        <f t="shared" ca="1" si="299"/>
        <v>1.156209638</v>
      </c>
      <c r="O1050" s="88">
        <f t="shared" si="308"/>
        <v>0</v>
      </c>
      <c r="P1050" s="85">
        <f t="shared" ca="1" si="303"/>
        <v>0</v>
      </c>
      <c r="Q1050" s="85">
        <f t="shared" si="309"/>
        <v>0</v>
      </c>
      <c r="R1050" s="90" t="str">
        <f t="shared" si="310"/>
        <v>A+J=</v>
      </c>
      <c r="S1050" s="86">
        <f t="shared" si="311"/>
        <v>0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300"/>
        <v>45144</v>
      </c>
      <c r="B1051" s="129">
        <f t="shared" ca="1" si="304"/>
        <v>-5.6843418860808015E-14</v>
      </c>
      <c r="C1051" s="85">
        <f t="shared" si="295"/>
        <v>-5.6843418860808015E-14</v>
      </c>
      <c r="D1051" s="11">
        <f ca="1">IF(A1051&lt;$B$1,VLOOKUP(A1051,[1]DI!$A$4:$B$15000,2),0)</f>
        <v>0</v>
      </c>
      <c r="E1051" s="85">
        <f t="shared" ca="1" si="305"/>
        <v>1</v>
      </c>
      <c r="F1051" s="85">
        <f ca="1">(TRUNC(PRODUCT($E$12:$E1050),16))</f>
        <v>1.27178889481996</v>
      </c>
      <c r="G1051" s="85">
        <f t="shared" ca="1" si="306"/>
        <v>1.1449431881660399</v>
      </c>
      <c r="H1051" s="85">
        <f t="shared" ca="1" si="307"/>
        <v>1.11078777</v>
      </c>
      <c r="I1051" s="84">
        <f t="shared" si="301"/>
        <v>0.05</v>
      </c>
      <c r="J1051" s="86">
        <f t="shared" si="296"/>
        <v>44841</v>
      </c>
      <c r="K1051" s="87">
        <f t="shared" si="302"/>
        <v>206</v>
      </c>
      <c r="L1051" s="88">
        <f t="shared" si="297"/>
        <v>207</v>
      </c>
      <c r="M1051" s="89">
        <f t="shared" si="298"/>
        <v>1.0408915809999999</v>
      </c>
      <c r="N1051" s="89">
        <f t="shared" ca="1" si="299"/>
        <v>1.156209638</v>
      </c>
      <c r="O1051" s="88">
        <f t="shared" si="308"/>
        <v>0</v>
      </c>
      <c r="P1051" s="85">
        <f t="shared" ca="1" si="303"/>
        <v>0</v>
      </c>
      <c r="Q1051" s="85">
        <f t="shared" si="309"/>
        <v>0</v>
      </c>
      <c r="R1051" s="90" t="str">
        <f t="shared" si="310"/>
        <v>A+J=</v>
      </c>
      <c r="S1051" s="86">
        <f t="shared" si="311"/>
        <v>0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300"/>
        <v>45145</v>
      </c>
      <c r="B1052" s="129">
        <f t="shared" ca="1" si="304"/>
        <v>-5.6843418860808015E-14</v>
      </c>
      <c r="C1052" s="85">
        <f t="shared" si="295"/>
        <v>-5.6843418860808015E-14</v>
      </c>
      <c r="D1052" s="11">
        <f ca="1">IF(A1052&lt;$B$1,VLOOKUP(A1052,[1]DI!$A$4:$B$15000,2),0)</f>
        <v>0.13150000000000001</v>
      </c>
      <c r="E1052" s="85">
        <f t="shared" ca="1" si="305"/>
        <v>1.0004903700000001</v>
      </c>
      <c r="F1052" s="85">
        <f ca="1">(TRUNC(PRODUCT($E$12:$E1051),16))</f>
        <v>1.27178889481996</v>
      </c>
      <c r="G1052" s="85">
        <f t="shared" ca="1" si="306"/>
        <v>1.1449431881660399</v>
      </c>
      <c r="H1052" s="85">
        <f t="shared" ca="1" si="307"/>
        <v>1.11078777</v>
      </c>
      <c r="I1052" s="84">
        <f t="shared" si="301"/>
        <v>0.05</v>
      </c>
      <c r="J1052" s="86">
        <f t="shared" si="296"/>
        <v>44841</v>
      </c>
      <c r="K1052" s="87">
        <f t="shared" si="302"/>
        <v>207</v>
      </c>
      <c r="L1052" s="88">
        <f t="shared" si="297"/>
        <v>207</v>
      </c>
      <c r="M1052" s="89">
        <f t="shared" si="298"/>
        <v>1.0408915809999999</v>
      </c>
      <c r="N1052" s="89">
        <f t="shared" ca="1" si="299"/>
        <v>1.156209638</v>
      </c>
      <c r="O1052" s="88">
        <f t="shared" si="308"/>
        <v>0</v>
      </c>
      <c r="P1052" s="85">
        <f t="shared" ca="1" si="303"/>
        <v>0</v>
      </c>
      <c r="Q1052" s="85">
        <f t="shared" si="309"/>
        <v>0</v>
      </c>
      <c r="R1052" s="90" t="str">
        <f t="shared" si="310"/>
        <v>A+J=</v>
      </c>
      <c r="S1052" s="86">
        <f t="shared" si="311"/>
        <v>0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300"/>
        <v>45146</v>
      </c>
      <c r="B1053" s="129">
        <f t="shared" ca="1" si="304"/>
        <v>-5.6843418860808015E-14</v>
      </c>
      <c r="C1053" s="85">
        <f t="shared" si="295"/>
        <v>-5.6843418860808015E-14</v>
      </c>
      <c r="D1053" s="11">
        <f ca="1">IF(A1053&lt;$B$1,VLOOKUP(A1053,[1]DI!$A$4:$B$15000,2),0)</f>
        <v>0.13150000000000001</v>
      </c>
      <c r="E1053" s="85">
        <f t="shared" ca="1" si="305"/>
        <v>1.0004903700000001</v>
      </c>
      <c r="F1053" s="85">
        <f ca="1">(TRUNC(PRODUCT($E$12:$E1052),16))</f>
        <v>1.2724125419403201</v>
      </c>
      <c r="G1053" s="85">
        <f t="shared" ca="1" si="306"/>
        <v>1.1449431881660399</v>
      </c>
      <c r="H1053" s="85">
        <f t="shared" ca="1" si="307"/>
        <v>1.11133247</v>
      </c>
      <c r="I1053" s="84">
        <f t="shared" si="301"/>
        <v>0.05</v>
      </c>
      <c r="J1053" s="86">
        <f t="shared" si="296"/>
        <v>44841</v>
      </c>
      <c r="K1053" s="87">
        <f t="shared" si="302"/>
        <v>208</v>
      </c>
      <c r="L1053" s="88">
        <f t="shared" si="297"/>
        <v>208</v>
      </c>
      <c r="M1053" s="89">
        <f t="shared" si="298"/>
        <v>1.0410931290000001</v>
      </c>
      <c r="N1053" s="89">
        <f t="shared" ca="1" si="299"/>
        <v>1.1570005990000001</v>
      </c>
      <c r="O1053" s="88">
        <f t="shared" si="308"/>
        <v>0</v>
      </c>
      <c r="P1053" s="85">
        <f t="shared" ca="1" si="303"/>
        <v>0</v>
      </c>
      <c r="Q1053" s="85">
        <f t="shared" si="309"/>
        <v>0</v>
      </c>
      <c r="R1053" s="90" t="str">
        <f t="shared" si="310"/>
        <v>A+J=</v>
      </c>
      <c r="S1053" s="86">
        <f t="shared" si="311"/>
        <v>0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300"/>
        <v>45147</v>
      </c>
      <c r="B1054" s="129">
        <f t="shared" ca="1" si="304"/>
        <v>-5.6843418860808015E-14</v>
      </c>
      <c r="C1054" s="85">
        <f t="shared" si="295"/>
        <v>-5.6843418860808015E-14</v>
      </c>
      <c r="D1054" s="11">
        <f ca="1">IF(A1054&lt;$B$1,VLOOKUP(A1054,[1]DI!$A$4:$B$15000,2),0)</f>
        <v>0.13150000000000001</v>
      </c>
      <c r="E1054" s="85">
        <f t="shared" ca="1" si="305"/>
        <v>1.0004903700000001</v>
      </c>
      <c r="F1054" s="85">
        <f ca="1">(TRUNC(PRODUCT($E$12:$E1053),16))</f>
        <v>1.27303649487851</v>
      </c>
      <c r="G1054" s="85">
        <f t="shared" ca="1" si="306"/>
        <v>1.1449431881660399</v>
      </c>
      <c r="H1054" s="85">
        <f t="shared" ca="1" si="307"/>
        <v>1.1118774300000001</v>
      </c>
      <c r="I1054" s="84">
        <f t="shared" si="301"/>
        <v>0.05</v>
      </c>
      <c r="J1054" s="86">
        <f t="shared" si="296"/>
        <v>44841</v>
      </c>
      <c r="K1054" s="87">
        <f t="shared" si="302"/>
        <v>209</v>
      </c>
      <c r="L1054" s="88">
        <f t="shared" si="297"/>
        <v>209</v>
      </c>
      <c r="M1054" s="89">
        <f t="shared" si="298"/>
        <v>1.0412947159999999</v>
      </c>
      <c r="N1054" s="89">
        <f t="shared" ca="1" si="299"/>
        <v>1.1577920930000001</v>
      </c>
      <c r="O1054" s="88">
        <f t="shared" si="308"/>
        <v>0</v>
      </c>
      <c r="P1054" s="85">
        <f t="shared" ca="1" si="303"/>
        <v>0</v>
      </c>
      <c r="Q1054" s="85">
        <f t="shared" si="309"/>
        <v>0</v>
      </c>
      <c r="R1054" s="90" t="str">
        <f t="shared" si="310"/>
        <v>A+J=</v>
      </c>
      <c r="S1054" s="86">
        <f t="shared" si="311"/>
        <v>0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300"/>
        <v>45148</v>
      </c>
      <c r="B1055" s="129">
        <f t="shared" ca="1" si="304"/>
        <v>-5.6843418860808015E-14</v>
      </c>
      <c r="C1055" s="85">
        <f t="shared" si="295"/>
        <v>-5.6843418860808015E-14</v>
      </c>
      <c r="D1055" s="11">
        <f ca="1">IF(A1055&lt;$B$1,VLOOKUP(A1055,[1]DI!$A$4:$B$15000,2),0)</f>
        <v>0.13150000000000001</v>
      </c>
      <c r="E1055" s="85">
        <f t="shared" ca="1" si="305"/>
        <v>1.0004903700000001</v>
      </c>
      <c r="F1055" s="85">
        <f ca="1">(TRUNC(PRODUCT($E$12:$E1054),16))</f>
        <v>1.2736607537844999</v>
      </c>
      <c r="G1055" s="85">
        <f t="shared" ca="1" si="306"/>
        <v>1.1449431881660399</v>
      </c>
      <c r="H1055" s="85">
        <f t="shared" ca="1" si="307"/>
        <v>1.1124226699999999</v>
      </c>
      <c r="I1055" s="84">
        <f t="shared" si="301"/>
        <v>0.05</v>
      </c>
      <c r="J1055" s="86">
        <f t="shared" si="296"/>
        <v>44841</v>
      </c>
      <c r="K1055" s="87">
        <f t="shared" si="302"/>
        <v>210</v>
      </c>
      <c r="L1055" s="88">
        <f t="shared" si="297"/>
        <v>210</v>
      </c>
      <c r="M1055" s="89">
        <f t="shared" si="298"/>
        <v>1.0414963429999999</v>
      </c>
      <c r="N1055" s="89">
        <f t="shared" ca="1" si="299"/>
        <v>1.1585841429999999</v>
      </c>
      <c r="O1055" s="88">
        <f t="shared" si="308"/>
        <v>0</v>
      </c>
      <c r="P1055" s="85">
        <f t="shared" ca="1" si="303"/>
        <v>0</v>
      </c>
      <c r="Q1055" s="85">
        <f t="shared" si="309"/>
        <v>0</v>
      </c>
      <c r="R1055" s="90" t="str">
        <f t="shared" si="310"/>
        <v>A+J=</v>
      </c>
      <c r="S1055" s="86">
        <f t="shared" si="311"/>
        <v>0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300"/>
        <v>45149</v>
      </c>
      <c r="B1056" s="129">
        <f t="shared" ca="1" si="304"/>
        <v>-5.6843418860808015E-14</v>
      </c>
      <c r="C1056" s="85">
        <f t="shared" si="295"/>
        <v>-5.6843418860808015E-14</v>
      </c>
      <c r="D1056" s="11">
        <f ca="1">IF(A1056&lt;$B$1,VLOOKUP(A1056,[1]DI!$A$4:$B$15000,2),0)</f>
        <v>0.13150000000000001</v>
      </c>
      <c r="E1056" s="85">
        <f t="shared" ca="1" si="305"/>
        <v>1.0004903700000001</v>
      </c>
      <c r="F1056" s="85">
        <f ca="1">(TRUNC(PRODUCT($E$12:$E1055),16))</f>
        <v>1.2742853188083401</v>
      </c>
      <c r="G1056" s="85">
        <f t="shared" ca="1" si="306"/>
        <v>1.1449431881660399</v>
      </c>
      <c r="H1056" s="85">
        <f t="shared" ca="1" si="307"/>
        <v>1.1129681600000001</v>
      </c>
      <c r="I1056" s="84">
        <f t="shared" si="301"/>
        <v>0.05</v>
      </c>
      <c r="J1056" s="86">
        <f t="shared" si="296"/>
        <v>44841</v>
      </c>
      <c r="K1056" s="87">
        <f t="shared" si="302"/>
        <v>211</v>
      </c>
      <c r="L1056" s="88">
        <f t="shared" si="297"/>
        <v>211</v>
      </c>
      <c r="M1056" s="89">
        <f t="shared" si="298"/>
        <v>1.041698008</v>
      </c>
      <c r="N1056" s="89">
        <f t="shared" ca="1" si="299"/>
        <v>1.1593767150000001</v>
      </c>
      <c r="O1056" s="88">
        <f t="shared" si="308"/>
        <v>0</v>
      </c>
      <c r="P1056" s="85">
        <f t="shared" ca="1" si="303"/>
        <v>0</v>
      </c>
      <c r="Q1056" s="85">
        <f t="shared" si="309"/>
        <v>0</v>
      </c>
      <c r="R1056" s="90" t="str">
        <f t="shared" si="310"/>
        <v>A+J=</v>
      </c>
      <c r="S1056" s="86">
        <f t="shared" si="311"/>
        <v>0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300"/>
        <v>45150</v>
      </c>
      <c r="B1057" s="129">
        <f t="shared" ca="1" si="304"/>
        <v>-5.6843418860808015E-14</v>
      </c>
      <c r="C1057" s="85">
        <f t="shared" si="295"/>
        <v>-5.6843418860808015E-14</v>
      </c>
      <c r="D1057" s="11">
        <f ca="1">IF(A1057&lt;$B$1,VLOOKUP(A1057,[1]DI!$A$4:$B$15000,2),0)</f>
        <v>0</v>
      </c>
      <c r="E1057" s="85">
        <f t="shared" ca="1" si="305"/>
        <v>1</v>
      </c>
      <c r="F1057" s="85">
        <f ca="1">(TRUNC(PRODUCT($E$12:$E1056),16))</f>
        <v>1.2749101901001201</v>
      </c>
      <c r="G1057" s="85">
        <f t="shared" ca="1" si="306"/>
        <v>1.1449431881660399</v>
      </c>
      <c r="H1057" s="85">
        <f t="shared" ca="1" si="307"/>
        <v>1.1135139300000001</v>
      </c>
      <c r="I1057" s="84">
        <f t="shared" si="301"/>
        <v>0.05</v>
      </c>
      <c r="J1057" s="86">
        <f t="shared" si="296"/>
        <v>44841</v>
      </c>
      <c r="K1057" s="87">
        <f t="shared" si="302"/>
        <v>211</v>
      </c>
      <c r="L1057" s="88">
        <f t="shared" si="297"/>
        <v>212</v>
      </c>
      <c r="M1057" s="89">
        <f t="shared" si="298"/>
        <v>1.0418997130000001</v>
      </c>
      <c r="N1057" s="89">
        <f t="shared" ca="1" si="299"/>
        <v>1.1601698439999999</v>
      </c>
      <c r="O1057" s="88">
        <f t="shared" si="308"/>
        <v>0</v>
      </c>
      <c r="P1057" s="85">
        <f t="shared" ca="1" si="303"/>
        <v>0</v>
      </c>
      <c r="Q1057" s="85">
        <f t="shared" si="309"/>
        <v>0</v>
      </c>
      <c r="R1057" s="90" t="str">
        <f t="shared" si="310"/>
        <v>A+J=</v>
      </c>
      <c r="S1057" s="86">
        <f t="shared" si="311"/>
        <v>0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300"/>
        <v>45151</v>
      </c>
      <c r="B1058" s="129">
        <f t="shared" ca="1" si="304"/>
        <v>-5.6843418860808015E-14</v>
      </c>
      <c r="C1058" s="85">
        <f t="shared" si="295"/>
        <v>-5.6843418860808015E-14</v>
      </c>
      <c r="D1058" s="11">
        <f ca="1">IF(A1058&lt;$B$1,VLOOKUP(A1058,[1]DI!$A$4:$B$15000,2),0)</f>
        <v>0</v>
      </c>
      <c r="E1058" s="85">
        <f t="shared" ca="1" si="305"/>
        <v>1</v>
      </c>
      <c r="F1058" s="85">
        <f ca="1">(TRUNC(PRODUCT($E$12:$E1057),16))</f>
        <v>1.2749101901001201</v>
      </c>
      <c r="G1058" s="85">
        <f t="shared" ca="1" si="306"/>
        <v>1.1449431881660399</v>
      </c>
      <c r="H1058" s="85">
        <f t="shared" ca="1" si="307"/>
        <v>1.1135139300000001</v>
      </c>
      <c r="I1058" s="84">
        <f t="shared" si="301"/>
        <v>0.05</v>
      </c>
      <c r="J1058" s="86">
        <f t="shared" si="296"/>
        <v>44841</v>
      </c>
      <c r="K1058" s="87">
        <f t="shared" si="302"/>
        <v>211</v>
      </c>
      <c r="L1058" s="88">
        <f t="shared" si="297"/>
        <v>212</v>
      </c>
      <c r="M1058" s="89">
        <f t="shared" si="298"/>
        <v>1.0418997130000001</v>
      </c>
      <c r="N1058" s="89">
        <f t="shared" ca="1" si="299"/>
        <v>1.1601698439999999</v>
      </c>
      <c r="O1058" s="88">
        <f t="shared" si="308"/>
        <v>0</v>
      </c>
      <c r="P1058" s="85">
        <f t="shared" ca="1" si="303"/>
        <v>0</v>
      </c>
      <c r="Q1058" s="85">
        <f t="shared" si="309"/>
        <v>0</v>
      </c>
      <c r="R1058" s="90" t="str">
        <f t="shared" si="310"/>
        <v>A+J=</v>
      </c>
      <c r="S1058" s="86">
        <f t="shared" si="311"/>
        <v>0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300"/>
        <v>45152</v>
      </c>
      <c r="B1059" s="129">
        <f t="shared" ca="1" si="304"/>
        <v>-5.6843418860808015E-14</v>
      </c>
      <c r="C1059" s="85">
        <f t="shared" si="295"/>
        <v>-5.6843418860808015E-14</v>
      </c>
      <c r="D1059" s="11">
        <f ca="1">IF(A1059&lt;$B$1,VLOOKUP(A1059,[1]DI!$A$4:$B$15000,2),0)</f>
        <v>0.13150000000000001</v>
      </c>
      <c r="E1059" s="85">
        <f t="shared" ca="1" si="305"/>
        <v>1.0004903700000001</v>
      </c>
      <c r="F1059" s="85">
        <f ca="1">(TRUNC(PRODUCT($E$12:$E1058),16))</f>
        <v>1.2749101901001201</v>
      </c>
      <c r="G1059" s="85">
        <f t="shared" ca="1" si="306"/>
        <v>1.1449431881660399</v>
      </c>
      <c r="H1059" s="85">
        <f t="shared" ca="1" si="307"/>
        <v>1.1135139300000001</v>
      </c>
      <c r="I1059" s="84">
        <f t="shared" si="301"/>
        <v>0.05</v>
      </c>
      <c r="J1059" s="86">
        <f t="shared" si="296"/>
        <v>44841</v>
      </c>
      <c r="K1059" s="87">
        <f t="shared" si="302"/>
        <v>212</v>
      </c>
      <c r="L1059" s="88">
        <f t="shared" si="297"/>
        <v>212</v>
      </c>
      <c r="M1059" s="89">
        <f t="shared" si="298"/>
        <v>1.0418997130000001</v>
      </c>
      <c r="N1059" s="89">
        <f t="shared" ca="1" si="299"/>
        <v>1.1601698439999999</v>
      </c>
      <c r="O1059" s="88">
        <f t="shared" si="308"/>
        <v>0</v>
      </c>
      <c r="P1059" s="85">
        <f t="shared" ca="1" si="303"/>
        <v>0</v>
      </c>
      <c r="Q1059" s="85">
        <f t="shared" si="309"/>
        <v>0</v>
      </c>
      <c r="R1059" s="90" t="str">
        <f t="shared" si="310"/>
        <v>A+J=</v>
      </c>
      <c r="S1059" s="86">
        <f t="shared" si="311"/>
        <v>0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300"/>
        <v>45153</v>
      </c>
      <c r="B1060" s="129">
        <f t="shared" ca="1" si="304"/>
        <v>-5.6843418860808015E-14</v>
      </c>
      <c r="C1060" s="85">
        <f t="shared" si="295"/>
        <v>-5.6843418860808015E-14</v>
      </c>
      <c r="D1060" s="11">
        <f ca="1">IF(A1060&lt;$B$1,VLOOKUP(A1060,[1]DI!$A$4:$B$15000,2),0)</f>
        <v>0.13150000000000001</v>
      </c>
      <c r="E1060" s="85">
        <f t="shared" ca="1" si="305"/>
        <v>1.0004903700000001</v>
      </c>
      <c r="F1060" s="85">
        <f ca="1">(TRUNC(PRODUCT($E$12:$E1059),16))</f>
        <v>1.2755353678100401</v>
      </c>
      <c r="G1060" s="85">
        <f t="shared" ca="1" si="306"/>
        <v>1.1449431881660399</v>
      </c>
      <c r="H1060" s="85">
        <f t="shared" ca="1" si="307"/>
        <v>1.1140599600000001</v>
      </c>
      <c r="I1060" s="84">
        <f t="shared" si="301"/>
        <v>0.05</v>
      </c>
      <c r="J1060" s="86">
        <f t="shared" si="296"/>
        <v>44841</v>
      </c>
      <c r="K1060" s="87">
        <f t="shared" si="302"/>
        <v>213</v>
      </c>
      <c r="L1060" s="88">
        <f t="shared" si="297"/>
        <v>213</v>
      </c>
      <c r="M1060" s="89">
        <f t="shared" si="298"/>
        <v>1.0421014559999999</v>
      </c>
      <c r="N1060" s="89">
        <f t="shared" ca="1" si="299"/>
        <v>1.1609635060000001</v>
      </c>
      <c r="O1060" s="88">
        <f t="shared" si="308"/>
        <v>0</v>
      </c>
      <c r="P1060" s="85">
        <f t="shared" ca="1" si="303"/>
        <v>0</v>
      </c>
      <c r="Q1060" s="85">
        <f t="shared" si="309"/>
        <v>0</v>
      </c>
      <c r="R1060" s="90" t="str">
        <f t="shared" si="310"/>
        <v>A+J=</v>
      </c>
      <c r="S1060" s="86">
        <f t="shared" si="311"/>
        <v>0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300"/>
        <v>45154</v>
      </c>
      <c r="B1061" s="129">
        <f t="shared" ca="1" si="304"/>
        <v>-5.6843418860808015E-14</v>
      </c>
      <c r="C1061" s="85">
        <f t="shared" si="295"/>
        <v>-5.6843418860808015E-14</v>
      </c>
      <c r="D1061" s="11">
        <f ca="1">IF(A1061&lt;$B$1,VLOOKUP(A1061,[1]DI!$A$4:$B$15000,2),0)</f>
        <v>0.13150000000000001</v>
      </c>
      <c r="E1061" s="85">
        <f t="shared" ca="1" si="305"/>
        <v>1.0004903700000001</v>
      </c>
      <c r="F1061" s="85">
        <f ca="1">(TRUNC(PRODUCT($E$12:$E1060),16))</f>
        <v>1.2761608520883501</v>
      </c>
      <c r="G1061" s="85">
        <f t="shared" ca="1" si="306"/>
        <v>1.1449431881660399</v>
      </c>
      <c r="H1061" s="85">
        <f t="shared" ca="1" si="307"/>
        <v>1.1146062699999999</v>
      </c>
      <c r="I1061" s="84">
        <f t="shared" si="301"/>
        <v>0.05</v>
      </c>
      <c r="J1061" s="86">
        <f t="shared" si="296"/>
        <v>44841</v>
      </c>
      <c r="K1061" s="87">
        <f t="shared" si="302"/>
        <v>214</v>
      </c>
      <c r="L1061" s="88">
        <f t="shared" si="297"/>
        <v>214</v>
      </c>
      <c r="M1061" s="89">
        <f t="shared" si="298"/>
        <v>1.042303239</v>
      </c>
      <c r="N1061" s="89">
        <f t="shared" ca="1" si="299"/>
        <v>1.161757725</v>
      </c>
      <c r="O1061" s="88">
        <f t="shared" si="308"/>
        <v>0</v>
      </c>
      <c r="P1061" s="85">
        <f t="shared" ca="1" si="303"/>
        <v>0</v>
      </c>
      <c r="Q1061" s="85">
        <f t="shared" si="309"/>
        <v>0</v>
      </c>
      <c r="R1061" s="90" t="str">
        <f t="shared" si="310"/>
        <v>A+J=</v>
      </c>
      <c r="S1061" s="86">
        <f t="shared" si="311"/>
        <v>0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300"/>
        <v>45155</v>
      </c>
      <c r="B1062" s="129">
        <f t="shared" ca="1" si="304"/>
        <v>-5.6843418860808015E-14</v>
      </c>
      <c r="C1062" s="85">
        <f t="shared" si="295"/>
        <v>-5.6843418860808015E-14</v>
      </c>
      <c r="D1062" s="11">
        <f ca="1">IF(A1062&lt;$B$1,VLOOKUP(A1062,[1]DI!$A$4:$B$15000,2),0)</f>
        <v>0.13150000000000001</v>
      </c>
      <c r="E1062" s="85">
        <f t="shared" ca="1" si="305"/>
        <v>1.0004903700000001</v>
      </c>
      <c r="F1062" s="85">
        <f ca="1">(TRUNC(PRODUCT($E$12:$E1061),16))</f>
        <v>1.27678664308539</v>
      </c>
      <c r="G1062" s="85">
        <f t="shared" ca="1" si="306"/>
        <v>1.1449431881660399</v>
      </c>
      <c r="H1062" s="85">
        <f t="shared" ca="1" si="307"/>
        <v>1.1151528399999999</v>
      </c>
      <c r="I1062" s="84">
        <f t="shared" si="301"/>
        <v>0.05</v>
      </c>
      <c r="J1062" s="86">
        <f t="shared" si="296"/>
        <v>44841</v>
      </c>
      <c r="K1062" s="87">
        <f t="shared" si="302"/>
        <v>215</v>
      </c>
      <c r="L1062" s="88">
        <f t="shared" si="297"/>
        <v>215</v>
      </c>
      <c r="M1062" s="89">
        <f t="shared" si="298"/>
        <v>1.042505061</v>
      </c>
      <c r="N1062" s="89">
        <f t="shared" ca="1" si="299"/>
        <v>1.1625524789999999</v>
      </c>
      <c r="O1062" s="88">
        <f t="shared" si="308"/>
        <v>0</v>
      </c>
      <c r="P1062" s="85">
        <f t="shared" ca="1" si="303"/>
        <v>0</v>
      </c>
      <c r="Q1062" s="85">
        <f t="shared" si="309"/>
        <v>0</v>
      </c>
      <c r="R1062" s="90" t="str">
        <f t="shared" si="310"/>
        <v>A+J=</v>
      </c>
      <c r="S1062" s="86">
        <f t="shared" si="311"/>
        <v>0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300"/>
        <v>45156</v>
      </c>
      <c r="B1063" s="129">
        <f t="shared" ca="1" si="304"/>
        <v>-5.6843418860808015E-14</v>
      </c>
      <c r="C1063" s="85">
        <f t="shared" si="295"/>
        <v>-5.6843418860808015E-14</v>
      </c>
      <c r="D1063" s="11">
        <f ca="1">IF(A1063&lt;$B$1,VLOOKUP(A1063,[1]DI!$A$4:$B$15000,2),0)</f>
        <v>0.13150000000000001</v>
      </c>
      <c r="E1063" s="85">
        <f t="shared" ca="1" si="305"/>
        <v>1.0004903700000001</v>
      </c>
      <c r="F1063" s="85">
        <f ca="1">(TRUNC(PRODUCT($E$12:$E1062),16))</f>
        <v>1.2774127409515601</v>
      </c>
      <c r="G1063" s="85">
        <f t="shared" ca="1" si="306"/>
        <v>1.1449431881660399</v>
      </c>
      <c r="H1063" s="85">
        <f t="shared" ca="1" si="307"/>
        <v>1.1156996699999999</v>
      </c>
      <c r="I1063" s="84">
        <f t="shared" si="301"/>
        <v>0.05</v>
      </c>
      <c r="J1063" s="86">
        <f t="shared" si="296"/>
        <v>44841</v>
      </c>
      <c r="K1063" s="87">
        <f t="shared" si="302"/>
        <v>216</v>
      </c>
      <c r="L1063" s="88">
        <f t="shared" si="297"/>
        <v>216</v>
      </c>
      <c r="M1063" s="89">
        <f t="shared" si="298"/>
        <v>1.042706921</v>
      </c>
      <c r="N1063" s="89">
        <f t="shared" ca="1" si="299"/>
        <v>1.1633477679999999</v>
      </c>
      <c r="O1063" s="88">
        <f t="shared" si="308"/>
        <v>0</v>
      </c>
      <c r="P1063" s="85">
        <f t="shared" ca="1" si="303"/>
        <v>0</v>
      </c>
      <c r="Q1063" s="85">
        <f t="shared" si="309"/>
        <v>0</v>
      </c>
      <c r="R1063" s="90" t="str">
        <f t="shared" si="310"/>
        <v>A+J=</v>
      </c>
      <c r="S1063" s="86">
        <f t="shared" si="311"/>
        <v>0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300"/>
        <v>45157</v>
      </c>
      <c r="B1064" s="129">
        <f t="shared" ca="1" si="304"/>
        <v>-5.6843418860808015E-14</v>
      </c>
      <c r="C1064" s="85">
        <f t="shared" si="295"/>
        <v>-5.6843418860808015E-14</v>
      </c>
      <c r="D1064" s="11">
        <f ca="1">IF(A1064&lt;$B$1,VLOOKUP(A1064,[1]DI!$A$4:$B$15000,2),0)</f>
        <v>0</v>
      </c>
      <c r="E1064" s="85">
        <f t="shared" ca="1" si="305"/>
        <v>1</v>
      </c>
      <c r="F1064" s="85">
        <f ca="1">(TRUNC(PRODUCT($E$12:$E1063),16))</f>
        <v>1.2780391458373399</v>
      </c>
      <c r="G1064" s="85">
        <f t="shared" ca="1" si="306"/>
        <v>1.1449431881660399</v>
      </c>
      <c r="H1064" s="85">
        <f t="shared" ca="1" si="307"/>
        <v>1.11624678</v>
      </c>
      <c r="I1064" s="84">
        <f t="shared" si="301"/>
        <v>0.05</v>
      </c>
      <c r="J1064" s="86">
        <f t="shared" si="296"/>
        <v>44841</v>
      </c>
      <c r="K1064" s="87">
        <f t="shared" si="302"/>
        <v>216</v>
      </c>
      <c r="L1064" s="88">
        <f t="shared" si="297"/>
        <v>217</v>
      </c>
      <c r="M1064" s="89">
        <f t="shared" si="298"/>
        <v>1.0429088209999999</v>
      </c>
      <c r="N1064" s="89">
        <f t="shared" ca="1" si="299"/>
        <v>1.164143613</v>
      </c>
      <c r="O1064" s="88">
        <f t="shared" si="308"/>
        <v>0</v>
      </c>
      <c r="P1064" s="85">
        <f t="shared" ca="1" si="303"/>
        <v>0</v>
      </c>
      <c r="Q1064" s="85">
        <f t="shared" si="309"/>
        <v>0</v>
      </c>
      <c r="R1064" s="90" t="str">
        <f t="shared" si="310"/>
        <v>A+J=</v>
      </c>
      <c r="S1064" s="86">
        <f t="shared" si="311"/>
        <v>0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300"/>
        <v>45158</v>
      </c>
      <c r="B1065" s="129">
        <f t="shared" ca="1" si="304"/>
        <v>-5.6843418860808015E-14</v>
      </c>
      <c r="C1065" s="85">
        <f t="shared" si="295"/>
        <v>-5.6843418860808015E-14</v>
      </c>
      <c r="D1065" s="11">
        <f ca="1">IF(A1065&lt;$B$1,VLOOKUP(A1065,[1]DI!$A$4:$B$15000,2),0)</f>
        <v>0</v>
      </c>
      <c r="E1065" s="85">
        <f t="shared" ca="1" si="305"/>
        <v>1</v>
      </c>
      <c r="F1065" s="85">
        <f ca="1">(TRUNC(PRODUCT($E$12:$E1064),16))</f>
        <v>1.2780391458373399</v>
      </c>
      <c r="G1065" s="85">
        <f t="shared" ca="1" si="306"/>
        <v>1.1449431881660399</v>
      </c>
      <c r="H1065" s="85">
        <f t="shared" ca="1" si="307"/>
        <v>1.11624678</v>
      </c>
      <c r="I1065" s="84">
        <f t="shared" si="301"/>
        <v>0.05</v>
      </c>
      <c r="J1065" s="86">
        <f t="shared" si="296"/>
        <v>44841</v>
      </c>
      <c r="K1065" s="87">
        <f t="shared" si="302"/>
        <v>216</v>
      </c>
      <c r="L1065" s="88">
        <f t="shared" si="297"/>
        <v>217</v>
      </c>
      <c r="M1065" s="89">
        <f t="shared" si="298"/>
        <v>1.0429088209999999</v>
      </c>
      <c r="N1065" s="89">
        <f t="shared" ca="1" si="299"/>
        <v>1.164143613</v>
      </c>
      <c r="O1065" s="88">
        <f t="shared" si="308"/>
        <v>0</v>
      </c>
      <c r="P1065" s="85">
        <f t="shared" ca="1" si="303"/>
        <v>0</v>
      </c>
      <c r="Q1065" s="85">
        <f t="shared" si="309"/>
        <v>0</v>
      </c>
      <c r="R1065" s="90" t="str">
        <f t="shared" si="310"/>
        <v>A+J=</v>
      </c>
      <c r="S1065" s="86">
        <f t="shared" si="311"/>
        <v>0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300"/>
        <v>45159</v>
      </c>
      <c r="B1066" s="129">
        <f t="shared" ca="1" si="304"/>
        <v>-5.6843418860808015E-14</v>
      </c>
      <c r="C1066" s="85">
        <f t="shared" si="295"/>
        <v>-5.6843418860808015E-14</v>
      </c>
      <c r="D1066" s="11">
        <f ca="1">IF(A1066&lt;$B$1,VLOOKUP(A1066,[1]DI!$A$4:$B$15000,2),0)</f>
        <v>0.13150000000000001</v>
      </c>
      <c r="E1066" s="85">
        <f t="shared" ca="1" si="305"/>
        <v>1.0004903700000001</v>
      </c>
      <c r="F1066" s="85">
        <f ca="1">(TRUNC(PRODUCT($E$12:$E1065),16))</f>
        <v>1.2780391458373399</v>
      </c>
      <c r="G1066" s="85">
        <f t="shared" ca="1" si="306"/>
        <v>1.1449431881660399</v>
      </c>
      <c r="H1066" s="85">
        <f t="shared" ca="1" si="307"/>
        <v>1.11624678</v>
      </c>
      <c r="I1066" s="84">
        <f t="shared" si="301"/>
        <v>0.05</v>
      </c>
      <c r="J1066" s="86">
        <f t="shared" si="296"/>
        <v>44841</v>
      </c>
      <c r="K1066" s="87">
        <f t="shared" si="302"/>
        <v>217</v>
      </c>
      <c r="L1066" s="88">
        <f t="shared" si="297"/>
        <v>217</v>
      </c>
      <c r="M1066" s="89">
        <f t="shared" si="298"/>
        <v>1.0429088209999999</v>
      </c>
      <c r="N1066" s="89">
        <f t="shared" ca="1" si="299"/>
        <v>1.164143613</v>
      </c>
      <c r="O1066" s="88">
        <f t="shared" si="308"/>
        <v>0</v>
      </c>
      <c r="P1066" s="85">
        <f t="shared" ca="1" si="303"/>
        <v>0</v>
      </c>
      <c r="Q1066" s="85">
        <f t="shared" si="309"/>
        <v>0</v>
      </c>
      <c r="R1066" s="90" t="str">
        <f t="shared" si="310"/>
        <v>A+J=</v>
      </c>
      <c r="S1066" s="86">
        <f t="shared" si="311"/>
        <v>0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300"/>
        <v>45160</v>
      </c>
      <c r="B1067" s="129">
        <f t="shared" ca="1" si="304"/>
        <v>-5.6843418860808015E-14</v>
      </c>
      <c r="C1067" s="85">
        <f t="shared" si="295"/>
        <v>-5.6843418860808015E-14</v>
      </c>
      <c r="D1067" s="11">
        <f ca="1">IF(A1067&lt;$B$1,VLOOKUP(A1067,[1]DI!$A$4:$B$15000,2),0)</f>
        <v>0.13150000000000001</v>
      </c>
      <c r="E1067" s="85">
        <f t="shared" ca="1" si="305"/>
        <v>1.0004903700000001</v>
      </c>
      <c r="F1067" s="85">
        <f ca="1">(TRUNC(PRODUCT($E$12:$E1066),16))</f>
        <v>1.2786658578932899</v>
      </c>
      <c r="G1067" s="85">
        <f t="shared" ca="1" si="306"/>
        <v>1.1449431881660399</v>
      </c>
      <c r="H1067" s="85">
        <f t="shared" ca="1" si="307"/>
        <v>1.11679415</v>
      </c>
      <c r="I1067" s="84">
        <f t="shared" si="301"/>
        <v>0.05</v>
      </c>
      <c r="J1067" s="86">
        <f t="shared" si="296"/>
        <v>44841</v>
      </c>
      <c r="K1067" s="87">
        <f t="shared" si="302"/>
        <v>218</v>
      </c>
      <c r="L1067" s="88">
        <f t="shared" si="297"/>
        <v>218</v>
      </c>
      <c r="M1067" s="89">
        <f t="shared" si="298"/>
        <v>1.04311076</v>
      </c>
      <c r="N1067" s="89">
        <f t="shared" ca="1" si="299"/>
        <v>1.1649399949999999</v>
      </c>
      <c r="O1067" s="88">
        <f t="shared" si="308"/>
        <v>0</v>
      </c>
      <c r="P1067" s="85">
        <f t="shared" ca="1" si="303"/>
        <v>0</v>
      </c>
      <c r="Q1067" s="85">
        <f t="shared" si="309"/>
        <v>0</v>
      </c>
      <c r="R1067" s="90" t="str">
        <f t="shared" si="310"/>
        <v>A+J=</v>
      </c>
      <c r="S1067" s="86">
        <f t="shared" si="311"/>
        <v>0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300"/>
        <v>45161</v>
      </c>
      <c r="B1068" s="129">
        <f t="shared" ca="1" si="304"/>
        <v>-5.6843418860808015E-14</v>
      </c>
      <c r="C1068" s="85">
        <f t="shared" si="295"/>
        <v>-5.6843418860808015E-14</v>
      </c>
      <c r="D1068" s="11">
        <f ca="1">IF(A1068&lt;$B$1,VLOOKUP(A1068,[1]DI!$A$4:$B$15000,2),0)</f>
        <v>0.13150000000000001</v>
      </c>
      <c r="E1068" s="85">
        <f t="shared" ca="1" si="305"/>
        <v>1.0004903700000001</v>
      </c>
      <c r="F1068" s="85">
        <f ca="1">(TRUNC(PRODUCT($E$12:$E1067),16))</f>
        <v>1.2792928772700201</v>
      </c>
      <c r="G1068" s="85">
        <f t="shared" ca="1" si="306"/>
        <v>1.1449431881660399</v>
      </c>
      <c r="H1068" s="85">
        <f t="shared" ca="1" si="307"/>
        <v>1.1173417999999999</v>
      </c>
      <c r="I1068" s="84">
        <f t="shared" si="301"/>
        <v>0.05</v>
      </c>
      <c r="J1068" s="86">
        <f t="shared" si="296"/>
        <v>44841</v>
      </c>
      <c r="K1068" s="87">
        <f t="shared" si="302"/>
        <v>219</v>
      </c>
      <c r="L1068" s="88">
        <f t="shared" si="297"/>
        <v>219</v>
      </c>
      <c r="M1068" s="89">
        <f t="shared" si="298"/>
        <v>1.043312738</v>
      </c>
      <c r="N1068" s="89">
        <f t="shared" ca="1" si="299"/>
        <v>1.165736933</v>
      </c>
      <c r="O1068" s="88">
        <f t="shared" si="308"/>
        <v>0</v>
      </c>
      <c r="P1068" s="85">
        <f t="shared" ca="1" si="303"/>
        <v>0</v>
      </c>
      <c r="Q1068" s="85">
        <f t="shared" si="309"/>
        <v>0</v>
      </c>
      <c r="R1068" s="90" t="str">
        <f t="shared" si="310"/>
        <v>A+J=</v>
      </c>
      <c r="S1068" s="86">
        <f t="shared" si="311"/>
        <v>0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300"/>
        <v>45162</v>
      </c>
      <c r="B1069" s="129">
        <f t="shared" ca="1" si="304"/>
        <v>-5.6843418860808015E-14</v>
      </c>
      <c r="C1069" s="85">
        <f t="shared" si="295"/>
        <v>-5.6843418860808015E-14</v>
      </c>
      <c r="D1069" s="11">
        <f ca="1">IF(A1069&lt;$B$1,VLOOKUP(A1069,[1]DI!$A$4:$B$15000,2),0)</f>
        <v>0.13150000000000001</v>
      </c>
      <c r="E1069" s="85">
        <f t="shared" ca="1" si="305"/>
        <v>1.0004903700000001</v>
      </c>
      <c r="F1069" s="85">
        <f ca="1">(TRUNC(PRODUCT($E$12:$E1068),16))</f>
        <v>1.27992020411825</v>
      </c>
      <c r="G1069" s="85">
        <f t="shared" ca="1" si="306"/>
        <v>1.1449431881660399</v>
      </c>
      <c r="H1069" s="85">
        <f t="shared" ca="1" si="307"/>
        <v>1.11788971</v>
      </c>
      <c r="I1069" s="84">
        <f t="shared" si="301"/>
        <v>0.05</v>
      </c>
      <c r="J1069" s="86">
        <f t="shared" si="296"/>
        <v>44841</v>
      </c>
      <c r="K1069" s="87">
        <f t="shared" si="302"/>
        <v>220</v>
      </c>
      <c r="L1069" s="88">
        <f t="shared" si="297"/>
        <v>220</v>
      </c>
      <c r="M1069" s="89">
        <f t="shared" si="298"/>
        <v>1.0435147549999999</v>
      </c>
      <c r="N1069" s="89">
        <f t="shared" ca="1" si="299"/>
        <v>1.1665344070000001</v>
      </c>
      <c r="O1069" s="88">
        <f t="shared" si="308"/>
        <v>0</v>
      </c>
      <c r="P1069" s="85">
        <f t="shared" ca="1" si="303"/>
        <v>0</v>
      </c>
      <c r="Q1069" s="85">
        <f t="shared" si="309"/>
        <v>0</v>
      </c>
      <c r="R1069" s="90" t="str">
        <f t="shared" si="310"/>
        <v>A+J=</v>
      </c>
      <c r="S1069" s="86">
        <f t="shared" si="311"/>
        <v>0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300"/>
        <v>45163</v>
      </c>
      <c r="B1070" s="129">
        <f t="shared" ca="1" si="304"/>
        <v>-5.6843418860808015E-14</v>
      </c>
      <c r="C1070" s="85">
        <f t="shared" si="295"/>
        <v>-5.6843418860808015E-14</v>
      </c>
      <c r="D1070" s="11">
        <f ca="1">IF(A1070&lt;$B$1,VLOOKUP(A1070,[1]DI!$A$4:$B$15000,2),0)</f>
        <v>0.13150000000000001</v>
      </c>
      <c r="E1070" s="85">
        <f t="shared" ca="1" si="305"/>
        <v>1.0004903700000001</v>
      </c>
      <c r="F1070" s="85">
        <f ca="1">(TRUNC(PRODUCT($E$12:$E1069),16))</f>
        <v>1.2805478385887401</v>
      </c>
      <c r="G1070" s="85">
        <f t="shared" ca="1" si="306"/>
        <v>1.1449431881660399</v>
      </c>
      <c r="H1070" s="85">
        <f t="shared" ca="1" si="307"/>
        <v>1.11843789</v>
      </c>
      <c r="I1070" s="84">
        <f t="shared" si="301"/>
        <v>0.05</v>
      </c>
      <c r="J1070" s="86">
        <f t="shared" si="296"/>
        <v>44841</v>
      </c>
      <c r="K1070" s="87">
        <f t="shared" si="302"/>
        <v>221</v>
      </c>
      <c r="L1070" s="88">
        <f t="shared" si="297"/>
        <v>221</v>
      </c>
      <c r="M1070" s="89">
        <f t="shared" si="298"/>
        <v>1.043716812</v>
      </c>
      <c r="N1070" s="89">
        <f t="shared" ca="1" si="299"/>
        <v>1.167332429</v>
      </c>
      <c r="O1070" s="88">
        <f t="shared" si="308"/>
        <v>0</v>
      </c>
      <c r="P1070" s="85">
        <f t="shared" ca="1" si="303"/>
        <v>0</v>
      </c>
      <c r="Q1070" s="85">
        <f t="shared" si="309"/>
        <v>0</v>
      </c>
      <c r="R1070" s="90" t="str">
        <f t="shared" si="310"/>
        <v>A+J=</v>
      </c>
      <c r="S1070" s="86">
        <f t="shared" si="311"/>
        <v>0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300"/>
        <v>45164</v>
      </c>
      <c r="B1071" s="129">
        <f t="shared" ca="1" si="304"/>
        <v>-5.6843418860808015E-14</v>
      </c>
      <c r="C1071" s="85">
        <f t="shared" si="295"/>
        <v>-5.6843418860808015E-14</v>
      </c>
      <c r="D1071" s="11">
        <f ca="1">IF(A1071&lt;$B$1,VLOOKUP(A1071,[1]DI!$A$4:$B$15000,2),0)</f>
        <v>0</v>
      </c>
      <c r="E1071" s="85">
        <f t="shared" ca="1" si="305"/>
        <v>1</v>
      </c>
      <c r="F1071" s="85">
        <f ca="1">(TRUNC(PRODUCT($E$12:$E1070),16))</f>
        <v>1.2811757808323501</v>
      </c>
      <c r="G1071" s="85">
        <f t="shared" ca="1" si="306"/>
        <v>1.1449431881660399</v>
      </c>
      <c r="H1071" s="85">
        <f t="shared" ca="1" si="307"/>
        <v>1.11898633</v>
      </c>
      <c r="I1071" s="84">
        <f t="shared" si="301"/>
        <v>0.05</v>
      </c>
      <c r="J1071" s="86">
        <f t="shared" si="296"/>
        <v>44841</v>
      </c>
      <c r="K1071" s="87">
        <f t="shared" si="302"/>
        <v>221</v>
      </c>
      <c r="L1071" s="88">
        <f t="shared" si="297"/>
        <v>222</v>
      </c>
      <c r="M1071" s="89">
        <f t="shared" si="298"/>
        <v>1.0439189069999999</v>
      </c>
      <c r="N1071" s="89">
        <f t="shared" ca="1" si="299"/>
        <v>1.1681309870000001</v>
      </c>
      <c r="O1071" s="88">
        <f t="shared" si="308"/>
        <v>0</v>
      </c>
      <c r="P1071" s="85">
        <f t="shared" ca="1" si="303"/>
        <v>0</v>
      </c>
      <c r="Q1071" s="85">
        <f t="shared" si="309"/>
        <v>0</v>
      </c>
      <c r="R1071" s="90" t="str">
        <f t="shared" si="310"/>
        <v>A+J=</v>
      </c>
      <c r="S1071" s="86">
        <f t="shared" si="311"/>
        <v>0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300"/>
        <v>45165</v>
      </c>
      <c r="B1072" s="129">
        <f t="shared" ca="1" si="304"/>
        <v>-5.6843418860808015E-14</v>
      </c>
      <c r="C1072" s="85">
        <f t="shared" si="295"/>
        <v>-5.6843418860808015E-14</v>
      </c>
      <c r="D1072" s="11">
        <f ca="1">IF(A1072&lt;$B$1,VLOOKUP(A1072,[1]DI!$A$4:$B$15000,2),0)</f>
        <v>0</v>
      </c>
      <c r="E1072" s="85">
        <f t="shared" ca="1" si="305"/>
        <v>1</v>
      </c>
      <c r="F1072" s="85">
        <f ca="1">(TRUNC(PRODUCT($E$12:$E1071),16))</f>
        <v>1.2811757808323501</v>
      </c>
      <c r="G1072" s="85">
        <f t="shared" ca="1" si="306"/>
        <v>1.1449431881660399</v>
      </c>
      <c r="H1072" s="85">
        <f t="shared" ca="1" si="307"/>
        <v>1.11898633</v>
      </c>
      <c r="I1072" s="84">
        <f t="shared" si="301"/>
        <v>0.05</v>
      </c>
      <c r="J1072" s="86">
        <f t="shared" si="296"/>
        <v>44841</v>
      </c>
      <c r="K1072" s="87">
        <f t="shared" si="302"/>
        <v>221</v>
      </c>
      <c r="L1072" s="88">
        <f t="shared" si="297"/>
        <v>222</v>
      </c>
      <c r="M1072" s="89">
        <f t="shared" si="298"/>
        <v>1.0439189069999999</v>
      </c>
      <c r="N1072" s="89">
        <f t="shared" ca="1" si="299"/>
        <v>1.1681309870000001</v>
      </c>
      <c r="O1072" s="88">
        <f t="shared" si="308"/>
        <v>0</v>
      </c>
      <c r="P1072" s="85">
        <f t="shared" ca="1" si="303"/>
        <v>0</v>
      </c>
      <c r="Q1072" s="85">
        <f t="shared" si="309"/>
        <v>0</v>
      </c>
      <c r="R1072" s="90" t="str">
        <f t="shared" si="310"/>
        <v>A+J=</v>
      </c>
      <c r="S1072" s="86">
        <f t="shared" si="311"/>
        <v>0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300"/>
        <v>45166</v>
      </c>
      <c r="B1073" s="129">
        <f t="shared" ca="1" si="304"/>
        <v>-5.6843418860808015E-14</v>
      </c>
      <c r="C1073" s="85">
        <f t="shared" si="295"/>
        <v>-5.6843418860808015E-14</v>
      </c>
      <c r="D1073" s="11">
        <f ca="1">IF(A1073&lt;$B$1,VLOOKUP(A1073,[1]DI!$A$4:$B$15000,2),0)</f>
        <v>0.13150000000000001</v>
      </c>
      <c r="E1073" s="85">
        <f t="shared" ca="1" si="305"/>
        <v>1.0004903700000001</v>
      </c>
      <c r="F1073" s="85">
        <f ca="1">(TRUNC(PRODUCT($E$12:$E1072),16))</f>
        <v>1.2811757808323501</v>
      </c>
      <c r="G1073" s="85">
        <f t="shared" ca="1" si="306"/>
        <v>1.1449431881660399</v>
      </c>
      <c r="H1073" s="85">
        <f t="shared" ca="1" si="307"/>
        <v>1.11898633</v>
      </c>
      <c r="I1073" s="84">
        <f t="shared" si="301"/>
        <v>0.05</v>
      </c>
      <c r="J1073" s="86">
        <f t="shared" si="296"/>
        <v>44841</v>
      </c>
      <c r="K1073" s="87">
        <f t="shared" si="302"/>
        <v>222</v>
      </c>
      <c r="L1073" s="88">
        <f t="shared" si="297"/>
        <v>222</v>
      </c>
      <c r="M1073" s="89">
        <f t="shared" si="298"/>
        <v>1.0439189069999999</v>
      </c>
      <c r="N1073" s="89">
        <f t="shared" ca="1" si="299"/>
        <v>1.1681309870000001</v>
      </c>
      <c r="O1073" s="88">
        <f t="shared" si="308"/>
        <v>0</v>
      </c>
      <c r="P1073" s="85">
        <f t="shared" ca="1" si="303"/>
        <v>0</v>
      </c>
      <c r="Q1073" s="85">
        <f t="shared" si="309"/>
        <v>0</v>
      </c>
      <c r="R1073" s="90" t="str">
        <f t="shared" si="310"/>
        <v>A+J=</v>
      </c>
      <c r="S1073" s="86">
        <f t="shared" si="311"/>
        <v>0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300"/>
        <v>45167</v>
      </c>
      <c r="B1074" s="129">
        <f t="shared" ca="1" si="304"/>
        <v>-5.6843418860808015E-14</v>
      </c>
      <c r="C1074" s="85">
        <f t="shared" si="295"/>
        <v>-5.6843418860808015E-14</v>
      </c>
      <c r="D1074" s="11">
        <f ca="1">IF(A1074&lt;$B$1,VLOOKUP(A1074,[1]DI!$A$4:$B$15000,2),0)</f>
        <v>0.13150000000000001</v>
      </c>
      <c r="E1074" s="85">
        <f t="shared" ca="1" si="305"/>
        <v>1.0004903700000001</v>
      </c>
      <c r="F1074" s="85">
        <f ca="1">(TRUNC(PRODUCT($E$12:$E1073),16))</f>
        <v>1.2818040310000001</v>
      </c>
      <c r="G1074" s="85">
        <f t="shared" ca="1" si="306"/>
        <v>1.1449431881660399</v>
      </c>
      <c r="H1074" s="85">
        <f t="shared" ca="1" si="307"/>
        <v>1.1195350500000001</v>
      </c>
      <c r="I1074" s="84">
        <f t="shared" si="301"/>
        <v>0.05</v>
      </c>
      <c r="J1074" s="86">
        <f t="shared" si="296"/>
        <v>44841</v>
      </c>
      <c r="K1074" s="87">
        <f t="shared" si="302"/>
        <v>223</v>
      </c>
      <c r="L1074" s="88">
        <f t="shared" si="297"/>
        <v>223</v>
      </c>
      <c r="M1074" s="89">
        <f t="shared" si="298"/>
        <v>1.044121042</v>
      </c>
      <c r="N1074" s="89">
        <f t="shared" ca="1" si="299"/>
        <v>1.1689301030000001</v>
      </c>
      <c r="O1074" s="88">
        <f t="shared" si="308"/>
        <v>0</v>
      </c>
      <c r="P1074" s="85">
        <f t="shared" ca="1" si="303"/>
        <v>0</v>
      </c>
      <c r="Q1074" s="85">
        <f t="shared" si="309"/>
        <v>0</v>
      </c>
      <c r="R1074" s="90" t="str">
        <f t="shared" si="310"/>
        <v>A+J=</v>
      </c>
      <c r="S1074" s="86">
        <f t="shared" si="311"/>
        <v>0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300"/>
        <v>45168</v>
      </c>
      <c r="B1075" s="129">
        <f t="shared" ca="1" si="304"/>
        <v>-5.6843418860808015E-14</v>
      </c>
      <c r="C1075" s="85">
        <f t="shared" si="295"/>
        <v>-5.6843418860808015E-14</v>
      </c>
      <c r="D1075" s="11">
        <f ca="1">IF(A1075&lt;$B$1,VLOOKUP(A1075,[1]DI!$A$4:$B$15000,2),0)</f>
        <v>0.13150000000000001</v>
      </c>
      <c r="E1075" s="85">
        <f t="shared" ca="1" si="305"/>
        <v>1.0004903700000001</v>
      </c>
      <c r="F1075" s="85">
        <f ca="1">(TRUNC(PRODUCT($E$12:$E1074),16))</f>
        <v>1.28243258924268</v>
      </c>
      <c r="G1075" s="85">
        <f t="shared" ca="1" si="306"/>
        <v>1.1449431881660399</v>
      </c>
      <c r="H1075" s="85">
        <f t="shared" ca="1" si="307"/>
        <v>1.1200840400000001</v>
      </c>
      <c r="I1075" s="84">
        <f t="shared" si="301"/>
        <v>0.05</v>
      </c>
      <c r="J1075" s="86">
        <f t="shared" si="296"/>
        <v>44841</v>
      </c>
      <c r="K1075" s="87">
        <f t="shared" si="302"/>
        <v>224</v>
      </c>
      <c r="L1075" s="88">
        <f t="shared" si="297"/>
        <v>224</v>
      </c>
      <c r="M1075" s="89">
        <f t="shared" si="298"/>
        <v>1.0443232149999999</v>
      </c>
      <c r="N1075" s="89">
        <f t="shared" ca="1" si="299"/>
        <v>1.1697297659999999</v>
      </c>
      <c r="O1075" s="88">
        <f t="shared" si="308"/>
        <v>0</v>
      </c>
      <c r="P1075" s="85">
        <f t="shared" ca="1" si="303"/>
        <v>0</v>
      </c>
      <c r="Q1075" s="85">
        <f t="shared" si="309"/>
        <v>0</v>
      </c>
      <c r="R1075" s="90" t="str">
        <f t="shared" si="310"/>
        <v>A+J=</v>
      </c>
      <c r="S1075" s="86">
        <f t="shared" si="311"/>
        <v>0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300"/>
        <v>45169</v>
      </c>
      <c r="B1076" s="129">
        <f t="shared" ca="1" si="304"/>
        <v>-5.6843418860808015E-14</v>
      </c>
      <c r="C1076" s="85">
        <f t="shared" si="295"/>
        <v>-5.6843418860808015E-14</v>
      </c>
      <c r="D1076" s="11">
        <f ca="1">IF(A1076&lt;$B$1,VLOOKUP(A1076,[1]DI!$A$4:$B$15000,2),0)</f>
        <v>0.13150000000000001</v>
      </c>
      <c r="E1076" s="85">
        <f t="shared" ca="1" si="305"/>
        <v>1.0004903700000001</v>
      </c>
      <c r="F1076" s="85">
        <f ca="1">(TRUNC(PRODUCT($E$12:$E1075),16))</f>
        <v>1.2830614557114699</v>
      </c>
      <c r="G1076" s="85">
        <f t="shared" ca="1" si="306"/>
        <v>1.1449431881660399</v>
      </c>
      <c r="H1076" s="85">
        <f t="shared" ca="1" si="307"/>
        <v>1.12063329</v>
      </c>
      <c r="I1076" s="84">
        <f t="shared" si="301"/>
        <v>0.05</v>
      </c>
      <c r="J1076" s="86">
        <f t="shared" si="296"/>
        <v>44841</v>
      </c>
      <c r="K1076" s="87">
        <f t="shared" si="302"/>
        <v>225</v>
      </c>
      <c r="L1076" s="88">
        <f t="shared" si="297"/>
        <v>225</v>
      </c>
      <c r="M1076" s="89">
        <f t="shared" si="298"/>
        <v>1.044525428</v>
      </c>
      <c r="N1076" s="89">
        <f t="shared" ca="1" si="299"/>
        <v>1.170529967</v>
      </c>
      <c r="O1076" s="88">
        <f t="shared" si="308"/>
        <v>0</v>
      </c>
      <c r="P1076" s="85">
        <f t="shared" ca="1" si="303"/>
        <v>0</v>
      </c>
      <c r="Q1076" s="85">
        <f t="shared" si="309"/>
        <v>0</v>
      </c>
      <c r="R1076" s="90" t="str">
        <f t="shared" si="310"/>
        <v>A+J=</v>
      </c>
      <c r="S1076" s="86">
        <f t="shared" si="311"/>
        <v>0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300"/>
        <v>45170</v>
      </c>
      <c r="B1077" s="129">
        <f t="shared" ca="1" si="304"/>
        <v>-5.6843418860808015E-14</v>
      </c>
      <c r="C1077" s="85">
        <f t="shared" si="295"/>
        <v>-5.6843418860808015E-14</v>
      </c>
      <c r="D1077" s="11">
        <f ca="1">IF(A1077&lt;$B$1,VLOOKUP(A1077,[1]DI!$A$4:$B$15000,2),0)</f>
        <v>0.13150000000000001</v>
      </c>
      <c r="E1077" s="85">
        <f t="shared" ca="1" si="305"/>
        <v>1.0004903700000001</v>
      </c>
      <c r="F1077" s="85">
        <f ca="1">(TRUNC(PRODUCT($E$12:$E1076),16))</f>
        <v>1.2836906305575</v>
      </c>
      <c r="G1077" s="85">
        <f t="shared" ca="1" si="306"/>
        <v>1.1449431881660399</v>
      </c>
      <c r="H1077" s="85">
        <f t="shared" ca="1" si="307"/>
        <v>1.12118282</v>
      </c>
      <c r="I1077" s="84">
        <f t="shared" si="301"/>
        <v>0.05</v>
      </c>
      <c r="J1077" s="86">
        <f t="shared" si="296"/>
        <v>44841</v>
      </c>
      <c r="K1077" s="87">
        <f t="shared" si="302"/>
        <v>226</v>
      </c>
      <c r="L1077" s="88">
        <f t="shared" si="297"/>
        <v>226</v>
      </c>
      <c r="M1077" s="89">
        <f t="shared" si="298"/>
        <v>1.04472768</v>
      </c>
      <c r="N1077" s="89">
        <f t="shared" ca="1" si="299"/>
        <v>1.1713307260000001</v>
      </c>
      <c r="O1077" s="88">
        <f t="shared" si="308"/>
        <v>0</v>
      </c>
      <c r="P1077" s="85">
        <f t="shared" ca="1" si="303"/>
        <v>0</v>
      </c>
      <c r="Q1077" s="85">
        <f t="shared" si="309"/>
        <v>0</v>
      </c>
      <c r="R1077" s="90" t="str">
        <f t="shared" si="310"/>
        <v>A+J=</v>
      </c>
      <c r="S1077" s="86">
        <f t="shared" si="311"/>
        <v>0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300"/>
        <v>45171</v>
      </c>
      <c r="B1078" s="129">
        <f t="shared" ca="1" si="304"/>
        <v>-5.6843418860808015E-14</v>
      </c>
      <c r="C1078" s="85">
        <f t="shared" si="295"/>
        <v>-5.6843418860808015E-14</v>
      </c>
      <c r="D1078" s="11">
        <f ca="1">IF(A1078&lt;$B$1,VLOOKUP(A1078,[1]DI!$A$4:$B$15000,2),0)</f>
        <v>0</v>
      </c>
      <c r="E1078" s="85">
        <f t="shared" ca="1" si="305"/>
        <v>1</v>
      </c>
      <c r="F1078" s="85">
        <f ca="1">(TRUNC(PRODUCT($E$12:$E1077),16))</f>
        <v>1.28432011393201</v>
      </c>
      <c r="G1078" s="85">
        <f t="shared" ca="1" si="306"/>
        <v>1.1449431881660399</v>
      </c>
      <c r="H1078" s="85">
        <f t="shared" ca="1" si="307"/>
        <v>1.12173261</v>
      </c>
      <c r="I1078" s="84">
        <f t="shared" si="301"/>
        <v>0.05</v>
      </c>
      <c r="J1078" s="86">
        <f t="shared" si="296"/>
        <v>44841</v>
      </c>
      <c r="K1078" s="87">
        <f t="shared" si="302"/>
        <v>226</v>
      </c>
      <c r="L1078" s="88">
        <f t="shared" si="297"/>
        <v>227</v>
      </c>
      <c r="M1078" s="89">
        <f t="shared" si="298"/>
        <v>1.044929971</v>
      </c>
      <c r="N1078" s="89">
        <f t="shared" ca="1" si="299"/>
        <v>1.1721320239999999</v>
      </c>
      <c r="O1078" s="88">
        <f t="shared" si="308"/>
        <v>0</v>
      </c>
      <c r="P1078" s="85">
        <f t="shared" ca="1" si="303"/>
        <v>0</v>
      </c>
      <c r="Q1078" s="85">
        <f t="shared" si="309"/>
        <v>0</v>
      </c>
      <c r="R1078" s="90" t="str">
        <f t="shared" si="310"/>
        <v>A+J=</v>
      </c>
      <c r="S1078" s="86">
        <f t="shared" si="311"/>
        <v>0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300"/>
        <v>45172</v>
      </c>
      <c r="B1079" s="129">
        <f t="shared" ca="1" si="304"/>
        <v>-5.6843418860808015E-14</v>
      </c>
      <c r="C1079" s="85">
        <f t="shared" si="295"/>
        <v>-5.6843418860808015E-14</v>
      </c>
      <c r="D1079" s="11">
        <f ca="1">IF(A1079&lt;$B$1,VLOOKUP(A1079,[1]DI!$A$4:$B$15000,2),0)</f>
        <v>0</v>
      </c>
      <c r="E1079" s="85">
        <f t="shared" ca="1" si="305"/>
        <v>1</v>
      </c>
      <c r="F1079" s="85">
        <f ca="1">(TRUNC(PRODUCT($E$12:$E1078),16))</f>
        <v>1.28432011393201</v>
      </c>
      <c r="G1079" s="85">
        <f t="shared" ca="1" si="306"/>
        <v>1.1449431881660399</v>
      </c>
      <c r="H1079" s="85">
        <f t="shared" ca="1" si="307"/>
        <v>1.12173261</v>
      </c>
      <c r="I1079" s="84">
        <f t="shared" si="301"/>
        <v>0.05</v>
      </c>
      <c r="J1079" s="86">
        <f t="shared" si="296"/>
        <v>44841</v>
      </c>
      <c r="K1079" s="87">
        <f t="shared" si="302"/>
        <v>226</v>
      </c>
      <c r="L1079" s="88">
        <f t="shared" si="297"/>
        <v>227</v>
      </c>
      <c r="M1079" s="89">
        <f t="shared" si="298"/>
        <v>1.044929971</v>
      </c>
      <c r="N1079" s="89">
        <f t="shared" ca="1" si="299"/>
        <v>1.1721320239999999</v>
      </c>
      <c r="O1079" s="88">
        <f t="shared" si="308"/>
        <v>0</v>
      </c>
      <c r="P1079" s="85">
        <f t="shared" ca="1" si="303"/>
        <v>0</v>
      </c>
      <c r="Q1079" s="85">
        <f t="shared" si="309"/>
        <v>0</v>
      </c>
      <c r="R1079" s="90" t="str">
        <f t="shared" si="310"/>
        <v>A+J=</v>
      </c>
      <c r="S1079" s="86">
        <f t="shared" si="311"/>
        <v>0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300"/>
        <v>45173</v>
      </c>
      <c r="B1080" s="129">
        <f t="shared" ca="1" si="304"/>
        <v>-5.6843418860808015E-14</v>
      </c>
      <c r="C1080" s="85">
        <f t="shared" si="295"/>
        <v>-5.6843418860808015E-14</v>
      </c>
      <c r="D1080" s="11">
        <f ca="1">IF(A1080&lt;$B$1,VLOOKUP(A1080,[1]DI!$A$4:$B$15000,2),0)</f>
        <v>0.13150000000000001</v>
      </c>
      <c r="E1080" s="85">
        <f t="shared" ca="1" si="305"/>
        <v>1.0004903700000001</v>
      </c>
      <c r="F1080" s="85">
        <f ca="1">(TRUNC(PRODUCT($E$12:$E1079),16))</f>
        <v>1.28432011393201</v>
      </c>
      <c r="G1080" s="85">
        <f t="shared" ca="1" si="306"/>
        <v>1.1449431881660399</v>
      </c>
      <c r="H1080" s="85">
        <f t="shared" ca="1" si="307"/>
        <v>1.12173261</v>
      </c>
      <c r="I1080" s="84">
        <f t="shared" si="301"/>
        <v>0.05</v>
      </c>
      <c r="J1080" s="86">
        <f t="shared" si="296"/>
        <v>44841</v>
      </c>
      <c r="K1080" s="87">
        <f t="shared" si="302"/>
        <v>227</v>
      </c>
      <c r="L1080" s="88">
        <f t="shared" si="297"/>
        <v>227</v>
      </c>
      <c r="M1080" s="89">
        <f t="shared" si="298"/>
        <v>1.044929971</v>
      </c>
      <c r="N1080" s="89">
        <f t="shared" ca="1" si="299"/>
        <v>1.1721320239999999</v>
      </c>
      <c r="O1080" s="88">
        <f t="shared" si="308"/>
        <v>0</v>
      </c>
      <c r="P1080" s="85">
        <f t="shared" ca="1" si="303"/>
        <v>0</v>
      </c>
      <c r="Q1080" s="85">
        <f t="shared" si="309"/>
        <v>0</v>
      </c>
      <c r="R1080" s="90" t="str">
        <f t="shared" si="310"/>
        <v>A+J=</v>
      </c>
      <c r="S1080" s="86">
        <f t="shared" si="311"/>
        <v>0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300"/>
        <v>45174</v>
      </c>
      <c r="B1081" s="129">
        <f t="shared" ca="1" si="304"/>
        <v>-5.6843418860808015E-14</v>
      </c>
      <c r="C1081" s="85">
        <f t="shared" si="295"/>
        <v>-5.6843418860808015E-14</v>
      </c>
      <c r="D1081" s="11">
        <f ca="1">IF(A1081&lt;$B$1,VLOOKUP(A1081,[1]DI!$A$4:$B$15000,2),0)</f>
        <v>0.13150000000000001</v>
      </c>
      <c r="E1081" s="85">
        <f t="shared" ca="1" si="305"/>
        <v>1.0004903700000001</v>
      </c>
      <c r="F1081" s="85">
        <f ca="1">(TRUNC(PRODUCT($E$12:$E1080),16))</f>
        <v>1.2849499059862799</v>
      </c>
      <c r="G1081" s="85">
        <f t="shared" ca="1" si="306"/>
        <v>1.1449431881660399</v>
      </c>
      <c r="H1081" s="85">
        <f t="shared" ca="1" si="307"/>
        <v>1.1222826800000001</v>
      </c>
      <c r="I1081" s="84">
        <f t="shared" si="301"/>
        <v>0.05</v>
      </c>
      <c r="J1081" s="86">
        <f t="shared" si="296"/>
        <v>44841</v>
      </c>
      <c r="K1081" s="87">
        <f t="shared" si="302"/>
        <v>228</v>
      </c>
      <c r="L1081" s="88">
        <f t="shared" si="297"/>
        <v>228</v>
      </c>
      <c r="M1081" s="89">
        <f t="shared" si="298"/>
        <v>1.0451323020000001</v>
      </c>
      <c r="N1081" s="89">
        <f t="shared" ca="1" si="299"/>
        <v>1.1729338810000001</v>
      </c>
      <c r="O1081" s="88">
        <f t="shared" si="308"/>
        <v>0</v>
      </c>
      <c r="P1081" s="85">
        <f t="shared" ca="1" si="303"/>
        <v>0</v>
      </c>
      <c r="Q1081" s="85">
        <f t="shared" si="309"/>
        <v>0</v>
      </c>
      <c r="R1081" s="90" t="str">
        <f t="shared" si="310"/>
        <v>A+J=</v>
      </c>
      <c r="S1081" s="86">
        <f t="shared" si="311"/>
        <v>0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300"/>
        <v>45175</v>
      </c>
      <c r="B1082" s="129">
        <f t="shared" ca="1" si="304"/>
        <v>-5.6843418860808015E-14</v>
      </c>
      <c r="C1082" s="85">
        <f t="shared" ref="C1082:C1108" si="312">(C1081-Q1081)</f>
        <v>-5.6843418860808015E-14</v>
      </c>
      <c r="D1082" s="11">
        <f ca="1">IF(A1082&lt;$B$1,VLOOKUP(A1082,[1]DI!$A$4:$B$15000,2),0)</f>
        <v>0.13150000000000001</v>
      </c>
      <c r="E1082" s="85">
        <f t="shared" ca="1" si="305"/>
        <v>1.0004903700000001</v>
      </c>
      <c r="F1082" s="85">
        <f ca="1">(TRUNC(PRODUCT($E$12:$E1081),16))</f>
        <v>1.2855800068716801</v>
      </c>
      <c r="G1082" s="85">
        <f t="shared" ca="1" si="306"/>
        <v>1.1449431881660399</v>
      </c>
      <c r="H1082" s="85">
        <f t="shared" ca="1" si="307"/>
        <v>1.1228330099999999</v>
      </c>
      <c r="I1082" s="84">
        <f t="shared" si="301"/>
        <v>0.05</v>
      </c>
      <c r="J1082" s="86">
        <f t="shared" ref="J1082:J1108" si="313">IF(O1081&gt;0,VLOOKUP(O1081,V$12:AF$48,2),J1081)</f>
        <v>44841</v>
      </c>
      <c r="K1082" s="87">
        <f t="shared" si="302"/>
        <v>229</v>
      </c>
      <c r="L1082" s="88">
        <f t="shared" ref="L1082:L1108" si="314">IF(AND(K1082=1,K1081=1),1,IF(K1082&gt;0,IF(K1082=K1081,K1082+1,K1082),0))</f>
        <v>229</v>
      </c>
      <c r="M1082" s="89">
        <f t="shared" ref="M1082:M1108" si="315">ROUND((I1082+1)^(L1082/252),9)</f>
        <v>1.045334671</v>
      </c>
      <c r="N1082" s="89">
        <f t="shared" ref="N1082:N1108" ca="1" si="316">ROUND(H1082*M1082,9)</f>
        <v>1.173736275</v>
      </c>
      <c r="O1082" s="88">
        <f t="shared" si="308"/>
        <v>0</v>
      </c>
      <c r="P1082" s="85">
        <f t="shared" ca="1" si="303"/>
        <v>0</v>
      </c>
      <c r="Q1082" s="85">
        <f t="shared" si="309"/>
        <v>0</v>
      </c>
      <c r="R1082" s="90" t="str">
        <f t="shared" si="310"/>
        <v>A+J=</v>
      </c>
      <c r="S1082" s="86">
        <f t="shared" si="311"/>
        <v>0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300"/>
        <v>45176</v>
      </c>
      <c r="B1083" s="129">
        <f t="shared" ca="1" si="304"/>
        <v>-5.6843418860808015E-14</v>
      </c>
      <c r="C1083" s="85">
        <f t="shared" si="312"/>
        <v>-5.6843418860808015E-14</v>
      </c>
      <c r="D1083" s="11">
        <f ca="1">IF(A1083&lt;$B$1,VLOOKUP(A1083,[1]DI!$A$4:$B$15000,2),0)</f>
        <v>0</v>
      </c>
      <c r="E1083" s="85">
        <f t="shared" ca="1" si="305"/>
        <v>1</v>
      </c>
      <c r="F1083" s="85">
        <f ca="1">(TRUNC(PRODUCT($E$12:$E1082),16))</f>
        <v>1.28621041673965</v>
      </c>
      <c r="G1083" s="85">
        <f t="shared" ca="1" si="306"/>
        <v>1.1449431881660399</v>
      </c>
      <c r="H1083" s="85">
        <f t="shared" ca="1" si="307"/>
        <v>1.1233836100000001</v>
      </c>
      <c r="I1083" s="84">
        <f t="shared" si="301"/>
        <v>0.05</v>
      </c>
      <c r="J1083" s="86">
        <f t="shared" si="313"/>
        <v>44841</v>
      </c>
      <c r="K1083" s="87">
        <f t="shared" si="302"/>
        <v>229</v>
      </c>
      <c r="L1083" s="88">
        <f t="shared" si="314"/>
        <v>230</v>
      </c>
      <c r="M1083" s="89">
        <f t="shared" si="315"/>
        <v>1.0455370799999999</v>
      </c>
      <c r="N1083" s="89">
        <f t="shared" ca="1" si="316"/>
        <v>1.1745392189999999</v>
      </c>
      <c r="O1083" s="88">
        <f t="shared" si="308"/>
        <v>0</v>
      </c>
      <c r="P1083" s="85">
        <f t="shared" ca="1" si="303"/>
        <v>0</v>
      </c>
      <c r="Q1083" s="85">
        <f t="shared" si="309"/>
        <v>0</v>
      </c>
      <c r="R1083" s="90" t="str">
        <f t="shared" si="310"/>
        <v>A+J=</v>
      </c>
      <c r="S1083" s="86">
        <f t="shared" si="311"/>
        <v>0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300"/>
        <v>45177</v>
      </c>
      <c r="B1084" s="129">
        <f t="shared" ca="1" si="304"/>
        <v>-5.6843418860808015E-14</v>
      </c>
      <c r="C1084" s="85">
        <f t="shared" si="312"/>
        <v>-5.6843418860808015E-14</v>
      </c>
      <c r="D1084" s="11">
        <f ca="1">IF(A1084&lt;$B$1,VLOOKUP(A1084,[1]DI!$A$4:$B$15000,2),0)</f>
        <v>0.13150000000000001</v>
      </c>
      <c r="E1084" s="85">
        <f t="shared" ca="1" si="305"/>
        <v>1.0004903700000001</v>
      </c>
      <c r="F1084" s="85">
        <f ca="1">(TRUNC(PRODUCT($E$12:$E1083),16))</f>
        <v>1.28621041673965</v>
      </c>
      <c r="G1084" s="85">
        <f t="shared" ca="1" si="306"/>
        <v>1.1449431881660399</v>
      </c>
      <c r="H1084" s="85">
        <f t="shared" ca="1" si="307"/>
        <v>1.1233836100000001</v>
      </c>
      <c r="I1084" s="84">
        <f t="shared" si="301"/>
        <v>0.05</v>
      </c>
      <c r="J1084" s="86">
        <f t="shared" si="313"/>
        <v>44841</v>
      </c>
      <c r="K1084" s="87">
        <f t="shared" si="302"/>
        <v>230</v>
      </c>
      <c r="L1084" s="88">
        <f t="shared" si="314"/>
        <v>230</v>
      </c>
      <c r="M1084" s="89">
        <f t="shared" si="315"/>
        <v>1.0455370799999999</v>
      </c>
      <c r="N1084" s="89">
        <f t="shared" ca="1" si="316"/>
        <v>1.1745392189999999</v>
      </c>
      <c r="O1084" s="88">
        <f t="shared" si="308"/>
        <v>0</v>
      </c>
      <c r="P1084" s="85">
        <f t="shared" ca="1" si="303"/>
        <v>0</v>
      </c>
      <c r="Q1084" s="85">
        <f t="shared" si="309"/>
        <v>0</v>
      </c>
      <c r="R1084" s="90" t="str">
        <f t="shared" si="310"/>
        <v>A+J=</v>
      </c>
      <c r="S1084" s="86">
        <f t="shared" si="311"/>
        <v>0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300"/>
        <v>45178</v>
      </c>
      <c r="B1085" s="129">
        <f t="shared" ca="1" si="304"/>
        <v>-5.6843418860808015E-14</v>
      </c>
      <c r="C1085" s="85">
        <f t="shared" si="312"/>
        <v>-5.6843418860808015E-14</v>
      </c>
      <c r="D1085" s="11">
        <f ca="1">IF(A1085&lt;$B$1,VLOOKUP(A1085,[1]DI!$A$4:$B$15000,2),0)</f>
        <v>0</v>
      </c>
      <c r="E1085" s="85">
        <f t="shared" ca="1" si="305"/>
        <v>1</v>
      </c>
      <c r="F1085" s="85">
        <f ca="1">(TRUNC(PRODUCT($E$12:$E1084),16))</f>
        <v>1.2868411357417</v>
      </c>
      <c r="G1085" s="85">
        <f t="shared" ca="1" si="306"/>
        <v>1.1449431881660399</v>
      </c>
      <c r="H1085" s="85">
        <f t="shared" ca="1" si="307"/>
        <v>1.1239344899999999</v>
      </c>
      <c r="I1085" s="84">
        <f t="shared" si="301"/>
        <v>0.05</v>
      </c>
      <c r="J1085" s="86">
        <f t="shared" si="313"/>
        <v>44841</v>
      </c>
      <c r="K1085" s="87">
        <f t="shared" si="302"/>
        <v>230</v>
      </c>
      <c r="L1085" s="88">
        <f t="shared" si="314"/>
        <v>231</v>
      </c>
      <c r="M1085" s="89">
        <f t="shared" si="315"/>
        <v>1.0457395279999999</v>
      </c>
      <c r="N1085" s="89">
        <f t="shared" ca="1" si="316"/>
        <v>1.175342723</v>
      </c>
      <c r="O1085" s="88">
        <f t="shared" si="308"/>
        <v>0</v>
      </c>
      <c r="P1085" s="85">
        <f t="shared" ca="1" si="303"/>
        <v>0</v>
      </c>
      <c r="Q1085" s="85">
        <f t="shared" si="309"/>
        <v>0</v>
      </c>
      <c r="R1085" s="90" t="str">
        <f t="shared" si="310"/>
        <v>A+J=</v>
      </c>
      <c r="S1085" s="86">
        <f t="shared" si="311"/>
        <v>0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300"/>
        <v>45179</v>
      </c>
      <c r="B1086" s="129">
        <f t="shared" ca="1" si="304"/>
        <v>-5.6843418860808015E-14</v>
      </c>
      <c r="C1086" s="85">
        <f t="shared" si="312"/>
        <v>-5.6843418860808015E-14</v>
      </c>
      <c r="D1086" s="11">
        <f ca="1">IF(A1086&lt;$B$1,VLOOKUP(A1086,[1]DI!$A$4:$B$15000,2),0)</f>
        <v>0</v>
      </c>
      <c r="E1086" s="85">
        <f t="shared" ca="1" si="305"/>
        <v>1</v>
      </c>
      <c r="F1086" s="85">
        <f ca="1">(TRUNC(PRODUCT($E$12:$E1085),16))</f>
        <v>1.2868411357417</v>
      </c>
      <c r="G1086" s="85">
        <f t="shared" ca="1" si="306"/>
        <v>1.1449431881660399</v>
      </c>
      <c r="H1086" s="85">
        <f t="shared" ca="1" si="307"/>
        <v>1.1239344899999999</v>
      </c>
      <c r="I1086" s="84">
        <f t="shared" si="301"/>
        <v>0.05</v>
      </c>
      <c r="J1086" s="86">
        <f t="shared" si="313"/>
        <v>44841</v>
      </c>
      <c r="K1086" s="87">
        <f t="shared" si="302"/>
        <v>230</v>
      </c>
      <c r="L1086" s="88">
        <f t="shared" si="314"/>
        <v>231</v>
      </c>
      <c r="M1086" s="89">
        <f t="shared" si="315"/>
        <v>1.0457395279999999</v>
      </c>
      <c r="N1086" s="89">
        <f t="shared" ca="1" si="316"/>
        <v>1.175342723</v>
      </c>
      <c r="O1086" s="88">
        <f t="shared" si="308"/>
        <v>0</v>
      </c>
      <c r="P1086" s="85">
        <f t="shared" ca="1" si="303"/>
        <v>0</v>
      </c>
      <c r="Q1086" s="85">
        <f t="shared" si="309"/>
        <v>0</v>
      </c>
      <c r="R1086" s="90" t="str">
        <f t="shared" si="310"/>
        <v>A+J=</v>
      </c>
      <c r="S1086" s="86">
        <f t="shared" si="311"/>
        <v>0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300"/>
        <v>45180</v>
      </c>
      <c r="B1087" s="129">
        <f t="shared" ca="1" si="304"/>
        <v>-5.6843418860808015E-14</v>
      </c>
      <c r="C1087" s="85">
        <f t="shared" si="312"/>
        <v>-5.6843418860808015E-14</v>
      </c>
      <c r="D1087" s="11">
        <f ca="1">IF(A1087&lt;$B$1,VLOOKUP(A1087,[1]DI!$A$4:$B$15000,2),0)</f>
        <v>0.13150000000000001</v>
      </c>
      <c r="E1087" s="85">
        <f t="shared" ca="1" si="305"/>
        <v>1.0004903700000001</v>
      </c>
      <c r="F1087" s="85">
        <f ca="1">(TRUNC(PRODUCT($E$12:$E1086),16))</f>
        <v>1.2868411357417</v>
      </c>
      <c r="G1087" s="85">
        <f t="shared" ca="1" si="306"/>
        <v>1.1449431881660399</v>
      </c>
      <c r="H1087" s="85">
        <f t="shared" ca="1" si="307"/>
        <v>1.1239344899999999</v>
      </c>
      <c r="I1087" s="84">
        <f t="shared" si="301"/>
        <v>0.05</v>
      </c>
      <c r="J1087" s="86">
        <f t="shared" si="313"/>
        <v>44841</v>
      </c>
      <c r="K1087" s="87">
        <f t="shared" si="302"/>
        <v>231</v>
      </c>
      <c r="L1087" s="88">
        <f t="shared" si="314"/>
        <v>231</v>
      </c>
      <c r="M1087" s="89">
        <f t="shared" si="315"/>
        <v>1.0457395279999999</v>
      </c>
      <c r="N1087" s="89">
        <f t="shared" ca="1" si="316"/>
        <v>1.175342723</v>
      </c>
      <c r="O1087" s="88">
        <f t="shared" si="308"/>
        <v>0</v>
      </c>
      <c r="P1087" s="85">
        <f t="shared" ca="1" si="303"/>
        <v>0</v>
      </c>
      <c r="Q1087" s="85">
        <f t="shared" si="309"/>
        <v>0</v>
      </c>
      <c r="R1087" s="90" t="str">
        <f t="shared" si="310"/>
        <v>A+J=</v>
      </c>
      <c r="S1087" s="86">
        <f t="shared" si="311"/>
        <v>0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300"/>
        <v>45181</v>
      </c>
      <c r="B1088" s="129">
        <f t="shared" ca="1" si="304"/>
        <v>-5.6843418860808015E-14</v>
      </c>
      <c r="C1088" s="85">
        <f t="shared" si="312"/>
        <v>-5.6843418860808015E-14</v>
      </c>
      <c r="D1088" s="11">
        <f ca="1">IF(A1088&lt;$B$1,VLOOKUP(A1088,[1]DI!$A$4:$B$15000,2),0)</f>
        <v>0.13150000000000001</v>
      </c>
      <c r="E1088" s="85">
        <f t="shared" ca="1" si="305"/>
        <v>1.0004903700000001</v>
      </c>
      <c r="F1088" s="85">
        <f ca="1">(TRUNC(PRODUCT($E$12:$E1087),16))</f>
        <v>1.28747216402944</v>
      </c>
      <c r="G1088" s="85">
        <f t="shared" ca="1" si="306"/>
        <v>1.1449431881660399</v>
      </c>
      <c r="H1088" s="85">
        <f t="shared" ca="1" si="307"/>
        <v>1.1244856299999999</v>
      </c>
      <c r="I1088" s="84">
        <f t="shared" si="301"/>
        <v>0.05</v>
      </c>
      <c r="J1088" s="86">
        <f t="shared" si="313"/>
        <v>44841</v>
      </c>
      <c r="K1088" s="87">
        <f t="shared" si="302"/>
        <v>232</v>
      </c>
      <c r="L1088" s="88">
        <f t="shared" si="314"/>
        <v>232</v>
      </c>
      <c r="M1088" s="89">
        <f t="shared" si="315"/>
        <v>1.0459420150000001</v>
      </c>
      <c r="N1088" s="89">
        <f t="shared" ca="1" si="316"/>
        <v>1.176146766</v>
      </c>
      <c r="O1088" s="88">
        <f t="shared" si="308"/>
        <v>0</v>
      </c>
      <c r="P1088" s="85">
        <f t="shared" ca="1" si="303"/>
        <v>0</v>
      </c>
      <c r="Q1088" s="85">
        <f t="shared" si="309"/>
        <v>0</v>
      </c>
      <c r="R1088" s="90" t="str">
        <f t="shared" si="310"/>
        <v>A+J=</v>
      </c>
      <c r="S1088" s="86">
        <f t="shared" si="311"/>
        <v>0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300"/>
        <v>45182</v>
      </c>
      <c r="B1089" s="129">
        <f t="shared" ca="1" si="304"/>
        <v>-5.6843418860808015E-14</v>
      </c>
      <c r="C1089" s="85">
        <f t="shared" si="312"/>
        <v>-5.6843418860808015E-14</v>
      </c>
      <c r="D1089" s="11">
        <f ca="1">IF(A1089&lt;$B$1,VLOOKUP(A1089,[1]DI!$A$4:$B$15000,2),0)</f>
        <v>0.13150000000000001</v>
      </c>
      <c r="E1089" s="85">
        <f t="shared" ca="1" si="305"/>
        <v>1.0004903700000001</v>
      </c>
      <c r="F1089" s="85">
        <f ca="1">(TRUNC(PRODUCT($E$12:$E1088),16))</f>
        <v>1.2881035017545099</v>
      </c>
      <c r="G1089" s="85">
        <f t="shared" ca="1" si="306"/>
        <v>1.1449431881660399</v>
      </c>
      <c r="H1089" s="85">
        <f t="shared" ca="1" si="307"/>
        <v>1.12503705</v>
      </c>
      <c r="I1089" s="84">
        <f t="shared" si="301"/>
        <v>0.05</v>
      </c>
      <c r="J1089" s="86">
        <f t="shared" si="313"/>
        <v>44841</v>
      </c>
      <c r="K1089" s="87">
        <f t="shared" si="302"/>
        <v>233</v>
      </c>
      <c r="L1089" s="88">
        <f t="shared" si="314"/>
        <v>233</v>
      </c>
      <c r="M1089" s="89">
        <f t="shared" si="315"/>
        <v>1.0461445410000001</v>
      </c>
      <c r="N1089" s="89">
        <f t="shared" ca="1" si="316"/>
        <v>1.1769513680000001</v>
      </c>
      <c r="O1089" s="88">
        <f t="shared" si="308"/>
        <v>0</v>
      </c>
      <c r="P1089" s="85">
        <f t="shared" ca="1" si="303"/>
        <v>0</v>
      </c>
      <c r="Q1089" s="85">
        <f t="shared" si="309"/>
        <v>0</v>
      </c>
      <c r="R1089" s="90" t="str">
        <f t="shared" si="310"/>
        <v>A+J=</v>
      </c>
      <c r="S1089" s="86">
        <f t="shared" si="311"/>
        <v>0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300"/>
        <v>45183</v>
      </c>
      <c r="B1090" s="129">
        <f t="shared" ca="1" si="304"/>
        <v>-5.6843418860808015E-14</v>
      </c>
      <c r="C1090" s="85">
        <f t="shared" si="312"/>
        <v>-5.6843418860808015E-14</v>
      </c>
      <c r="D1090" s="11">
        <f ca="1">IF(A1090&lt;$B$1,VLOOKUP(A1090,[1]DI!$A$4:$B$15000,2),0)</f>
        <v>0.13150000000000001</v>
      </c>
      <c r="E1090" s="85">
        <f t="shared" ca="1" si="305"/>
        <v>1.0004903700000001</v>
      </c>
      <c r="F1090" s="85">
        <f ca="1">(TRUNC(PRODUCT($E$12:$E1089),16))</f>
        <v>1.28873514906867</v>
      </c>
      <c r="G1090" s="85">
        <f t="shared" ca="1" si="306"/>
        <v>1.1449431881660399</v>
      </c>
      <c r="H1090" s="85">
        <f t="shared" ca="1" si="307"/>
        <v>1.12558873</v>
      </c>
      <c r="I1090" s="84">
        <f t="shared" si="301"/>
        <v>0.05</v>
      </c>
      <c r="J1090" s="86">
        <f t="shared" si="313"/>
        <v>44841</v>
      </c>
      <c r="K1090" s="87">
        <f t="shared" si="302"/>
        <v>234</v>
      </c>
      <c r="L1090" s="88">
        <f t="shared" si="314"/>
        <v>234</v>
      </c>
      <c r="M1090" s="89">
        <f t="shared" si="315"/>
        <v>1.0463471070000001</v>
      </c>
      <c r="N1090" s="89">
        <f t="shared" ca="1" si="316"/>
        <v>1.1777565109999999</v>
      </c>
      <c r="O1090" s="88">
        <f t="shared" si="308"/>
        <v>0</v>
      </c>
      <c r="P1090" s="85">
        <f t="shared" ca="1" si="303"/>
        <v>0</v>
      </c>
      <c r="Q1090" s="85">
        <f t="shared" si="309"/>
        <v>0</v>
      </c>
      <c r="R1090" s="90" t="str">
        <f t="shared" si="310"/>
        <v>A+J=</v>
      </c>
      <c r="S1090" s="86">
        <f t="shared" si="311"/>
        <v>0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300"/>
        <v>45184</v>
      </c>
      <c r="B1091" s="129">
        <f t="shared" ca="1" si="304"/>
        <v>-5.6843418860808015E-14</v>
      </c>
      <c r="C1091" s="85">
        <f t="shared" si="312"/>
        <v>-5.6843418860808015E-14</v>
      </c>
      <c r="D1091" s="11">
        <f ca="1">IF(A1091&lt;$B$1,VLOOKUP(A1091,[1]DI!$A$4:$B$15000,2),0)</f>
        <v>0.13150000000000001</v>
      </c>
      <c r="E1091" s="85">
        <f t="shared" ca="1" si="305"/>
        <v>1.0004903700000001</v>
      </c>
      <c r="F1091" s="85">
        <f ca="1">(TRUNC(PRODUCT($E$12:$E1090),16))</f>
        <v>1.28936710612372</v>
      </c>
      <c r="G1091" s="85">
        <f t="shared" ca="1" si="306"/>
        <v>1.1449431881660399</v>
      </c>
      <c r="H1091" s="85">
        <f t="shared" ca="1" si="307"/>
        <v>1.12614068</v>
      </c>
      <c r="I1091" s="84">
        <f t="shared" si="301"/>
        <v>0.05</v>
      </c>
      <c r="J1091" s="86">
        <f t="shared" si="313"/>
        <v>44841</v>
      </c>
      <c r="K1091" s="87">
        <f t="shared" si="302"/>
        <v>235</v>
      </c>
      <c r="L1091" s="88">
        <f t="shared" si="314"/>
        <v>235</v>
      </c>
      <c r="M1091" s="89">
        <f t="shared" si="315"/>
        <v>1.0465497109999999</v>
      </c>
      <c r="N1091" s="89">
        <f t="shared" ca="1" si="316"/>
        <v>1.178562203</v>
      </c>
      <c r="O1091" s="88">
        <f t="shared" si="308"/>
        <v>0</v>
      </c>
      <c r="P1091" s="85">
        <f t="shared" ca="1" si="303"/>
        <v>0</v>
      </c>
      <c r="Q1091" s="85">
        <f t="shared" si="309"/>
        <v>0</v>
      </c>
      <c r="R1091" s="90" t="str">
        <f t="shared" si="310"/>
        <v>A+J=</v>
      </c>
      <c r="S1091" s="86">
        <f t="shared" si="311"/>
        <v>0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300"/>
        <v>45185</v>
      </c>
      <c r="B1092" s="129">
        <f t="shared" ca="1" si="304"/>
        <v>-5.6843418860808015E-14</v>
      </c>
      <c r="C1092" s="85">
        <f t="shared" si="312"/>
        <v>-5.6843418860808015E-14</v>
      </c>
      <c r="D1092" s="11">
        <f ca="1">IF(A1092&lt;$B$1,VLOOKUP(A1092,[1]DI!$A$4:$B$15000,2),0)</f>
        <v>0</v>
      </c>
      <c r="E1092" s="85">
        <f t="shared" ca="1" si="305"/>
        <v>1</v>
      </c>
      <c r="F1092" s="85">
        <f ca="1">(TRUNC(PRODUCT($E$12:$E1091),16))</f>
        <v>1.28999937307155</v>
      </c>
      <c r="G1092" s="85">
        <f t="shared" ca="1" si="306"/>
        <v>1.1449431881660399</v>
      </c>
      <c r="H1092" s="85">
        <f t="shared" ca="1" si="307"/>
        <v>1.12669291</v>
      </c>
      <c r="I1092" s="84">
        <f t="shared" si="301"/>
        <v>0.05</v>
      </c>
      <c r="J1092" s="86">
        <f t="shared" si="313"/>
        <v>44841</v>
      </c>
      <c r="K1092" s="87">
        <f t="shared" si="302"/>
        <v>235</v>
      </c>
      <c r="L1092" s="88">
        <f t="shared" si="314"/>
        <v>236</v>
      </c>
      <c r="M1092" s="89">
        <f t="shared" si="315"/>
        <v>1.046752355</v>
      </c>
      <c r="N1092" s="89">
        <f t="shared" ca="1" si="316"/>
        <v>1.179368457</v>
      </c>
      <c r="O1092" s="88">
        <f t="shared" si="308"/>
        <v>0</v>
      </c>
      <c r="P1092" s="85">
        <f t="shared" ca="1" si="303"/>
        <v>0</v>
      </c>
      <c r="Q1092" s="85">
        <f t="shared" si="309"/>
        <v>0</v>
      </c>
      <c r="R1092" s="90" t="str">
        <f t="shared" si="310"/>
        <v>A+J=</v>
      </c>
      <c r="S1092" s="86">
        <f t="shared" si="311"/>
        <v>0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300"/>
        <v>45186</v>
      </c>
      <c r="B1093" s="129">
        <f t="shared" ca="1" si="304"/>
        <v>-5.6843418860808015E-14</v>
      </c>
      <c r="C1093" s="85">
        <f t="shared" si="312"/>
        <v>-5.6843418860808015E-14</v>
      </c>
      <c r="D1093" s="11">
        <f ca="1">IF(A1093&lt;$B$1,VLOOKUP(A1093,[1]DI!$A$4:$B$15000,2),0)</f>
        <v>0</v>
      </c>
      <c r="E1093" s="85">
        <f t="shared" ca="1" si="305"/>
        <v>1</v>
      </c>
      <c r="F1093" s="85">
        <f ca="1">(TRUNC(PRODUCT($E$12:$E1092),16))</f>
        <v>1.28999937307155</v>
      </c>
      <c r="G1093" s="85">
        <f t="shared" ca="1" si="306"/>
        <v>1.1449431881660399</v>
      </c>
      <c r="H1093" s="85">
        <f t="shared" ca="1" si="307"/>
        <v>1.12669291</v>
      </c>
      <c r="I1093" s="84">
        <f t="shared" si="301"/>
        <v>0.05</v>
      </c>
      <c r="J1093" s="86">
        <f t="shared" si="313"/>
        <v>44841</v>
      </c>
      <c r="K1093" s="87">
        <f t="shared" si="302"/>
        <v>235</v>
      </c>
      <c r="L1093" s="88">
        <f t="shared" si="314"/>
        <v>236</v>
      </c>
      <c r="M1093" s="89">
        <f t="shared" si="315"/>
        <v>1.046752355</v>
      </c>
      <c r="N1093" s="89">
        <f t="shared" ca="1" si="316"/>
        <v>1.179368457</v>
      </c>
      <c r="O1093" s="88">
        <f t="shared" si="308"/>
        <v>0</v>
      </c>
      <c r="P1093" s="85">
        <f t="shared" ca="1" si="303"/>
        <v>0</v>
      </c>
      <c r="Q1093" s="85">
        <f t="shared" si="309"/>
        <v>0</v>
      </c>
      <c r="R1093" s="90" t="str">
        <f t="shared" si="310"/>
        <v>A+J=</v>
      </c>
      <c r="S1093" s="86">
        <f t="shared" si="311"/>
        <v>0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300"/>
        <v>45187</v>
      </c>
      <c r="B1094" s="129">
        <f t="shared" ca="1" si="304"/>
        <v>-5.6843418860808015E-14</v>
      </c>
      <c r="C1094" s="85">
        <f t="shared" si="312"/>
        <v>-5.6843418860808015E-14</v>
      </c>
      <c r="D1094" s="11">
        <f ca="1">IF(A1094&lt;$B$1,VLOOKUP(A1094,[1]DI!$A$4:$B$15000,2),0)</f>
        <v>0.13150000000000001</v>
      </c>
      <c r="E1094" s="85">
        <f t="shared" ca="1" si="305"/>
        <v>1.0004903700000001</v>
      </c>
      <c r="F1094" s="85">
        <f ca="1">(TRUNC(PRODUCT($E$12:$E1093),16))</f>
        <v>1.28999937307155</v>
      </c>
      <c r="G1094" s="85">
        <f t="shared" ca="1" si="306"/>
        <v>1.1449431881660399</v>
      </c>
      <c r="H1094" s="85">
        <f t="shared" ca="1" si="307"/>
        <v>1.12669291</v>
      </c>
      <c r="I1094" s="84">
        <f t="shared" si="301"/>
        <v>0.05</v>
      </c>
      <c r="J1094" s="86">
        <f t="shared" si="313"/>
        <v>44841</v>
      </c>
      <c r="K1094" s="87">
        <f t="shared" si="302"/>
        <v>236</v>
      </c>
      <c r="L1094" s="88">
        <f t="shared" si="314"/>
        <v>236</v>
      </c>
      <c r="M1094" s="89">
        <f t="shared" si="315"/>
        <v>1.046752355</v>
      </c>
      <c r="N1094" s="89">
        <f t="shared" ca="1" si="316"/>
        <v>1.179368457</v>
      </c>
      <c r="O1094" s="88">
        <f t="shared" si="308"/>
        <v>0</v>
      </c>
      <c r="P1094" s="85">
        <f t="shared" ca="1" si="303"/>
        <v>0</v>
      </c>
      <c r="Q1094" s="85">
        <f t="shared" si="309"/>
        <v>0</v>
      </c>
      <c r="R1094" s="90" t="str">
        <f t="shared" si="310"/>
        <v>A+J=</v>
      </c>
      <c r="S1094" s="86">
        <f t="shared" si="311"/>
        <v>0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300"/>
        <v>45188</v>
      </c>
      <c r="B1095" s="129">
        <f t="shared" ca="1" si="304"/>
        <v>-5.6843418860808015E-14</v>
      </c>
      <c r="C1095" s="85">
        <f t="shared" si="312"/>
        <v>-5.6843418860808015E-14</v>
      </c>
      <c r="D1095" s="11">
        <f ca="1">IF(A1095&lt;$B$1,VLOOKUP(A1095,[1]DI!$A$4:$B$15000,2),0)</f>
        <v>0.13150000000000001</v>
      </c>
      <c r="E1095" s="85">
        <f t="shared" ca="1" si="305"/>
        <v>1.0004903700000001</v>
      </c>
      <c r="F1095" s="85">
        <f ca="1">(TRUNC(PRODUCT($E$12:$E1094),16))</f>
        <v>1.2906319500641199</v>
      </c>
      <c r="G1095" s="85">
        <f t="shared" ca="1" si="306"/>
        <v>1.1449431881660399</v>
      </c>
      <c r="H1095" s="85">
        <f t="shared" ca="1" si="307"/>
        <v>1.12724541</v>
      </c>
      <c r="I1095" s="84">
        <f t="shared" si="301"/>
        <v>0.05</v>
      </c>
      <c r="J1095" s="86">
        <f t="shared" si="313"/>
        <v>44841</v>
      </c>
      <c r="K1095" s="87">
        <f t="shared" si="302"/>
        <v>237</v>
      </c>
      <c r="L1095" s="88">
        <f t="shared" si="314"/>
        <v>237</v>
      </c>
      <c r="M1095" s="89">
        <f t="shared" si="315"/>
        <v>1.0469550379999999</v>
      </c>
      <c r="N1095" s="89">
        <f t="shared" ca="1" si="316"/>
        <v>1.180175261</v>
      </c>
      <c r="O1095" s="88">
        <f t="shared" si="308"/>
        <v>0</v>
      </c>
      <c r="P1095" s="85">
        <f t="shared" ca="1" si="303"/>
        <v>0</v>
      </c>
      <c r="Q1095" s="85">
        <f t="shared" si="309"/>
        <v>0</v>
      </c>
      <c r="R1095" s="90" t="str">
        <f t="shared" si="310"/>
        <v>A+J=</v>
      </c>
      <c r="S1095" s="86">
        <f t="shared" si="311"/>
        <v>0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300"/>
        <v>45189</v>
      </c>
      <c r="B1096" s="129">
        <f t="shared" ca="1" si="304"/>
        <v>-5.6843418860808015E-14</v>
      </c>
      <c r="C1096" s="85">
        <f t="shared" si="312"/>
        <v>-5.6843418860808015E-14</v>
      </c>
      <c r="D1096" s="11">
        <f ca="1">IF(A1096&lt;$B$1,VLOOKUP(A1096,[1]DI!$A$4:$B$15000,2),0)</f>
        <v>0.13150000000000001</v>
      </c>
      <c r="E1096" s="85">
        <f t="shared" ca="1" si="305"/>
        <v>1.0004903700000001</v>
      </c>
      <c r="F1096" s="85">
        <f ca="1">(TRUNC(PRODUCT($E$12:$E1095),16))</f>
        <v>1.2912648372534701</v>
      </c>
      <c r="G1096" s="85">
        <f t="shared" ca="1" si="306"/>
        <v>1.1449431881660399</v>
      </c>
      <c r="H1096" s="85">
        <f t="shared" ca="1" si="307"/>
        <v>1.1277981699999999</v>
      </c>
      <c r="I1096" s="84">
        <f t="shared" si="301"/>
        <v>0.05</v>
      </c>
      <c r="J1096" s="86">
        <f t="shared" si="313"/>
        <v>44841</v>
      </c>
      <c r="K1096" s="87">
        <f t="shared" si="302"/>
        <v>238</v>
      </c>
      <c r="L1096" s="88">
        <f t="shared" si="314"/>
        <v>238</v>
      </c>
      <c r="M1096" s="89">
        <f t="shared" si="315"/>
        <v>1.047157761</v>
      </c>
      <c r="N1096" s="89">
        <f t="shared" ca="1" si="316"/>
        <v>1.180982607</v>
      </c>
      <c r="O1096" s="88">
        <f t="shared" si="308"/>
        <v>0</v>
      </c>
      <c r="P1096" s="85">
        <f t="shared" ca="1" si="303"/>
        <v>0</v>
      </c>
      <c r="Q1096" s="85">
        <f t="shared" si="309"/>
        <v>0</v>
      </c>
      <c r="R1096" s="90" t="str">
        <f t="shared" si="310"/>
        <v>A+J=</v>
      </c>
      <c r="S1096" s="86">
        <f t="shared" si="311"/>
        <v>0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300"/>
        <v>45190</v>
      </c>
      <c r="B1097" s="129">
        <f t="shared" ca="1" si="304"/>
        <v>-5.6843418860808015E-14</v>
      </c>
      <c r="C1097" s="85">
        <f t="shared" si="312"/>
        <v>-5.6843418860808015E-14</v>
      </c>
      <c r="D1097" s="11">
        <f ca="1">IF(A1097&lt;$B$1,VLOOKUP(A1097,[1]DI!$A$4:$B$15000,2),0)</f>
        <v>0.1265</v>
      </c>
      <c r="E1097" s="85">
        <f t="shared" ca="1" si="305"/>
        <v>1.0004727899999999</v>
      </c>
      <c r="F1097" s="85">
        <f ca="1">(TRUNC(PRODUCT($E$12:$E1096),16))</f>
        <v>1.2918980347917199</v>
      </c>
      <c r="G1097" s="85">
        <f t="shared" ca="1" si="306"/>
        <v>1.1449431881660399</v>
      </c>
      <c r="H1097" s="85">
        <f t="shared" ca="1" si="307"/>
        <v>1.1283512099999999</v>
      </c>
      <c r="I1097" s="84">
        <f t="shared" si="301"/>
        <v>0.05</v>
      </c>
      <c r="J1097" s="86">
        <f t="shared" si="313"/>
        <v>44841</v>
      </c>
      <c r="K1097" s="87">
        <f t="shared" si="302"/>
        <v>239</v>
      </c>
      <c r="L1097" s="88">
        <f t="shared" si="314"/>
        <v>239</v>
      </c>
      <c r="M1097" s="89">
        <f t="shared" si="315"/>
        <v>1.047360523</v>
      </c>
      <c r="N1097" s="89">
        <f t="shared" ca="1" si="316"/>
        <v>1.1817905129999999</v>
      </c>
      <c r="O1097" s="88">
        <f t="shared" si="308"/>
        <v>0</v>
      </c>
      <c r="P1097" s="85">
        <f t="shared" ca="1" si="303"/>
        <v>0</v>
      </c>
      <c r="Q1097" s="85">
        <f t="shared" si="309"/>
        <v>0</v>
      </c>
      <c r="R1097" s="90" t="str">
        <f t="shared" si="310"/>
        <v>A+J=</v>
      </c>
      <c r="S1097" s="86">
        <f t="shared" si="311"/>
        <v>0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300"/>
        <v>45191</v>
      </c>
      <c r="B1098" s="129">
        <f t="shared" ca="1" si="304"/>
        <v>-5.6843418860808015E-14</v>
      </c>
      <c r="C1098" s="85">
        <f t="shared" si="312"/>
        <v>-5.6843418860808015E-14</v>
      </c>
      <c r="D1098" s="11">
        <f ca="1">IF(A1098&lt;$B$1,VLOOKUP(A1098,[1]DI!$A$4:$B$15000,2),0)</f>
        <v>0.1265</v>
      </c>
      <c r="E1098" s="85">
        <f t="shared" ca="1" si="305"/>
        <v>1.0004727899999999</v>
      </c>
      <c r="F1098" s="85">
        <f ca="1">(TRUNC(PRODUCT($E$12:$E1097),16))</f>
        <v>1.29250883126359</v>
      </c>
      <c r="G1098" s="85">
        <f t="shared" ca="1" si="306"/>
        <v>1.1449431881660399</v>
      </c>
      <c r="H1098" s="85">
        <f t="shared" ca="1" si="307"/>
        <v>1.12888469</v>
      </c>
      <c r="I1098" s="84">
        <f t="shared" si="301"/>
        <v>0.05</v>
      </c>
      <c r="J1098" s="86">
        <f t="shared" si="313"/>
        <v>44841</v>
      </c>
      <c r="K1098" s="87">
        <f t="shared" si="302"/>
        <v>240</v>
      </c>
      <c r="L1098" s="88">
        <f t="shared" si="314"/>
        <v>240</v>
      </c>
      <c r="M1098" s="89">
        <f t="shared" si="315"/>
        <v>1.047563324</v>
      </c>
      <c r="N1098" s="89">
        <f t="shared" ca="1" si="316"/>
        <v>1.1825781980000001</v>
      </c>
      <c r="O1098" s="88">
        <f t="shared" si="308"/>
        <v>0</v>
      </c>
      <c r="P1098" s="85">
        <f t="shared" ca="1" si="303"/>
        <v>0</v>
      </c>
      <c r="Q1098" s="85">
        <f t="shared" si="309"/>
        <v>0</v>
      </c>
      <c r="R1098" s="90" t="str">
        <f t="shared" si="310"/>
        <v>A+J=</v>
      </c>
      <c r="S1098" s="86">
        <f t="shared" si="311"/>
        <v>0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300"/>
        <v>45192</v>
      </c>
      <c r="B1099" s="129">
        <f t="shared" ca="1" si="304"/>
        <v>-5.6843418860808015E-14</v>
      </c>
      <c r="C1099" s="85">
        <f t="shared" si="312"/>
        <v>-5.6843418860808015E-14</v>
      </c>
      <c r="D1099" s="11">
        <f ca="1">IF(A1099&lt;$B$1,VLOOKUP(A1099,[1]DI!$A$4:$B$15000,2),0)</f>
        <v>0</v>
      </c>
      <c r="E1099" s="85">
        <f t="shared" ca="1" si="305"/>
        <v>1</v>
      </c>
      <c r="F1099" s="85">
        <f ca="1">(TRUNC(PRODUCT($E$12:$E1098),16))</f>
        <v>1.29311991651392</v>
      </c>
      <c r="G1099" s="85">
        <f t="shared" ca="1" si="306"/>
        <v>1.1449431881660399</v>
      </c>
      <c r="H1099" s="85">
        <f t="shared" ca="1" si="307"/>
        <v>1.12941841</v>
      </c>
      <c r="I1099" s="84">
        <f t="shared" si="301"/>
        <v>0.05</v>
      </c>
      <c r="J1099" s="86">
        <f t="shared" si="313"/>
        <v>44841</v>
      </c>
      <c r="K1099" s="87">
        <f t="shared" si="302"/>
        <v>240</v>
      </c>
      <c r="L1099" s="88">
        <f t="shared" si="314"/>
        <v>241</v>
      </c>
      <c r="M1099" s="89">
        <f t="shared" si="315"/>
        <v>1.047766164</v>
      </c>
      <c r="N1099" s="89">
        <f t="shared" ca="1" si="316"/>
        <v>1.183366395</v>
      </c>
      <c r="O1099" s="88">
        <f t="shared" si="308"/>
        <v>0</v>
      </c>
      <c r="P1099" s="85">
        <f t="shared" ca="1" si="303"/>
        <v>0</v>
      </c>
      <c r="Q1099" s="85">
        <f t="shared" si="309"/>
        <v>0</v>
      </c>
      <c r="R1099" s="90" t="str">
        <f t="shared" si="310"/>
        <v>A+J=</v>
      </c>
      <c r="S1099" s="86">
        <f t="shared" si="311"/>
        <v>0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300"/>
        <v>45193</v>
      </c>
      <c r="B1100" s="129">
        <f t="shared" ca="1" si="304"/>
        <v>-5.6843418860808015E-14</v>
      </c>
      <c r="C1100" s="85">
        <f t="shared" si="312"/>
        <v>-5.6843418860808015E-14</v>
      </c>
      <c r="D1100" s="11">
        <f ca="1">IF(A1100&lt;$B$1,VLOOKUP(A1100,[1]DI!$A$4:$B$15000,2),0)</f>
        <v>0</v>
      </c>
      <c r="E1100" s="85">
        <f t="shared" ca="1" si="305"/>
        <v>1</v>
      </c>
      <c r="F1100" s="85">
        <f ca="1">(TRUNC(PRODUCT($E$12:$E1099),16))</f>
        <v>1.29311991651392</v>
      </c>
      <c r="G1100" s="85">
        <f t="shared" ca="1" si="306"/>
        <v>1.1449431881660399</v>
      </c>
      <c r="H1100" s="85">
        <f t="shared" ca="1" si="307"/>
        <v>1.12941841</v>
      </c>
      <c r="I1100" s="84">
        <f t="shared" si="301"/>
        <v>0.05</v>
      </c>
      <c r="J1100" s="86">
        <f t="shared" si="313"/>
        <v>44841</v>
      </c>
      <c r="K1100" s="87">
        <f t="shared" si="302"/>
        <v>240</v>
      </c>
      <c r="L1100" s="88">
        <f t="shared" si="314"/>
        <v>241</v>
      </c>
      <c r="M1100" s="89">
        <f t="shared" si="315"/>
        <v>1.047766164</v>
      </c>
      <c r="N1100" s="89">
        <f t="shared" ca="1" si="316"/>
        <v>1.183366395</v>
      </c>
      <c r="O1100" s="88">
        <f t="shared" si="308"/>
        <v>0</v>
      </c>
      <c r="P1100" s="85">
        <f t="shared" ca="1" si="303"/>
        <v>0</v>
      </c>
      <c r="Q1100" s="85">
        <f t="shared" si="309"/>
        <v>0</v>
      </c>
      <c r="R1100" s="90" t="str">
        <f t="shared" si="310"/>
        <v>A+J=</v>
      </c>
      <c r="S1100" s="86">
        <f t="shared" si="311"/>
        <v>0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17">(A1100+1)</f>
        <v>45194</v>
      </c>
      <c r="B1101" s="129">
        <f t="shared" ca="1" si="304"/>
        <v>-5.6843418860808015E-14</v>
      </c>
      <c r="C1101" s="85">
        <f t="shared" si="312"/>
        <v>-5.6843418860808015E-14</v>
      </c>
      <c r="D1101" s="11">
        <f ca="1">IF(A1101&lt;$B$1,VLOOKUP(A1101,[1]DI!$A$4:$B$15000,2),0)</f>
        <v>0.1265</v>
      </c>
      <c r="E1101" s="85">
        <f t="shared" ca="1" si="305"/>
        <v>1.0004727899999999</v>
      </c>
      <c r="F1101" s="85">
        <f ca="1">(TRUNC(PRODUCT($E$12:$E1100),16))</f>
        <v>1.29311991651392</v>
      </c>
      <c r="G1101" s="85">
        <f t="shared" ca="1" si="306"/>
        <v>1.1449431881660399</v>
      </c>
      <c r="H1101" s="85">
        <f t="shared" ca="1" si="307"/>
        <v>1.12941841</v>
      </c>
      <c r="I1101" s="84">
        <f t="shared" ref="I1101:I1164" si="318">I1100</f>
        <v>0.05</v>
      </c>
      <c r="J1101" s="86">
        <f t="shared" si="313"/>
        <v>44841</v>
      </c>
      <c r="K1101" s="87">
        <f t="shared" ref="K1101:K1164" si="319">IF(A1101&gt;J1101,IF(NETWORKDAYS(J1101,A1101,$V$72:$V$436)-1=0,1,NETWORKDAYS(J1101,A1101,$V$72:$V$436)-1),0)</f>
        <v>241</v>
      </c>
      <c r="L1101" s="88">
        <f t="shared" si="314"/>
        <v>241</v>
      </c>
      <c r="M1101" s="89">
        <f t="shared" si="315"/>
        <v>1.047766164</v>
      </c>
      <c r="N1101" s="89">
        <f t="shared" ca="1" si="316"/>
        <v>1.183366395</v>
      </c>
      <c r="O1101" s="88">
        <f t="shared" si="308"/>
        <v>0</v>
      </c>
      <c r="P1101" s="85">
        <f t="shared" ref="P1101:P1164" ca="1" si="320">TRUNC(((N1101-1)*C1101),8)</f>
        <v>0</v>
      </c>
      <c r="Q1101" s="85">
        <f t="shared" si="309"/>
        <v>0</v>
      </c>
      <c r="R1101" s="90" t="str">
        <f t="shared" si="310"/>
        <v>A+J=</v>
      </c>
      <c r="S1101" s="86">
        <f t="shared" si="311"/>
        <v>0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17"/>
        <v>45195</v>
      </c>
      <c r="B1102" s="129">
        <f t="shared" ref="B1102:B1165" ca="1" si="321">IF(A1102&lt;=TODAY(),C1102+P1102,IF(AND(A1102&gt;TODAY(),A1102&lt;=$B$1),IF(VLOOKUP(TODAY(),$A$10:$D$10000,4,FALSE)=0,"n.d",C1102+P1102),"n.d"))</f>
        <v>-5.6843418860808015E-14</v>
      </c>
      <c r="C1102" s="85">
        <f t="shared" si="312"/>
        <v>-5.6843418860808015E-14</v>
      </c>
      <c r="D1102" s="11">
        <f ca="1">IF(A1102&lt;$B$1,VLOOKUP(A1102,[1]DI!$A$4:$B$15000,2),0)</f>
        <v>0.1265</v>
      </c>
      <c r="E1102" s="85">
        <f t="shared" ref="E1102:E1165" ca="1" si="322">IF(A1102&lt;A$10,1,ROUND(((1+D1102)^(1/252)),8))</f>
        <v>1.0004727899999999</v>
      </c>
      <c r="F1102" s="85">
        <f ca="1">(TRUNC(PRODUCT($E$12:$E1101),16))</f>
        <v>1.29373129067925</v>
      </c>
      <c r="G1102" s="85">
        <f t="shared" ref="G1102:G1165" ca="1" si="323">IF(O1101&gt;0,F1101,G1101)</f>
        <v>1.1449431881660399</v>
      </c>
      <c r="H1102" s="85">
        <f t="shared" ref="H1102:H1165" ca="1" si="324">ROUND(F1102/G1102,8)</f>
        <v>1.1299523899999999</v>
      </c>
      <c r="I1102" s="84">
        <f t="shared" si="318"/>
        <v>0.05</v>
      </c>
      <c r="J1102" s="86">
        <f t="shared" si="313"/>
        <v>44841</v>
      </c>
      <c r="K1102" s="87">
        <f t="shared" si="319"/>
        <v>242</v>
      </c>
      <c r="L1102" s="88">
        <f t="shared" si="314"/>
        <v>242</v>
      </c>
      <c r="M1102" s="89">
        <f t="shared" si="315"/>
        <v>1.0479690429999999</v>
      </c>
      <c r="N1102" s="89">
        <f t="shared" ca="1" si="316"/>
        <v>1.184155125</v>
      </c>
      <c r="O1102" s="88">
        <f t="shared" ref="O1102:O1165" si="325">IF(VLOOKUP(A1102,W$12:AD$60,8)=VLOOKUP(A1101,W$12:AD$60,8),0,VLOOKUP(A1102,W$12:AD$60,8))</f>
        <v>0</v>
      </c>
      <c r="P1102" s="85">
        <f t="shared" ca="1" si="320"/>
        <v>0</v>
      </c>
      <c r="Q1102" s="85">
        <f t="shared" ref="Q1102:Q1165" si="326">IF(O1102&gt;0,VLOOKUP(O1102,$V$12:$AA$60,6),0)</f>
        <v>0</v>
      </c>
      <c r="R1102" s="90" t="str">
        <f t="shared" ref="R1102:R1165" si="327">IF(O1101&gt;0,VLOOKUP(O1101,V$12:AF$60,10),R1101)</f>
        <v>A+J=</v>
      </c>
      <c r="S1102" s="86">
        <f t="shared" ref="S1102:S1165" si="328">IF(O1101&gt;0,VLOOKUP(O1101,V$12:AF$60,11),S1101)</f>
        <v>0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17"/>
        <v>45196</v>
      </c>
      <c r="B1103" s="129">
        <f t="shared" ca="1" si="321"/>
        <v>-5.6843418860808015E-14</v>
      </c>
      <c r="C1103" s="85">
        <f t="shared" si="312"/>
        <v>-5.6843418860808015E-14</v>
      </c>
      <c r="D1103" s="11">
        <f ca="1">IF(A1103&lt;$B$1,VLOOKUP(A1103,[1]DI!$A$4:$B$15000,2),0)</f>
        <v>0.1265</v>
      </c>
      <c r="E1103" s="85">
        <f t="shared" ca="1" si="322"/>
        <v>1.0004727899999999</v>
      </c>
      <c r="F1103" s="85">
        <f ca="1">(TRUNC(PRODUCT($E$12:$E1102),16))</f>
        <v>1.2943429538961699</v>
      </c>
      <c r="G1103" s="85">
        <f t="shared" ca="1" si="323"/>
        <v>1.1449431881660399</v>
      </c>
      <c r="H1103" s="85">
        <f t="shared" ca="1" si="324"/>
        <v>1.1304866200000001</v>
      </c>
      <c r="I1103" s="84">
        <f t="shared" si="318"/>
        <v>0.05</v>
      </c>
      <c r="J1103" s="86">
        <f t="shared" si="313"/>
        <v>44841</v>
      </c>
      <c r="K1103" s="87">
        <f t="shared" si="319"/>
        <v>243</v>
      </c>
      <c r="L1103" s="88">
        <f t="shared" si="314"/>
        <v>243</v>
      </c>
      <c r="M1103" s="89">
        <f t="shared" si="315"/>
        <v>1.0481719620000001</v>
      </c>
      <c r="N1103" s="89">
        <f t="shared" ca="1" si="316"/>
        <v>1.184944379</v>
      </c>
      <c r="O1103" s="88">
        <f t="shared" si="325"/>
        <v>0</v>
      </c>
      <c r="P1103" s="85">
        <f t="shared" ca="1" si="320"/>
        <v>0</v>
      </c>
      <c r="Q1103" s="85">
        <f t="shared" si="326"/>
        <v>0</v>
      </c>
      <c r="R1103" s="90" t="str">
        <f t="shared" si="327"/>
        <v>A+J=</v>
      </c>
      <c r="S1103" s="86">
        <f t="shared" si="328"/>
        <v>0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17"/>
        <v>45197</v>
      </c>
      <c r="B1104" s="129">
        <f t="shared" ca="1" si="321"/>
        <v>-5.6843418860808015E-14</v>
      </c>
      <c r="C1104" s="85">
        <f t="shared" si="312"/>
        <v>-5.6843418860808015E-14</v>
      </c>
      <c r="D1104" s="11">
        <f ca="1">IF(A1104&lt;$B$1,VLOOKUP(A1104,[1]DI!$A$4:$B$15000,2),0)</f>
        <v>0.1265</v>
      </c>
      <c r="E1104" s="85">
        <f t="shared" ca="1" si="322"/>
        <v>1.0004727899999999</v>
      </c>
      <c r="F1104" s="85">
        <f ca="1">(TRUNC(PRODUCT($E$12:$E1103),16))</f>
        <v>1.2949549063013399</v>
      </c>
      <c r="G1104" s="85">
        <f t="shared" ca="1" si="323"/>
        <v>1.1449431881660399</v>
      </c>
      <c r="H1104" s="85">
        <f t="shared" ca="1" si="324"/>
        <v>1.1310210999999999</v>
      </c>
      <c r="I1104" s="84">
        <f t="shared" si="318"/>
        <v>0.05</v>
      </c>
      <c r="J1104" s="86">
        <f t="shared" si="313"/>
        <v>44841</v>
      </c>
      <c r="K1104" s="87">
        <f t="shared" si="319"/>
        <v>244</v>
      </c>
      <c r="L1104" s="88">
        <f t="shared" si="314"/>
        <v>244</v>
      </c>
      <c r="M1104" s="89">
        <f t="shared" si="315"/>
        <v>1.0483749200000001</v>
      </c>
      <c r="N1104" s="89">
        <f t="shared" ca="1" si="316"/>
        <v>1.185734155</v>
      </c>
      <c r="O1104" s="88">
        <f t="shared" si="325"/>
        <v>0</v>
      </c>
      <c r="P1104" s="85">
        <f t="shared" ca="1" si="320"/>
        <v>0</v>
      </c>
      <c r="Q1104" s="85">
        <f t="shared" si="326"/>
        <v>0</v>
      </c>
      <c r="R1104" s="90" t="str">
        <f t="shared" si="327"/>
        <v>A+J=</v>
      </c>
      <c r="S1104" s="86">
        <f t="shared" si="328"/>
        <v>0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17"/>
        <v>45198</v>
      </c>
      <c r="B1105" s="129">
        <f t="shared" ca="1" si="321"/>
        <v>-5.6843418860808015E-14</v>
      </c>
      <c r="C1105" s="85">
        <f t="shared" si="312"/>
        <v>-5.6843418860808015E-14</v>
      </c>
      <c r="D1105" s="11">
        <f ca="1">IF(A1105&lt;$B$1,VLOOKUP(A1105,[1]DI!$A$4:$B$15000,2),0)</f>
        <v>0.1265</v>
      </c>
      <c r="E1105" s="85">
        <f t="shared" ca="1" si="322"/>
        <v>1.0004727899999999</v>
      </c>
      <c r="F1105" s="85">
        <f ca="1">(TRUNC(PRODUCT($E$12:$E1104),16))</f>
        <v>1.2955671480314901</v>
      </c>
      <c r="G1105" s="85">
        <f t="shared" ca="1" si="323"/>
        <v>1.1449431881660399</v>
      </c>
      <c r="H1105" s="85">
        <f t="shared" ca="1" si="324"/>
        <v>1.1315558400000001</v>
      </c>
      <c r="I1105" s="84">
        <f t="shared" si="318"/>
        <v>0.05</v>
      </c>
      <c r="J1105" s="86">
        <f t="shared" si="313"/>
        <v>44841</v>
      </c>
      <c r="K1105" s="87">
        <f t="shared" si="319"/>
        <v>245</v>
      </c>
      <c r="L1105" s="88">
        <f t="shared" si="314"/>
        <v>245</v>
      </c>
      <c r="M1105" s="89">
        <f t="shared" si="315"/>
        <v>1.048577917</v>
      </c>
      <c r="N1105" s="89">
        <f t="shared" ca="1" si="316"/>
        <v>1.1865244660000001</v>
      </c>
      <c r="O1105" s="88">
        <f t="shared" si="325"/>
        <v>0</v>
      </c>
      <c r="P1105" s="85">
        <f t="shared" ca="1" si="320"/>
        <v>0</v>
      </c>
      <c r="Q1105" s="85">
        <f t="shared" si="326"/>
        <v>0</v>
      </c>
      <c r="R1105" s="90" t="str">
        <f t="shared" si="327"/>
        <v>A+J=</v>
      </c>
      <c r="S1105" s="86">
        <f t="shared" si="328"/>
        <v>0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17"/>
        <v>45199</v>
      </c>
      <c r="B1106" s="129">
        <f t="shared" ca="1" si="321"/>
        <v>-5.6843418860808015E-14</v>
      </c>
      <c r="C1106" s="85">
        <f t="shared" si="312"/>
        <v>-5.6843418860808015E-14</v>
      </c>
      <c r="D1106" s="11">
        <f ca="1">IF(A1106&lt;$B$1,VLOOKUP(A1106,[1]DI!$A$4:$B$15000,2),0)</f>
        <v>0</v>
      </c>
      <c r="E1106" s="85">
        <f t="shared" ca="1" si="322"/>
        <v>1</v>
      </c>
      <c r="F1106" s="85">
        <f ca="1">(TRUNC(PRODUCT($E$12:$E1105),16))</f>
        <v>1.2961796792234099</v>
      </c>
      <c r="G1106" s="85">
        <f t="shared" ca="1" si="323"/>
        <v>1.1449431881660399</v>
      </c>
      <c r="H1106" s="85">
        <f t="shared" ca="1" si="324"/>
        <v>1.1320908300000001</v>
      </c>
      <c r="I1106" s="84">
        <f t="shared" si="318"/>
        <v>0.05</v>
      </c>
      <c r="J1106" s="86">
        <f t="shared" si="313"/>
        <v>44841</v>
      </c>
      <c r="K1106" s="87">
        <f t="shared" si="319"/>
        <v>245</v>
      </c>
      <c r="L1106" s="88">
        <f t="shared" si="314"/>
        <v>246</v>
      </c>
      <c r="M1106" s="89">
        <f t="shared" si="315"/>
        <v>1.0487809539999999</v>
      </c>
      <c r="N1106" s="89">
        <f t="shared" ca="1" si="316"/>
        <v>1.1873153009999999</v>
      </c>
      <c r="O1106" s="88">
        <f t="shared" si="325"/>
        <v>0</v>
      </c>
      <c r="P1106" s="85">
        <f t="shared" ca="1" si="320"/>
        <v>0</v>
      </c>
      <c r="Q1106" s="85">
        <f t="shared" si="326"/>
        <v>0</v>
      </c>
      <c r="R1106" s="90" t="str">
        <f t="shared" si="327"/>
        <v>A+J=</v>
      </c>
      <c r="S1106" s="86">
        <f t="shared" si="328"/>
        <v>0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17"/>
        <v>45200</v>
      </c>
      <c r="B1107" s="129">
        <f t="shared" ca="1" si="321"/>
        <v>-5.6843418860808015E-14</v>
      </c>
      <c r="C1107" s="85">
        <f t="shared" si="312"/>
        <v>-5.6843418860808015E-14</v>
      </c>
      <c r="D1107" s="11">
        <f ca="1">IF(A1107&lt;$B$1,VLOOKUP(A1107,[1]DI!$A$4:$B$15000,2),0)</f>
        <v>0</v>
      </c>
      <c r="E1107" s="85">
        <f t="shared" ca="1" si="322"/>
        <v>1</v>
      </c>
      <c r="F1107" s="85">
        <f ca="1">(TRUNC(PRODUCT($E$12:$E1106),16))</f>
        <v>1.2961796792234099</v>
      </c>
      <c r="G1107" s="85">
        <f t="shared" ca="1" si="323"/>
        <v>1.1449431881660399</v>
      </c>
      <c r="H1107" s="85">
        <f t="shared" ca="1" si="324"/>
        <v>1.1320908300000001</v>
      </c>
      <c r="I1107" s="84">
        <f t="shared" si="318"/>
        <v>0.05</v>
      </c>
      <c r="J1107" s="86">
        <f t="shared" si="313"/>
        <v>44841</v>
      </c>
      <c r="K1107" s="87">
        <f t="shared" si="319"/>
        <v>245</v>
      </c>
      <c r="L1107" s="88">
        <f t="shared" si="314"/>
        <v>246</v>
      </c>
      <c r="M1107" s="89">
        <f t="shared" si="315"/>
        <v>1.0487809539999999</v>
      </c>
      <c r="N1107" s="89">
        <f t="shared" ca="1" si="316"/>
        <v>1.1873153009999999</v>
      </c>
      <c r="O1107" s="88">
        <f t="shared" si="325"/>
        <v>0</v>
      </c>
      <c r="P1107" s="85">
        <f t="shared" ca="1" si="320"/>
        <v>0</v>
      </c>
      <c r="Q1107" s="85">
        <f t="shared" si="326"/>
        <v>0</v>
      </c>
      <c r="R1107" s="90" t="str">
        <f t="shared" si="327"/>
        <v>A+J=</v>
      </c>
      <c r="S1107" s="86">
        <f t="shared" si="328"/>
        <v>0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17"/>
        <v>45201</v>
      </c>
      <c r="B1108" s="129">
        <f t="shared" ca="1" si="321"/>
        <v>-5.6843418860808015E-14</v>
      </c>
      <c r="C1108" s="85">
        <f t="shared" si="312"/>
        <v>-5.6843418860808015E-14</v>
      </c>
      <c r="D1108" s="11">
        <f ca="1">IF(A1108&lt;$B$1,VLOOKUP(A1108,[1]DI!$A$4:$B$15000,2),0)</f>
        <v>0.1265</v>
      </c>
      <c r="E1108" s="85">
        <f t="shared" ca="1" si="322"/>
        <v>1.0004727899999999</v>
      </c>
      <c r="F1108" s="85">
        <f ca="1">(TRUNC(PRODUCT($E$12:$E1107),16))</f>
        <v>1.2961796792234099</v>
      </c>
      <c r="G1108" s="85">
        <f t="shared" ca="1" si="323"/>
        <v>1.1449431881660399</v>
      </c>
      <c r="H1108" s="85">
        <f t="shared" ca="1" si="324"/>
        <v>1.1320908300000001</v>
      </c>
      <c r="I1108" s="84">
        <f t="shared" si="318"/>
        <v>0.05</v>
      </c>
      <c r="J1108" s="86">
        <f t="shared" si="313"/>
        <v>44841</v>
      </c>
      <c r="K1108" s="87">
        <f t="shared" si="319"/>
        <v>246</v>
      </c>
      <c r="L1108" s="88">
        <f t="shared" si="314"/>
        <v>246</v>
      </c>
      <c r="M1108" s="89">
        <f t="shared" si="315"/>
        <v>1.0487809539999999</v>
      </c>
      <c r="N1108" s="89">
        <f t="shared" ca="1" si="316"/>
        <v>1.1873153009999999</v>
      </c>
      <c r="O1108" s="88">
        <f t="shared" si="325"/>
        <v>0</v>
      </c>
      <c r="P1108" s="85">
        <f t="shared" ca="1" si="320"/>
        <v>0</v>
      </c>
      <c r="Q1108" s="85">
        <f t="shared" si="326"/>
        <v>0</v>
      </c>
      <c r="R1108" s="90" t="str">
        <f t="shared" si="327"/>
        <v>A+J=</v>
      </c>
      <c r="S1108" s="86">
        <f t="shared" si="328"/>
        <v>0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17"/>
        <v>45202</v>
      </c>
      <c r="B1109" s="129">
        <f t="shared" ca="1" si="321"/>
        <v>-5.6843418860808015E-14</v>
      </c>
      <c r="C1109" s="85">
        <f t="shared" ref="C1109:C1172" si="329">(C1108-Q1108)</f>
        <v>-5.6843418860808015E-14</v>
      </c>
      <c r="D1109" s="11">
        <f ca="1">IF(A1109&lt;$B$1,VLOOKUP(A1109,[1]DI!$A$4:$B$15000,2),0)</f>
        <v>0.1265</v>
      </c>
      <c r="E1109" s="85">
        <f t="shared" ca="1" si="322"/>
        <v>1.0004727899999999</v>
      </c>
      <c r="F1109" s="85">
        <f ca="1">(TRUNC(PRODUCT($E$12:$E1108),16))</f>
        <v>1.29679250001395</v>
      </c>
      <c r="G1109" s="85">
        <f t="shared" ca="1" si="323"/>
        <v>1.1449431881660399</v>
      </c>
      <c r="H1109" s="85">
        <f t="shared" ca="1" si="324"/>
        <v>1.1326260699999999</v>
      </c>
      <c r="I1109" s="84">
        <f t="shared" si="318"/>
        <v>0.05</v>
      </c>
      <c r="J1109" s="86">
        <f t="shared" ref="J1109:J1172" si="330">IF(O1108&gt;0,VLOOKUP(O1108,V$12:AF$48,2),J1108)</f>
        <v>44841</v>
      </c>
      <c r="K1109" s="87">
        <f t="shared" si="319"/>
        <v>247</v>
      </c>
      <c r="L1109" s="88">
        <f t="shared" ref="L1109:L1172" si="331">IF(AND(K1109=1,K1108=1),1,IF(K1109&gt;0,IF(K1109=K1108,K1109+1,K1109),0))</f>
        <v>247</v>
      </c>
      <c r="M1109" s="89">
        <f t="shared" ref="M1109:M1172" si="332">ROUND((I1109+1)^(L1109/252),9)</f>
        <v>1.04898403</v>
      </c>
      <c r="N1109" s="89">
        <f t="shared" ref="N1109:N1172" ca="1" si="333">ROUND(H1109*M1109,9)</f>
        <v>1.188106659</v>
      </c>
      <c r="O1109" s="88">
        <f t="shared" si="325"/>
        <v>0</v>
      </c>
      <c r="P1109" s="85">
        <f t="shared" ca="1" si="320"/>
        <v>0</v>
      </c>
      <c r="Q1109" s="85">
        <f t="shared" si="326"/>
        <v>0</v>
      </c>
      <c r="R1109" s="90" t="str">
        <f t="shared" si="327"/>
        <v>A+J=</v>
      </c>
      <c r="S1109" s="86">
        <f t="shared" si="328"/>
        <v>0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17"/>
        <v>45203</v>
      </c>
      <c r="B1110" s="129">
        <f t="shared" ca="1" si="321"/>
        <v>-5.6843418860808015E-14</v>
      </c>
      <c r="C1110" s="85">
        <f t="shared" si="329"/>
        <v>-5.6843418860808015E-14</v>
      </c>
      <c r="D1110" s="11">
        <f ca="1">IF(A1110&lt;$B$1,VLOOKUP(A1110,[1]DI!$A$4:$B$15000,2),0)</f>
        <v>0.1265</v>
      </c>
      <c r="E1110" s="85">
        <f t="shared" ca="1" si="322"/>
        <v>1.0004727899999999</v>
      </c>
      <c r="F1110" s="85">
        <f ca="1">(TRUNC(PRODUCT($E$12:$E1109),16))</f>
        <v>1.29740561054003</v>
      </c>
      <c r="G1110" s="85">
        <f t="shared" ca="1" si="323"/>
        <v>1.1449431881660399</v>
      </c>
      <c r="H1110" s="85">
        <f t="shared" ca="1" si="324"/>
        <v>1.13316156</v>
      </c>
      <c r="I1110" s="84">
        <f t="shared" si="318"/>
        <v>0.05</v>
      </c>
      <c r="J1110" s="86">
        <f t="shared" si="330"/>
        <v>44841</v>
      </c>
      <c r="K1110" s="87">
        <f t="shared" si="319"/>
        <v>248</v>
      </c>
      <c r="L1110" s="88">
        <f t="shared" si="331"/>
        <v>248</v>
      </c>
      <c r="M1110" s="89">
        <f t="shared" si="332"/>
        <v>1.0491871450000001</v>
      </c>
      <c r="N1110" s="89">
        <f t="shared" ca="1" si="333"/>
        <v>1.188898542</v>
      </c>
      <c r="O1110" s="88">
        <f t="shared" si="325"/>
        <v>0</v>
      </c>
      <c r="P1110" s="85">
        <f t="shared" ca="1" si="320"/>
        <v>0</v>
      </c>
      <c r="Q1110" s="85">
        <f t="shared" si="326"/>
        <v>0</v>
      </c>
      <c r="R1110" s="90" t="str">
        <f t="shared" si="327"/>
        <v>A+J=</v>
      </c>
      <c r="S1110" s="86">
        <f t="shared" si="328"/>
        <v>0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17"/>
        <v>45204</v>
      </c>
      <c r="B1111" s="129">
        <f t="shared" ca="1" si="321"/>
        <v>-5.6843418860808015E-14</v>
      </c>
      <c r="C1111" s="85">
        <f t="shared" si="329"/>
        <v>-5.6843418860808015E-14</v>
      </c>
      <c r="D1111" s="11">
        <f ca="1">IF(A1111&lt;$B$1,VLOOKUP(A1111,[1]DI!$A$4:$B$15000,2),0)</f>
        <v>0.1265</v>
      </c>
      <c r="E1111" s="85">
        <f t="shared" ca="1" si="322"/>
        <v>1.0004727899999999</v>
      </c>
      <c r="F1111" s="85">
        <f ca="1">(TRUNC(PRODUCT($E$12:$E1110),16))</f>
        <v>1.29801901093864</v>
      </c>
      <c r="G1111" s="85">
        <f t="shared" ca="1" si="323"/>
        <v>1.1449431881660399</v>
      </c>
      <c r="H1111" s="85">
        <f t="shared" ca="1" si="324"/>
        <v>1.1336973100000001</v>
      </c>
      <c r="I1111" s="84">
        <f t="shared" si="318"/>
        <v>0.05</v>
      </c>
      <c r="J1111" s="86">
        <f t="shared" si="330"/>
        <v>44841</v>
      </c>
      <c r="K1111" s="87">
        <f t="shared" si="319"/>
        <v>249</v>
      </c>
      <c r="L1111" s="88">
        <f t="shared" si="331"/>
        <v>249</v>
      </c>
      <c r="M1111" s="89">
        <f t="shared" si="332"/>
        <v>1.0493903</v>
      </c>
      <c r="N1111" s="89">
        <f t="shared" ca="1" si="333"/>
        <v>1.1896909600000001</v>
      </c>
      <c r="O1111" s="88">
        <f t="shared" si="325"/>
        <v>0</v>
      </c>
      <c r="P1111" s="85">
        <f t="shared" ca="1" si="320"/>
        <v>0</v>
      </c>
      <c r="Q1111" s="85">
        <f t="shared" si="326"/>
        <v>0</v>
      </c>
      <c r="R1111" s="90" t="str">
        <f t="shared" si="327"/>
        <v>A+J=</v>
      </c>
      <c r="S1111" s="86">
        <f t="shared" si="328"/>
        <v>0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17"/>
        <v>45205</v>
      </c>
      <c r="B1112" s="129">
        <f t="shared" ca="1" si="321"/>
        <v>-5.6843418860808015E-14</v>
      </c>
      <c r="C1112" s="85">
        <f t="shared" si="329"/>
        <v>-5.6843418860808015E-14</v>
      </c>
      <c r="D1112" s="11">
        <f ca="1">IF(A1112&lt;$B$1,VLOOKUP(A1112,[1]DI!$A$4:$B$15000,2),0)</f>
        <v>0.1265</v>
      </c>
      <c r="E1112" s="85">
        <f t="shared" ca="1" si="322"/>
        <v>1.0004727899999999</v>
      </c>
      <c r="F1112" s="85">
        <f ca="1">(TRUNC(PRODUCT($E$12:$E1111),16))</f>
        <v>1.29863270134682</v>
      </c>
      <c r="G1112" s="85">
        <f t="shared" ca="1" si="323"/>
        <v>1.1449431881660399</v>
      </c>
      <c r="H1112" s="85">
        <f t="shared" ca="1" si="324"/>
        <v>1.1342333099999999</v>
      </c>
      <c r="I1112" s="84">
        <f t="shared" si="318"/>
        <v>0.05</v>
      </c>
      <c r="J1112" s="86">
        <f t="shared" si="330"/>
        <v>44841</v>
      </c>
      <c r="K1112" s="87">
        <f t="shared" si="319"/>
        <v>250</v>
      </c>
      <c r="L1112" s="88">
        <f t="shared" si="331"/>
        <v>250</v>
      </c>
      <c r="M1112" s="89">
        <f t="shared" si="332"/>
        <v>1.049593494</v>
      </c>
      <c r="N1112" s="89">
        <f t="shared" ca="1" si="333"/>
        <v>1.1904839030000001</v>
      </c>
      <c r="O1112" s="88">
        <f t="shared" si="325"/>
        <v>0</v>
      </c>
      <c r="P1112" s="85">
        <f t="shared" ca="1" si="320"/>
        <v>0</v>
      </c>
      <c r="Q1112" s="85">
        <f t="shared" si="326"/>
        <v>0</v>
      </c>
      <c r="R1112" s="90" t="str">
        <f t="shared" si="327"/>
        <v>A+J=</v>
      </c>
      <c r="S1112" s="86">
        <f t="shared" si="328"/>
        <v>0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17"/>
        <v>45206</v>
      </c>
      <c r="B1113" s="129">
        <f t="shared" ca="1" si="321"/>
        <v>-5.6843418860808015E-14</v>
      </c>
      <c r="C1113" s="85">
        <f t="shared" si="329"/>
        <v>-5.6843418860808015E-14</v>
      </c>
      <c r="D1113" s="11">
        <f ca="1">IF(A1113&lt;$B$1,VLOOKUP(A1113,[1]DI!$A$4:$B$15000,2),0)</f>
        <v>0</v>
      </c>
      <c r="E1113" s="85">
        <f t="shared" ca="1" si="322"/>
        <v>1</v>
      </c>
      <c r="F1113" s="85">
        <f ca="1">(TRUNC(PRODUCT($E$12:$E1112),16))</f>
        <v>1.2992466819016899</v>
      </c>
      <c r="G1113" s="85">
        <f t="shared" ca="1" si="323"/>
        <v>1.1449431881660399</v>
      </c>
      <c r="H1113" s="85">
        <f t="shared" ca="1" si="324"/>
        <v>1.1347695600000001</v>
      </c>
      <c r="I1113" s="84">
        <f t="shared" si="318"/>
        <v>0.05</v>
      </c>
      <c r="J1113" s="86">
        <f t="shared" si="330"/>
        <v>44841</v>
      </c>
      <c r="K1113" s="87">
        <f t="shared" si="319"/>
        <v>250</v>
      </c>
      <c r="L1113" s="88">
        <f t="shared" si="331"/>
        <v>251</v>
      </c>
      <c r="M1113" s="89">
        <f t="shared" si="332"/>
        <v>1.0497967269999999</v>
      </c>
      <c r="N1113" s="89">
        <f t="shared" ca="1" si="333"/>
        <v>1.1912773699999999</v>
      </c>
      <c r="O1113" s="88">
        <f t="shared" si="325"/>
        <v>0</v>
      </c>
      <c r="P1113" s="85">
        <f t="shared" ca="1" si="320"/>
        <v>0</v>
      </c>
      <c r="Q1113" s="85">
        <f t="shared" si="326"/>
        <v>0</v>
      </c>
      <c r="R1113" s="90" t="str">
        <f t="shared" si="327"/>
        <v>A+J=</v>
      </c>
      <c r="S1113" s="86">
        <f t="shared" si="328"/>
        <v>0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17"/>
        <v>45207</v>
      </c>
      <c r="B1114" s="129">
        <f t="shared" ca="1" si="321"/>
        <v>-5.6843418860808015E-14</v>
      </c>
      <c r="C1114" s="85">
        <f t="shared" si="329"/>
        <v>-5.6843418860808015E-14</v>
      </c>
      <c r="D1114" s="11">
        <f ca="1">IF(A1114&lt;$B$1,VLOOKUP(A1114,[1]DI!$A$4:$B$15000,2),0)</f>
        <v>0</v>
      </c>
      <c r="E1114" s="85">
        <f t="shared" ca="1" si="322"/>
        <v>1</v>
      </c>
      <c r="F1114" s="85">
        <f ca="1">(TRUNC(PRODUCT($E$12:$E1113),16))</f>
        <v>1.2992466819016899</v>
      </c>
      <c r="G1114" s="85">
        <f t="shared" ca="1" si="323"/>
        <v>1.1449431881660399</v>
      </c>
      <c r="H1114" s="85">
        <f t="shared" ca="1" si="324"/>
        <v>1.1347695600000001</v>
      </c>
      <c r="I1114" s="84">
        <f t="shared" si="318"/>
        <v>0.05</v>
      </c>
      <c r="J1114" s="86">
        <f t="shared" si="330"/>
        <v>44841</v>
      </c>
      <c r="K1114" s="87">
        <f t="shared" si="319"/>
        <v>250</v>
      </c>
      <c r="L1114" s="88">
        <f t="shared" si="331"/>
        <v>251</v>
      </c>
      <c r="M1114" s="89">
        <f t="shared" si="332"/>
        <v>1.0497967269999999</v>
      </c>
      <c r="N1114" s="89">
        <f t="shared" ca="1" si="333"/>
        <v>1.1912773699999999</v>
      </c>
      <c r="O1114" s="88">
        <f t="shared" si="325"/>
        <v>0</v>
      </c>
      <c r="P1114" s="85">
        <f t="shared" ca="1" si="320"/>
        <v>0</v>
      </c>
      <c r="Q1114" s="85">
        <f t="shared" si="326"/>
        <v>0</v>
      </c>
      <c r="R1114" s="90" t="str">
        <f t="shared" si="327"/>
        <v>A+J=</v>
      </c>
      <c r="S1114" s="86">
        <f t="shared" si="328"/>
        <v>0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17"/>
        <v>45208</v>
      </c>
      <c r="B1115" s="129">
        <f t="shared" ca="1" si="321"/>
        <v>-5.6843418860808015E-14</v>
      </c>
      <c r="C1115" s="85">
        <f t="shared" si="329"/>
        <v>-5.6843418860808015E-14</v>
      </c>
      <c r="D1115" s="11">
        <f ca="1">IF(A1115&lt;$B$1,VLOOKUP(A1115,[1]DI!$A$4:$B$15000,2),0)</f>
        <v>0.1265</v>
      </c>
      <c r="E1115" s="85">
        <f t="shared" ca="1" si="322"/>
        <v>1.0004727899999999</v>
      </c>
      <c r="F1115" s="85">
        <f ca="1">(TRUNC(PRODUCT($E$12:$E1114),16))</f>
        <v>1.2992466819016899</v>
      </c>
      <c r="G1115" s="85">
        <f t="shared" ca="1" si="323"/>
        <v>1.1449431881660399</v>
      </c>
      <c r="H1115" s="85">
        <f t="shared" ca="1" si="324"/>
        <v>1.1347695600000001</v>
      </c>
      <c r="I1115" s="84">
        <f t="shared" si="318"/>
        <v>0.05</v>
      </c>
      <c r="J1115" s="86">
        <f t="shared" si="330"/>
        <v>44841</v>
      </c>
      <c r="K1115" s="87">
        <f t="shared" si="319"/>
        <v>251</v>
      </c>
      <c r="L1115" s="88">
        <f t="shared" si="331"/>
        <v>251</v>
      </c>
      <c r="M1115" s="89">
        <f t="shared" si="332"/>
        <v>1.0497967269999999</v>
      </c>
      <c r="N1115" s="89">
        <f t="shared" ca="1" si="333"/>
        <v>1.1912773699999999</v>
      </c>
      <c r="O1115" s="88">
        <f t="shared" si="325"/>
        <v>0</v>
      </c>
      <c r="P1115" s="85">
        <f t="shared" ca="1" si="320"/>
        <v>0</v>
      </c>
      <c r="Q1115" s="85">
        <f t="shared" si="326"/>
        <v>0</v>
      </c>
      <c r="R1115" s="90" t="str">
        <f t="shared" si="327"/>
        <v>A+J=</v>
      </c>
      <c r="S1115" s="86">
        <f t="shared" si="328"/>
        <v>0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17"/>
        <v>45209</v>
      </c>
      <c r="B1116" s="129">
        <f t="shared" ca="1" si="321"/>
        <v>-5.6843418860808015E-14</v>
      </c>
      <c r="C1116" s="85">
        <f t="shared" si="329"/>
        <v>-5.6843418860808015E-14</v>
      </c>
      <c r="D1116" s="11">
        <f ca="1">IF(A1116&lt;$B$1,VLOOKUP(A1116,[1]DI!$A$4:$B$15000,2),0)</f>
        <v>0.1265</v>
      </c>
      <c r="E1116" s="85">
        <f t="shared" ca="1" si="322"/>
        <v>1.0004727899999999</v>
      </c>
      <c r="F1116" s="85">
        <f ca="1">(TRUNC(PRODUCT($E$12:$E1115),16))</f>
        <v>1.2998609527404199</v>
      </c>
      <c r="G1116" s="85">
        <f t="shared" ca="1" si="323"/>
        <v>1.1449431881660399</v>
      </c>
      <c r="H1116" s="85">
        <f t="shared" ca="1" si="324"/>
        <v>1.1353060699999999</v>
      </c>
      <c r="I1116" s="84">
        <f t="shared" si="318"/>
        <v>0.05</v>
      </c>
      <c r="J1116" s="86">
        <f t="shared" si="330"/>
        <v>44841</v>
      </c>
      <c r="K1116" s="87">
        <f t="shared" si="319"/>
        <v>252</v>
      </c>
      <c r="L1116" s="88">
        <f t="shared" si="331"/>
        <v>252</v>
      </c>
      <c r="M1116" s="89">
        <f t="shared" si="332"/>
        <v>1.05</v>
      </c>
      <c r="N1116" s="89">
        <f t="shared" ca="1" si="333"/>
        <v>1.192071374</v>
      </c>
      <c r="O1116" s="88">
        <f t="shared" si="325"/>
        <v>0</v>
      </c>
      <c r="P1116" s="85">
        <f t="shared" ca="1" si="320"/>
        <v>0</v>
      </c>
      <c r="Q1116" s="85">
        <f t="shared" si="326"/>
        <v>0</v>
      </c>
      <c r="R1116" s="90" t="str">
        <f t="shared" si="327"/>
        <v>A+J=</v>
      </c>
      <c r="S1116" s="86">
        <f t="shared" si="328"/>
        <v>0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17"/>
        <v>45210</v>
      </c>
      <c r="B1117" s="129">
        <f t="shared" ca="1" si="321"/>
        <v>-5.6843418860808015E-14</v>
      </c>
      <c r="C1117" s="85">
        <f t="shared" si="329"/>
        <v>-5.6843418860808015E-14</v>
      </c>
      <c r="D1117" s="11">
        <f ca="1">IF(A1117&lt;$B$1,VLOOKUP(A1117,[1]DI!$A$4:$B$15000,2),0)</f>
        <v>0.1265</v>
      </c>
      <c r="E1117" s="85">
        <f t="shared" ca="1" si="322"/>
        <v>1.0004727899999999</v>
      </c>
      <c r="F1117" s="85">
        <f ca="1">(TRUNC(PRODUCT($E$12:$E1116),16))</f>
        <v>1.3004755140002699</v>
      </c>
      <c r="G1117" s="85">
        <f t="shared" ca="1" si="323"/>
        <v>1.1449431881660399</v>
      </c>
      <c r="H1117" s="85">
        <f t="shared" ca="1" si="324"/>
        <v>1.1358428300000001</v>
      </c>
      <c r="I1117" s="84">
        <f t="shared" si="318"/>
        <v>0.05</v>
      </c>
      <c r="J1117" s="86">
        <f t="shared" si="330"/>
        <v>44841</v>
      </c>
      <c r="K1117" s="87">
        <f t="shared" si="319"/>
        <v>253</v>
      </c>
      <c r="L1117" s="88">
        <f t="shared" si="331"/>
        <v>253</v>
      </c>
      <c r="M1117" s="89">
        <f t="shared" si="332"/>
        <v>1.0502033120000001</v>
      </c>
      <c r="N1117" s="89">
        <f t="shared" ca="1" si="333"/>
        <v>1.1928659020000001</v>
      </c>
      <c r="O1117" s="88">
        <f t="shared" si="325"/>
        <v>0</v>
      </c>
      <c r="P1117" s="85">
        <f t="shared" ca="1" si="320"/>
        <v>0</v>
      </c>
      <c r="Q1117" s="85">
        <f t="shared" si="326"/>
        <v>0</v>
      </c>
      <c r="R1117" s="90" t="str">
        <f t="shared" si="327"/>
        <v>A+J=</v>
      </c>
      <c r="S1117" s="86">
        <f t="shared" si="328"/>
        <v>0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17"/>
        <v>45211</v>
      </c>
      <c r="B1118" s="129">
        <f t="shared" ca="1" si="321"/>
        <v>-5.6843418860808015E-14</v>
      </c>
      <c r="C1118" s="85">
        <f t="shared" si="329"/>
        <v>-5.6843418860808015E-14</v>
      </c>
      <c r="D1118" s="11">
        <f ca="1">IF(A1118&lt;$B$1,VLOOKUP(A1118,[1]DI!$A$4:$B$15000,2),0)</f>
        <v>0</v>
      </c>
      <c r="E1118" s="85">
        <f t="shared" ca="1" si="322"/>
        <v>1</v>
      </c>
      <c r="F1118" s="85">
        <f ca="1">(TRUNC(PRODUCT($E$12:$E1117),16))</f>
        <v>1.30109036581853</v>
      </c>
      <c r="G1118" s="85">
        <f t="shared" ca="1" si="323"/>
        <v>1.1449431881660399</v>
      </c>
      <c r="H1118" s="85">
        <f t="shared" ca="1" si="324"/>
        <v>1.13637985</v>
      </c>
      <c r="I1118" s="84">
        <f t="shared" si="318"/>
        <v>0.05</v>
      </c>
      <c r="J1118" s="86">
        <f t="shared" si="330"/>
        <v>44841</v>
      </c>
      <c r="K1118" s="87">
        <f t="shared" si="319"/>
        <v>253</v>
      </c>
      <c r="L1118" s="88">
        <f t="shared" si="331"/>
        <v>254</v>
      </c>
      <c r="M1118" s="89">
        <f t="shared" si="332"/>
        <v>1.050406663</v>
      </c>
      <c r="N1118" s="89">
        <f t="shared" ca="1" si="333"/>
        <v>1.1936609659999999</v>
      </c>
      <c r="O1118" s="88">
        <f t="shared" si="325"/>
        <v>0</v>
      </c>
      <c r="P1118" s="85">
        <f t="shared" ca="1" si="320"/>
        <v>0</v>
      </c>
      <c r="Q1118" s="85">
        <f t="shared" si="326"/>
        <v>0</v>
      </c>
      <c r="R1118" s="90" t="str">
        <f t="shared" si="327"/>
        <v>A+J=</v>
      </c>
      <c r="S1118" s="86">
        <f t="shared" si="328"/>
        <v>0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17"/>
        <v>45212</v>
      </c>
      <c r="B1119" s="129">
        <f t="shared" ca="1" si="321"/>
        <v>-5.6843418860808015E-14</v>
      </c>
      <c r="C1119" s="85">
        <f t="shared" si="329"/>
        <v>-5.6843418860808015E-14</v>
      </c>
      <c r="D1119" s="11">
        <f ca="1">IF(A1119&lt;$B$1,VLOOKUP(A1119,[1]DI!$A$4:$B$15000,2),0)</f>
        <v>0.1265</v>
      </c>
      <c r="E1119" s="85">
        <f t="shared" ca="1" si="322"/>
        <v>1.0004727899999999</v>
      </c>
      <c r="F1119" s="85">
        <f ca="1">(TRUNC(PRODUCT($E$12:$E1118),16))</f>
        <v>1.30109036581853</v>
      </c>
      <c r="G1119" s="85">
        <f t="shared" ca="1" si="323"/>
        <v>1.1449431881660399</v>
      </c>
      <c r="H1119" s="85">
        <f t="shared" ca="1" si="324"/>
        <v>1.13637985</v>
      </c>
      <c r="I1119" s="84">
        <f t="shared" si="318"/>
        <v>0.05</v>
      </c>
      <c r="J1119" s="86">
        <f t="shared" si="330"/>
        <v>44841</v>
      </c>
      <c r="K1119" s="87">
        <f t="shared" si="319"/>
        <v>254</v>
      </c>
      <c r="L1119" s="88">
        <f t="shared" si="331"/>
        <v>254</v>
      </c>
      <c r="M1119" s="89">
        <f t="shared" si="332"/>
        <v>1.050406663</v>
      </c>
      <c r="N1119" s="89">
        <f t="shared" ca="1" si="333"/>
        <v>1.1936609659999999</v>
      </c>
      <c r="O1119" s="88">
        <f t="shared" si="325"/>
        <v>0</v>
      </c>
      <c r="P1119" s="85">
        <f t="shared" ca="1" si="320"/>
        <v>0</v>
      </c>
      <c r="Q1119" s="85">
        <f t="shared" si="326"/>
        <v>0</v>
      </c>
      <c r="R1119" s="90" t="str">
        <f t="shared" si="327"/>
        <v>A+J=</v>
      </c>
      <c r="S1119" s="86">
        <f t="shared" si="328"/>
        <v>0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17"/>
        <v>45213</v>
      </c>
      <c r="B1120" s="129">
        <f t="shared" ca="1" si="321"/>
        <v>-5.6843418860808015E-14</v>
      </c>
      <c r="C1120" s="85">
        <f t="shared" si="329"/>
        <v>-5.6843418860808015E-14</v>
      </c>
      <c r="D1120" s="11">
        <f ca="1">IF(A1120&lt;$B$1,VLOOKUP(A1120,[1]DI!$A$4:$B$15000,2),0)</f>
        <v>0</v>
      </c>
      <c r="E1120" s="85">
        <f t="shared" ca="1" si="322"/>
        <v>1</v>
      </c>
      <c r="F1120" s="85">
        <f ca="1">(TRUNC(PRODUCT($E$12:$E1119),16))</f>
        <v>1.3017055083325899</v>
      </c>
      <c r="G1120" s="85">
        <f t="shared" ca="1" si="323"/>
        <v>1.1449431881660399</v>
      </c>
      <c r="H1120" s="85">
        <f t="shared" ca="1" si="324"/>
        <v>1.1369171199999999</v>
      </c>
      <c r="I1120" s="84">
        <f t="shared" si="318"/>
        <v>0.05</v>
      </c>
      <c r="J1120" s="86">
        <f t="shared" si="330"/>
        <v>44841</v>
      </c>
      <c r="K1120" s="87">
        <f t="shared" si="319"/>
        <v>254</v>
      </c>
      <c r="L1120" s="88">
        <f t="shared" si="331"/>
        <v>255</v>
      </c>
      <c r="M1120" s="89">
        <f t="shared" si="332"/>
        <v>1.0506100540000001</v>
      </c>
      <c r="N1120" s="89">
        <f t="shared" ca="1" si="333"/>
        <v>1.1944565570000001</v>
      </c>
      <c r="O1120" s="88">
        <f t="shared" si="325"/>
        <v>0</v>
      </c>
      <c r="P1120" s="85">
        <f t="shared" ca="1" si="320"/>
        <v>0</v>
      </c>
      <c r="Q1120" s="85">
        <f t="shared" si="326"/>
        <v>0</v>
      </c>
      <c r="R1120" s="90" t="str">
        <f t="shared" si="327"/>
        <v>A+J=</v>
      </c>
      <c r="S1120" s="86">
        <f t="shared" si="328"/>
        <v>0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17"/>
        <v>45214</v>
      </c>
      <c r="B1121" s="129">
        <f t="shared" ca="1" si="321"/>
        <v>-5.6843418860808015E-14</v>
      </c>
      <c r="C1121" s="85">
        <f t="shared" si="329"/>
        <v>-5.6843418860808015E-14</v>
      </c>
      <c r="D1121" s="11">
        <f ca="1">IF(A1121&lt;$B$1,VLOOKUP(A1121,[1]DI!$A$4:$B$15000,2),0)</f>
        <v>0</v>
      </c>
      <c r="E1121" s="85">
        <f t="shared" ca="1" si="322"/>
        <v>1</v>
      </c>
      <c r="F1121" s="85">
        <f ca="1">(TRUNC(PRODUCT($E$12:$E1120),16))</f>
        <v>1.3017055083325899</v>
      </c>
      <c r="G1121" s="85">
        <f t="shared" ca="1" si="323"/>
        <v>1.1449431881660399</v>
      </c>
      <c r="H1121" s="85">
        <f t="shared" ca="1" si="324"/>
        <v>1.1369171199999999</v>
      </c>
      <c r="I1121" s="84">
        <f t="shared" si="318"/>
        <v>0.05</v>
      </c>
      <c r="J1121" s="86">
        <f t="shared" si="330"/>
        <v>44841</v>
      </c>
      <c r="K1121" s="87">
        <f t="shared" si="319"/>
        <v>254</v>
      </c>
      <c r="L1121" s="88">
        <f t="shared" si="331"/>
        <v>255</v>
      </c>
      <c r="M1121" s="89">
        <f t="shared" si="332"/>
        <v>1.0506100540000001</v>
      </c>
      <c r="N1121" s="89">
        <f t="shared" ca="1" si="333"/>
        <v>1.1944565570000001</v>
      </c>
      <c r="O1121" s="88">
        <f t="shared" si="325"/>
        <v>0</v>
      </c>
      <c r="P1121" s="85">
        <f t="shared" ca="1" si="320"/>
        <v>0</v>
      </c>
      <c r="Q1121" s="85">
        <f t="shared" si="326"/>
        <v>0</v>
      </c>
      <c r="R1121" s="90" t="str">
        <f t="shared" si="327"/>
        <v>A+J=</v>
      </c>
      <c r="S1121" s="86">
        <f t="shared" si="328"/>
        <v>0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17"/>
        <v>45215</v>
      </c>
      <c r="B1122" s="129">
        <f t="shared" ca="1" si="321"/>
        <v>-5.6843418860808015E-14</v>
      </c>
      <c r="C1122" s="85">
        <f t="shared" si="329"/>
        <v>-5.6843418860808015E-14</v>
      </c>
      <c r="D1122" s="11">
        <f ca="1">IF(A1122&lt;$B$1,VLOOKUP(A1122,[1]DI!$A$4:$B$15000,2),0)</f>
        <v>0.1265</v>
      </c>
      <c r="E1122" s="85">
        <f t="shared" ca="1" si="322"/>
        <v>1.0004727899999999</v>
      </c>
      <c r="F1122" s="85">
        <f ca="1">(TRUNC(PRODUCT($E$12:$E1121),16))</f>
        <v>1.3017055083325899</v>
      </c>
      <c r="G1122" s="85">
        <f t="shared" ca="1" si="323"/>
        <v>1.1449431881660399</v>
      </c>
      <c r="H1122" s="85">
        <f t="shared" ca="1" si="324"/>
        <v>1.1369171199999999</v>
      </c>
      <c r="I1122" s="84">
        <f t="shared" si="318"/>
        <v>0.05</v>
      </c>
      <c r="J1122" s="86">
        <f t="shared" si="330"/>
        <v>44841</v>
      </c>
      <c r="K1122" s="87">
        <f t="shared" si="319"/>
        <v>255</v>
      </c>
      <c r="L1122" s="88">
        <f t="shared" si="331"/>
        <v>255</v>
      </c>
      <c r="M1122" s="89">
        <f t="shared" si="332"/>
        <v>1.0506100540000001</v>
      </c>
      <c r="N1122" s="89">
        <f t="shared" ca="1" si="333"/>
        <v>1.1944565570000001</v>
      </c>
      <c r="O1122" s="88">
        <f t="shared" si="325"/>
        <v>0</v>
      </c>
      <c r="P1122" s="85">
        <f t="shared" ca="1" si="320"/>
        <v>0</v>
      </c>
      <c r="Q1122" s="85">
        <f t="shared" si="326"/>
        <v>0</v>
      </c>
      <c r="R1122" s="90" t="str">
        <f t="shared" si="327"/>
        <v>A+J=</v>
      </c>
      <c r="S1122" s="86">
        <f t="shared" si="328"/>
        <v>0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17"/>
        <v>45216</v>
      </c>
      <c r="B1123" s="129">
        <f t="shared" ca="1" si="321"/>
        <v>-5.6843418860808015E-14</v>
      </c>
      <c r="C1123" s="85">
        <f t="shared" si="329"/>
        <v>-5.6843418860808015E-14</v>
      </c>
      <c r="D1123" s="11">
        <f ca="1">IF(A1123&lt;$B$1,VLOOKUP(A1123,[1]DI!$A$4:$B$15000,2),0)</f>
        <v>0.1265</v>
      </c>
      <c r="E1123" s="85">
        <f t="shared" ca="1" si="322"/>
        <v>1.0004727899999999</v>
      </c>
      <c r="F1123" s="85">
        <f ca="1">(TRUNC(PRODUCT($E$12:$E1122),16))</f>
        <v>1.30232094167987</v>
      </c>
      <c r="G1123" s="85">
        <f t="shared" ca="1" si="323"/>
        <v>1.1449431881660399</v>
      </c>
      <c r="H1123" s="85">
        <f t="shared" ca="1" si="324"/>
        <v>1.1374546400000001</v>
      </c>
      <c r="I1123" s="84">
        <f t="shared" si="318"/>
        <v>0.05</v>
      </c>
      <c r="J1123" s="86">
        <f t="shared" si="330"/>
        <v>44841</v>
      </c>
      <c r="K1123" s="87">
        <f t="shared" si="319"/>
        <v>256</v>
      </c>
      <c r="L1123" s="88">
        <f t="shared" si="331"/>
        <v>256</v>
      </c>
      <c r="M1123" s="89">
        <f t="shared" si="332"/>
        <v>1.0508134840000001</v>
      </c>
      <c r="N1123" s="89">
        <f t="shared" ca="1" si="333"/>
        <v>1.1952526729999999</v>
      </c>
      <c r="O1123" s="88">
        <f t="shared" si="325"/>
        <v>0</v>
      </c>
      <c r="P1123" s="85">
        <f t="shared" ca="1" si="320"/>
        <v>0</v>
      </c>
      <c r="Q1123" s="85">
        <f t="shared" si="326"/>
        <v>0</v>
      </c>
      <c r="R1123" s="90" t="str">
        <f t="shared" si="327"/>
        <v>A+J=</v>
      </c>
      <c r="S1123" s="86">
        <f t="shared" si="328"/>
        <v>0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17"/>
        <v>45217</v>
      </c>
      <c r="B1124" s="129">
        <f t="shared" ca="1" si="321"/>
        <v>-5.6843418860808015E-14</v>
      </c>
      <c r="C1124" s="85">
        <f t="shared" si="329"/>
        <v>-5.6843418860808015E-14</v>
      </c>
      <c r="D1124" s="11">
        <f ca="1">IF(A1124&lt;$B$1,VLOOKUP(A1124,[1]DI!$A$4:$B$15000,2),0)</f>
        <v>0.1265</v>
      </c>
      <c r="E1124" s="85">
        <f t="shared" ca="1" si="322"/>
        <v>1.0004727899999999</v>
      </c>
      <c r="F1124" s="85">
        <f ca="1">(TRUNC(PRODUCT($E$12:$E1123),16))</f>
        <v>1.30293666599789</v>
      </c>
      <c r="G1124" s="85">
        <f t="shared" ca="1" si="323"/>
        <v>1.1449431881660399</v>
      </c>
      <c r="H1124" s="85">
        <f t="shared" ca="1" si="324"/>
        <v>1.13799242</v>
      </c>
      <c r="I1124" s="84">
        <f t="shared" si="318"/>
        <v>0.05</v>
      </c>
      <c r="J1124" s="86">
        <f t="shared" si="330"/>
        <v>44841</v>
      </c>
      <c r="K1124" s="87">
        <f t="shared" si="319"/>
        <v>257</v>
      </c>
      <c r="L1124" s="88">
        <f t="shared" si="331"/>
        <v>257</v>
      </c>
      <c r="M1124" s="89">
        <f t="shared" si="332"/>
        <v>1.0510169540000001</v>
      </c>
      <c r="N1124" s="89">
        <f t="shared" ca="1" si="333"/>
        <v>1.1960493270000001</v>
      </c>
      <c r="O1124" s="88">
        <f t="shared" si="325"/>
        <v>0</v>
      </c>
      <c r="P1124" s="85">
        <f t="shared" ca="1" si="320"/>
        <v>0</v>
      </c>
      <c r="Q1124" s="85">
        <f t="shared" si="326"/>
        <v>0</v>
      </c>
      <c r="R1124" s="90" t="str">
        <f t="shared" si="327"/>
        <v>A+J=</v>
      </c>
      <c r="S1124" s="86">
        <f t="shared" si="328"/>
        <v>0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17"/>
        <v>45218</v>
      </c>
      <c r="B1125" s="129">
        <f t="shared" ca="1" si="321"/>
        <v>-5.6843418860808015E-14</v>
      </c>
      <c r="C1125" s="85">
        <f t="shared" si="329"/>
        <v>-5.6843418860808015E-14</v>
      </c>
      <c r="D1125" s="11">
        <f ca="1">IF(A1125&lt;$B$1,VLOOKUP(A1125,[1]DI!$A$4:$B$15000,2),0)</f>
        <v>0.1265</v>
      </c>
      <c r="E1125" s="85">
        <f t="shared" ca="1" si="322"/>
        <v>1.0004727899999999</v>
      </c>
      <c r="F1125" s="85">
        <f ca="1">(TRUNC(PRODUCT($E$12:$E1124),16))</f>
        <v>1.30355268142421</v>
      </c>
      <c r="G1125" s="85">
        <f t="shared" ca="1" si="323"/>
        <v>1.1449431881660399</v>
      </c>
      <c r="H1125" s="85">
        <f t="shared" ca="1" si="324"/>
        <v>1.13853045</v>
      </c>
      <c r="I1125" s="84">
        <f t="shared" si="318"/>
        <v>0.05</v>
      </c>
      <c r="J1125" s="86">
        <f t="shared" si="330"/>
        <v>44841</v>
      </c>
      <c r="K1125" s="87">
        <f t="shared" si="319"/>
        <v>258</v>
      </c>
      <c r="L1125" s="88">
        <f t="shared" si="331"/>
        <v>258</v>
      </c>
      <c r="M1125" s="89">
        <f t="shared" si="332"/>
        <v>1.0512204629999999</v>
      </c>
      <c r="N1125" s="89">
        <f t="shared" ca="1" si="333"/>
        <v>1.1968465070000001</v>
      </c>
      <c r="O1125" s="88">
        <f t="shared" si="325"/>
        <v>0</v>
      </c>
      <c r="P1125" s="85">
        <f t="shared" ca="1" si="320"/>
        <v>0</v>
      </c>
      <c r="Q1125" s="85">
        <f t="shared" si="326"/>
        <v>0</v>
      </c>
      <c r="R1125" s="90" t="str">
        <f t="shared" si="327"/>
        <v>A+J=</v>
      </c>
      <c r="S1125" s="86">
        <f t="shared" si="328"/>
        <v>0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17"/>
        <v>45219</v>
      </c>
      <c r="B1126" s="129">
        <f t="shared" ca="1" si="321"/>
        <v>-5.6843418860808015E-14</v>
      </c>
      <c r="C1126" s="85">
        <f t="shared" si="329"/>
        <v>-5.6843418860808015E-14</v>
      </c>
      <c r="D1126" s="11">
        <f ca="1">IF(A1126&lt;$B$1,VLOOKUP(A1126,[1]DI!$A$4:$B$15000,2),0)</f>
        <v>0.1265</v>
      </c>
      <c r="E1126" s="85">
        <f t="shared" ca="1" si="322"/>
        <v>1.0004727899999999</v>
      </c>
      <c r="F1126" s="85">
        <f ca="1">(TRUNC(PRODUCT($E$12:$E1125),16))</f>
        <v>1.30416898809646</v>
      </c>
      <c r="G1126" s="85">
        <f t="shared" ca="1" si="323"/>
        <v>1.1449431881660399</v>
      </c>
      <c r="H1126" s="85">
        <f t="shared" ca="1" si="324"/>
        <v>1.13906873</v>
      </c>
      <c r="I1126" s="84">
        <f t="shared" si="318"/>
        <v>0.05</v>
      </c>
      <c r="J1126" s="86">
        <f t="shared" si="330"/>
        <v>44841</v>
      </c>
      <c r="K1126" s="87">
        <f t="shared" si="319"/>
        <v>259</v>
      </c>
      <c r="L1126" s="88">
        <f t="shared" si="331"/>
        <v>259</v>
      </c>
      <c r="M1126" s="89">
        <f t="shared" si="332"/>
        <v>1.0514240109999999</v>
      </c>
      <c r="N1126" s="89">
        <f t="shared" ca="1" si="333"/>
        <v>1.197644213</v>
      </c>
      <c r="O1126" s="88">
        <f t="shared" si="325"/>
        <v>0</v>
      </c>
      <c r="P1126" s="85">
        <f t="shared" ca="1" si="320"/>
        <v>0</v>
      </c>
      <c r="Q1126" s="85">
        <f t="shared" si="326"/>
        <v>0</v>
      </c>
      <c r="R1126" s="90" t="str">
        <f t="shared" si="327"/>
        <v>A+J=</v>
      </c>
      <c r="S1126" s="86">
        <f t="shared" si="328"/>
        <v>0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17"/>
        <v>45220</v>
      </c>
      <c r="B1127" s="129">
        <f t="shared" ca="1" si="321"/>
        <v>-5.6843418860808015E-14</v>
      </c>
      <c r="C1127" s="85">
        <f t="shared" si="329"/>
        <v>-5.6843418860808015E-14</v>
      </c>
      <c r="D1127" s="11">
        <f ca="1">IF(A1127&lt;$B$1,VLOOKUP(A1127,[1]DI!$A$4:$B$15000,2),0)</f>
        <v>0</v>
      </c>
      <c r="E1127" s="85">
        <f t="shared" ca="1" si="322"/>
        <v>1</v>
      </c>
      <c r="F1127" s="85">
        <f ca="1">(TRUNC(PRODUCT($E$12:$E1126),16))</f>
        <v>1.3047855861523401</v>
      </c>
      <c r="G1127" s="85">
        <f t="shared" ca="1" si="323"/>
        <v>1.1449431881660399</v>
      </c>
      <c r="H1127" s="85">
        <f t="shared" ca="1" si="324"/>
        <v>1.13960727</v>
      </c>
      <c r="I1127" s="84">
        <f t="shared" si="318"/>
        <v>0.05</v>
      </c>
      <c r="J1127" s="86">
        <f t="shared" si="330"/>
        <v>44841</v>
      </c>
      <c r="K1127" s="87">
        <f t="shared" si="319"/>
        <v>259</v>
      </c>
      <c r="L1127" s="88">
        <f t="shared" si="331"/>
        <v>260</v>
      </c>
      <c r="M1127" s="89">
        <f t="shared" si="332"/>
        <v>1.0516275989999999</v>
      </c>
      <c r="N1127" s="89">
        <f t="shared" ca="1" si="333"/>
        <v>1.1984424570000001</v>
      </c>
      <c r="O1127" s="88">
        <f t="shared" si="325"/>
        <v>0</v>
      </c>
      <c r="P1127" s="85">
        <f t="shared" ca="1" si="320"/>
        <v>0</v>
      </c>
      <c r="Q1127" s="85">
        <f t="shared" si="326"/>
        <v>0</v>
      </c>
      <c r="R1127" s="90" t="str">
        <f t="shared" si="327"/>
        <v>A+J=</v>
      </c>
      <c r="S1127" s="86">
        <f t="shared" si="328"/>
        <v>0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17"/>
        <v>45221</v>
      </c>
      <c r="B1128" s="129">
        <f t="shared" ca="1" si="321"/>
        <v>-5.6843418860808015E-14</v>
      </c>
      <c r="C1128" s="85">
        <f t="shared" si="329"/>
        <v>-5.6843418860808015E-14</v>
      </c>
      <c r="D1128" s="11">
        <f ca="1">IF(A1128&lt;$B$1,VLOOKUP(A1128,[1]DI!$A$4:$B$15000,2),0)</f>
        <v>0</v>
      </c>
      <c r="E1128" s="85">
        <f t="shared" ca="1" si="322"/>
        <v>1</v>
      </c>
      <c r="F1128" s="85">
        <f ca="1">(TRUNC(PRODUCT($E$12:$E1127),16))</f>
        <v>1.3047855861523401</v>
      </c>
      <c r="G1128" s="85">
        <f t="shared" ca="1" si="323"/>
        <v>1.1449431881660399</v>
      </c>
      <c r="H1128" s="85">
        <f t="shared" ca="1" si="324"/>
        <v>1.13960727</v>
      </c>
      <c r="I1128" s="84">
        <f t="shared" si="318"/>
        <v>0.05</v>
      </c>
      <c r="J1128" s="86">
        <f t="shared" si="330"/>
        <v>44841</v>
      </c>
      <c r="K1128" s="87">
        <f t="shared" si="319"/>
        <v>259</v>
      </c>
      <c r="L1128" s="88">
        <f t="shared" si="331"/>
        <v>260</v>
      </c>
      <c r="M1128" s="89">
        <f t="shared" si="332"/>
        <v>1.0516275989999999</v>
      </c>
      <c r="N1128" s="89">
        <f t="shared" ca="1" si="333"/>
        <v>1.1984424570000001</v>
      </c>
      <c r="O1128" s="88">
        <f t="shared" si="325"/>
        <v>0</v>
      </c>
      <c r="P1128" s="85">
        <f t="shared" ca="1" si="320"/>
        <v>0</v>
      </c>
      <c r="Q1128" s="85">
        <f t="shared" si="326"/>
        <v>0</v>
      </c>
      <c r="R1128" s="90" t="str">
        <f t="shared" si="327"/>
        <v>A+J=</v>
      </c>
      <c r="S1128" s="86">
        <f t="shared" si="328"/>
        <v>0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17"/>
        <v>45222</v>
      </c>
      <c r="B1129" s="129">
        <f t="shared" ca="1" si="321"/>
        <v>-5.6843418860808015E-14</v>
      </c>
      <c r="C1129" s="85">
        <f t="shared" si="329"/>
        <v>-5.6843418860808015E-14</v>
      </c>
      <c r="D1129" s="11">
        <f ca="1">IF(A1129&lt;$B$1,VLOOKUP(A1129,[1]DI!$A$4:$B$15000,2),0)</f>
        <v>0.1265</v>
      </c>
      <c r="E1129" s="85">
        <f t="shared" ca="1" si="322"/>
        <v>1.0004727899999999</v>
      </c>
      <c r="F1129" s="85">
        <f ca="1">(TRUNC(PRODUCT($E$12:$E1128),16))</f>
        <v>1.3047855861523401</v>
      </c>
      <c r="G1129" s="85">
        <f t="shared" ca="1" si="323"/>
        <v>1.1449431881660399</v>
      </c>
      <c r="H1129" s="85">
        <f t="shared" ca="1" si="324"/>
        <v>1.13960727</v>
      </c>
      <c r="I1129" s="84">
        <f t="shared" si="318"/>
        <v>0.05</v>
      </c>
      <c r="J1129" s="86">
        <f t="shared" si="330"/>
        <v>44841</v>
      </c>
      <c r="K1129" s="87">
        <f t="shared" si="319"/>
        <v>260</v>
      </c>
      <c r="L1129" s="88">
        <f t="shared" si="331"/>
        <v>260</v>
      </c>
      <c r="M1129" s="89">
        <f t="shared" si="332"/>
        <v>1.0516275989999999</v>
      </c>
      <c r="N1129" s="89">
        <f t="shared" ca="1" si="333"/>
        <v>1.1984424570000001</v>
      </c>
      <c r="O1129" s="88">
        <f t="shared" si="325"/>
        <v>0</v>
      </c>
      <c r="P1129" s="85">
        <f t="shared" ca="1" si="320"/>
        <v>0</v>
      </c>
      <c r="Q1129" s="85">
        <f t="shared" si="326"/>
        <v>0</v>
      </c>
      <c r="R1129" s="90" t="str">
        <f t="shared" si="327"/>
        <v>A+J=</v>
      </c>
      <c r="S1129" s="86">
        <f t="shared" si="328"/>
        <v>0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17"/>
        <v>45223</v>
      </c>
      <c r="B1130" s="129">
        <f t="shared" ca="1" si="321"/>
        <v>-5.6843418860808015E-14</v>
      </c>
      <c r="C1130" s="85">
        <f t="shared" si="329"/>
        <v>-5.6843418860808015E-14</v>
      </c>
      <c r="D1130" s="11">
        <f ca="1">IF(A1130&lt;$B$1,VLOOKUP(A1130,[1]DI!$A$4:$B$15000,2),0)</f>
        <v>0.1265</v>
      </c>
      <c r="E1130" s="85">
        <f t="shared" ca="1" si="322"/>
        <v>1.0004727899999999</v>
      </c>
      <c r="F1130" s="85">
        <f ca="1">(TRUNC(PRODUCT($E$12:$E1129),16))</f>
        <v>1.3054024757296201</v>
      </c>
      <c r="G1130" s="85">
        <f t="shared" ca="1" si="323"/>
        <v>1.1449431881660399</v>
      </c>
      <c r="H1130" s="85">
        <f t="shared" ca="1" si="324"/>
        <v>1.1401460699999999</v>
      </c>
      <c r="I1130" s="84">
        <f t="shared" si="318"/>
        <v>0.05</v>
      </c>
      <c r="J1130" s="86">
        <f t="shared" si="330"/>
        <v>44841</v>
      </c>
      <c r="K1130" s="87">
        <f t="shared" si="319"/>
        <v>261</v>
      </c>
      <c r="L1130" s="88">
        <f t="shared" si="331"/>
        <v>261</v>
      </c>
      <c r="M1130" s="89">
        <f t="shared" si="332"/>
        <v>1.051831226</v>
      </c>
      <c r="N1130" s="89">
        <f t="shared" ca="1" si="333"/>
        <v>1.199241239</v>
      </c>
      <c r="O1130" s="88">
        <f t="shared" si="325"/>
        <v>0</v>
      </c>
      <c r="P1130" s="85">
        <f t="shared" ca="1" si="320"/>
        <v>0</v>
      </c>
      <c r="Q1130" s="85">
        <f t="shared" si="326"/>
        <v>0</v>
      </c>
      <c r="R1130" s="90" t="str">
        <f t="shared" si="327"/>
        <v>A+J=</v>
      </c>
      <c r="S1130" s="86">
        <f t="shared" si="328"/>
        <v>0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17"/>
        <v>45224</v>
      </c>
      <c r="B1131" s="129">
        <f t="shared" ca="1" si="321"/>
        <v>-5.6843418860808015E-14</v>
      </c>
      <c r="C1131" s="85">
        <f t="shared" si="329"/>
        <v>-5.6843418860808015E-14</v>
      </c>
      <c r="D1131" s="11">
        <f ca="1">IF(A1131&lt;$B$1,VLOOKUP(A1131,[1]DI!$A$4:$B$15000,2),0)</f>
        <v>0.1265</v>
      </c>
      <c r="E1131" s="85">
        <f t="shared" ca="1" si="322"/>
        <v>1.0004727899999999</v>
      </c>
      <c r="F1131" s="85">
        <f ca="1">(TRUNC(PRODUCT($E$12:$E1130),16))</f>
        <v>1.30601965696612</v>
      </c>
      <c r="G1131" s="85">
        <f t="shared" ca="1" si="323"/>
        <v>1.1449431881660399</v>
      </c>
      <c r="H1131" s="85">
        <f t="shared" ca="1" si="324"/>
        <v>1.1406851200000001</v>
      </c>
      <c r="I1131" s="84">
        <f t="shared" si="318"/>
        <v>0.05</v>
      </c>
      <c r="J1131" s="86">
        <f t="shared" si="330"/>
        <v>44841</v>
      </c>
      <c r="K1131" s="87">
        <f t="shared" si="319"/>
        <v>262</v>
      </c>
      <c r="L1131" s="88">
        <f t="shared" si="331"/>
        <v>262</v>
      </c>
      <c r="M1131" s="89">
        <f t="shared" si="332"/>
        <v>1.0520348930000001</v>
      </c>
      <c r="N1131" s="89">
        <f t="shared" ca="1" si="333"/>
        <v>1.200040548</v>
      </c>
      <c r="O1131" s="88">
        <f t="shared" si="325"/>
        <v>0</v>
      </c>
      <c r="P1131" s="85">
        <f t="shared" ca="1" si="320"/>
        <v>0</v>
      </c>
      <c r="Q1131" s="85">
        <f t="shared" si="326"/>
        <v>0</v>
      </c>
      <c r="R1131" s="90" t="str">
        <f t="shared" si="327"/>
        <v>A+J=</v>
      </c>
      <c r="S1131" s="86">
        <f t="shared" si="328"/>
        <v>0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17"/>
        <v>45225</v>
      </c>
      <c r="B1132" s="129">
        <f t="shared" ca="1" si="321"/>
        <v>-5.6843418860808015E-14</v>
      </c>
      <c r="C1132" s="85">
        <f t="shared" si="329"/>
        <v>-5.6843418860808015E-14</v>
      </c>
      <c r="D1132" s="11">
        <f ca="1">IF(A1132&lt;$B$1,VLOOKUP(A1132,[1]DI!$A$4:$B$15000,2),0)</f>
        <v>0.1265</v>
      </c>
      <c r="E1132" s="85">
        <f t="shared" ca="1" si="322"/>
        <v>1.0004727899999999</v>
      </c>
      <c r="F1132" s="85">
        <f ca="1">(TRUNC(PRODUCT($E$12:$E1131),16))</f>
        <v>1.3066371299997299</v>
      </c>
      <c r="G1132" s="85">
        <f t="shared" ca="1" si="323"/>
        <v>1.1449431881660399</v>
      </c>
      <c r="H1132" s="85">
        <f t="shared" ca="1" si="324"/>
        <v>1.1412244199999999</v>
      </c>
      <c r="I1132" s="84">
        <f t="shared" si="318"/>
        <v>0.05</v>
      </c>
      <c r="J1132" s="86">
        <f t="shared" si="330"/>
        <v>44841</v>
      </c>
      <c r="K1132" s="87">
        <f t="shared" si="319"/>
        <v>263</v>
      </c>
      <c r="L1132" s="88">
        <f t="shared" si="331"/>
        <v>263</v>
      </c>
      <c r="M1132" s="89">
        <f t="shared" si="332"/>
        <v>1.0522385990000001</v>
      </c>
      <c r="N1132" s="89">
        <f t="shared" ca="1" si="333"/>
        <v>1.200840385</v>
      </c>
      <c r="O1132" s="88">
        <f t="shared" si="325"/>
        <v>0</v>
      </c>
      <c r="P1132" s="85">
        <f t="shared" ca="1" si="320"/>
        <v>0</v>
      </c>
      <c r="Q1132" s="85">
        <f t="shared" si="326"/>
        <v>0</v>
      </c>
      <c r="R1132" s="90" t="str">
        <f t="shared" si="327"/>
        <v>A+J=</v>
      </c>
      <c r="S1132" s="86">
        <f t="shared" si="328"/>
        <v>0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17"/>
        <v>45226</v>
      </c>
      <c r="B1133" s="129">
        <f t="shared" ca="1" si="321"/>
        <v>-5.6843418860808015E-14</v>
      </c>
      <c r="C1133" s="85">
        <f t="shared" si="329"/>
        <v>-5.6843418860808015E-14</v>
      </c>
      <c r="D1133" s="11">
        <f ca="1">IF(A1133&lt;$B$1,VLOOKUP(A1133,[1]DI!$A$4:$B$15000,2),0)</f>
        <v>0.1265</v>
      </c>
      <c r="E1133" s="85">
        <f t="shared" ca="1" si="322"/>
        <v>1.0004727899999999</v>
      </c>
      <c r="F1133" s="85">
        <f ca="1">(TRUNC(PRODUCT($E$12:$E1132),16))</f>
        <v>1.3072548949684299</v>
      </c>
      <c r="G1133" s="85">
        <f t="shared" ca="1" si="323"/>
        <v>1.1449431881660399</v>
      </c>
      <c r="H1133" s="85">
        <f t="shared" ca="1" si="324"/>
        <v>1.1417639799999999</v>
      </c>
      <c r="I1133" s="84">
        <f t="shared" si="318"/>
        <v>0.05</v>
      </c>
      <c r="J1133" s="86">
        <f t="shared" si="330"/>
        <v>44841</v>
      </c>
      <c r="K1133" s="87">
        <f t="shared" si="319"/>
        <v>264</v>
      </c>
      <c r="L1133" s="88">
        <f t="shared" si="331"/>
        <v>264</v>
      </c>
      <c r="M1133" s="89">
        <f t="shared" si="332"/>
        <v>1.0524423439999999</v>
      </c>
      <c r="N1133" s="89">
        <f t="shared" ca="1" si="333"/>
        <v>1.201640759</v>
      </c>
      <c r="O1133" s="88">
        <f t="shared" si="325"/>
        <v>0</v>
      </c>
      <c r="P1133" s="85">
        <f t="shared" ca="1" si="320"/>
        <v>0</v>
      </c>
      <c r="Q1133" s="85">
        <f t="shared" si="326"/>
        <v>0</v>
      </c>
      <c r="R1133" s="90" t="str">
        <f t="shared" si="327"/>
        <v>A+J=</v>
      </c>
      <c r="S1133" s="86">
        <f t="shared" si="328"/>
        <v>0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17"/>
        <v>45227</v>
      </c>
      <c r="B1134" s="129">
        <f t="shared" ca="1" si="321"/>
        <v>-5.6843418860808015E-14</v>
      </c>
      <c r="C1134" s="85">
        <f t="shared" si="329"/>
        <v>-5.6843418860808015E-14</v>
      </c>
      <c r="D1134" s="11">
        <f ca="1">IF(A1134&lt;$B$1,VLOOKUP(A1134,[1]DI!$A$4:$B$15000,2),0)</f>
        <v>0</v>
      </c>
      <c r="E1134" s="85">
        <f t="shared" ca="1" si="322"/>
        <v>1</v>
      </c>
      <c r="F1134" s="85">
        <f ca="1">(TRUNC(PRODUCT($E$12:$E1133),16))</f>
        <v>1.3078729520102199</v>
      </c>
      <c r="G1134" s="85">
        <f t="shared" ca="1" si="323"/>
        <v>1.1449431881660399</v>
      </c>
      <c r="H1134" s="85">
        <f t="shared" ca="1" si="324"/>
        <v>1.1423038000000001</v>
      </c>
      <c r="I1134" s="84">
        <f t="shared" si="318"/>
        <v>0.05</v>
      </c>
      <c r="J1134" s="86">
        <f t="shared" si="330"/>
        <v>44841</v>
      </c>
      <c r="K1134" s="87">
        <f t="shared" si="319"/>
        <v>264</v>
      </c>
      <c r="L1134" s="88">
        <f t="shared" si="331"/>
        <v>265</v>
      </c>
      <c r="M1134" s="89">
        <f t="shared" si="332"/>
        <v>1.052646129</v>
      </c>
      <c r="N1134" s="89">
        <f t="shared" ca="1" si="333"/>
        <v>1.202441673</v>
      </c>
      <c r="O1134" s="88">
        <f t="shared" si="325"/>
        <v>0</v>
      </c>
      <c r="P1134" s="85">
        <f t="shared" ca="1" si="320"/>
        <v>0</v>
      </c>
      <c r="Q1134" s="85">
        <f t="shared" si="326"/>
        <v>0</v>
      </c>
      <c r="R1134" s="90" t="str">
        <f t="shared" si="327"/>
        <v>A+J=</v>
      </c>
      <c r="S1134" s="86">
        <f t="shared" si="328"/>
        <v>0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17"/>
        <v>45228</v>
      </c>
      <c r="B1135" s="129">
        <f t="shared" ca="1" si="321"/>
        <v>-5.6843418860808015E-14</v>
      </c>
      <c r="C1135" s="85">
        <f t="shared" si="329"/>
        <v>-5.6843418860808015E-14</v>
      </c>
      <c r="D1135" s="11">
        <f ca="1">IF(A1135&lt;$B$1,VLOOKUP(A1135,[1]DI!$A$4:$B$15000,2),0)</f>
        <v>0</v>
      </c>
      <c r="E1135" s="85">
        <f t="shared" ca="1" si="322"/>
        <v>1</v>
      </c>
      <c r="F1135" s="85">
        <f ca="1">(TRUNC(PRODUCT($E$12:$E1134),16))</f>
        <v>1.3078729520102199</v>
      </c>
      <c r="G1135" s="85">
        <f t="shared" ca="1" si="323"/>
        <v>1.1449431881660399</v>
      </c>
      <c r="H1135" s="85">
        <f t="shared" ca="1" si="324"/>
        <v>1.1423038000000001</v>
      </c>
      <c r="I1135" s="84">
        <f t="shared" si="318"/>
        <v>0.05</v>
      </c>
      <c r="J1135" s="86">
        <f t="shared" si="330"/>
        <v>44841</v>
      </c>
      <c r="K1135" s="87">
        <f t="shared" si="319"/>
        <v>264</v>
      </c>
      <c r="L1135" s="88">
        <f t="shared" si="331"/>
        <v>265</v>
      </c>
      <c r="M1135" s="89">
        <f t="shared" si="332"/>
        <v>1.052646129</v>
      </c>
      <c r="N1135" s="89">
        <f t="shared" ca="1" si="333"/>
        <v>1.202441673</v>
      </c>
      <c r="O1135" s="88">
        <f t="shared" si="325"/>
        <v>0</v>
      </c>
      <c r="P1135" s="85">
        <f t="shared" ca="1" si="320"/>
        <v>0</v>
      </c>
      <c r="Q1135" s="85">
        <f t="shared" si="326"/>
        <v>0</v>
      </c>
      <c r="R1135" s="90" t="str">
        <f t="shared" si="327"/>
        <v>A+J=</v>
      </c>
      <c r="S1135" s="86">
        <f t="shared" si="328"/>
        <v>0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17"/>
        <v>45229</v>
      </c>
      <c r="B1136" s="129">
        <f t="shared" ca="1" si="321"/>
        <v>-5.6843418860808015E-14</v>
      </c>
      <c r="C1136" s="85">
        <f t="shared" si="329"/>
        <v>-5.6843418860808015E-14</v>
      </c>
      <c r="D1136" s="11">
        <f ca="1">IF(A1136&lt;$B$1,VLOOKUP(A1136,[1]DI!$A$4:$B$15000,2),0)</f>
        <v>0.1265</v>
      </c>
      <c r="E1136" s="85">
        <f t="shared" ca="1" si="322"/>
        <v>1.0004727899999999</v>
      </c>
      <c r="F1136" s="85">
        <f ca="1">(TRUNC(PRODUCT($E$12:$E1135),16))</f>
        <v>1.3078729520102199</v>
      </c>
      <c r="G1136" s="85">
        <f t="shared" ca="1" si="323"/>
        <v>1.1449431881660399</v>
      </c>
      <c r="H1136" s="85">
        <f t="shared" ca="1" si="324"/>
        <v>1.1423038000000001</v>
      </c>
      <c r="I1136" s="84">
        <f t="shared" si="318"/>
        <v>0.05</v>
      </c>
      <c r="J1136" s="86">
        <f t="shared" si="330"/>
        <v>44841</v>
      </c>
      <c r="K1136" s="87">
        <f t="shared" si="319"/>
        <v>265</v>
      </c>
      <c r="L1136" s="88">
        <f t="shared" si="331"/>
        <v>265</v>
      </c>
      <c r="M1136" s="89">
        <f t="shared" si="332"/>
        <v>1.052646129</v>
      </c>
      <c r="N1136" s="89">
        <f t="shared" ca="1" si="333"/>
        <v>1.202441673</v>
      </c>
      <c r="O1136" s="88">
        <f t="shared" si="325"/>
        <v>0</v>
      </c>
      <c r="P1136" s="85">
        <f t="shared" ca="1" si="320"/>
        <v>0</v>
      </c>
      <c r="Q1136" s="85">
        <f t="shared" si="326"/>
        <v>0</v>
      </c>
      <c r="R1136" s="90" t="str">
        <f t="shared" si="327"/>
        <v>A+J=</v>
      </c>
      <c r="S1136" s="86">
        <f t="shared" si="328"/>
        <v>0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17"/>
        <v>45230</v>
      </c>
      <c r="B1137" s="129">
        <f t="shared" ca="1" si="321"/>
        <v>-5.6843418860808015E-14</v>
      </c>
      <c r="C1137" s="85">
        <f t="shared" si="329"/>
        <v>-5.6843418860808015E-14</v>
      </c>
      <c r="D1137" s="11">
        <f ca="1">IF(A1137&lt;$B$1,VLOOKUP(A1137,[1]DI!$A$4:$B$15000,2),0)</f>
        <v>0.1265</v>
      </c>
      <c r="E1137" s="85">
        <f t="shared" ca="1" si="322"/>
        <v>1.0004727899999999</v>
      </c>
      <c r="F1137" s="85">
        <f ca="1">(TRUNC(PRODUCT($E$12:$E1136),16))</f>
        <v>1.3084913012632</v>
      </c>
      <c r="G1137" s="85">
        <f t="shared" ca="1" si="323"/>
        <v>1.1449431881660399</v>
      </c>
      <c r="H1137" s="85">
        <f t="shared" ca="1" si="324"/>
        <v>1.1428438700000001</v>
      </c>
      <c r="I1137" s="84">
        <f t="shared" si="318"/>
        <v>0.05</v>
      </c>
      <c r="J1137" s="86">
        <f t="shared" si="330"/>
        <v>44841</v>
      </c>
      <c r="K1137" s="87">
        <f t="shared" si="319"/>
        <v>266</v>
      </c>
      <c r="L1137" s="88">
        <f t="shared" si="331"/>
        <v>266</v>
      </c>
      <c r="M1137" s="89">
        <f t="shared" si="332"/>
        <v>1.052849954</v>
      </c>
      <c r="N1137" s="89">
        <f t="shared" ca="1" si="333"/>
        <v>1.2032431159999999</v>
      </c>
      <c r="O1137" s="88">
        <f t="shared" si="325"/>
        <v>0</v>
      </c>
      <c r="P1137" s="85">
        <f t="shared" ca="1" si="320"/>
        <v>0</v>
      </c>
      <c r="Q1137" s="85">
        <f t="shared" si="326"/>
        <v>0</v>
      </c>
      <c r="R1137" s="90" t="str">
        <f t="shared" si="327"/>
        <v>A+J=</v>
      </c>
      <c r="S1137" s="86">
        <f t="shared" si="328"/>
        <v>0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17"/>
        <v>45231</v>
      </c>
      <c r="B1138" s="129">
        <f t="shared" ca="1" si="321"/>
        <v>-5.6843418860808015E-14</v>
      </c>
      <c r="C1138" s="85">
        <f t="shared" si="329"/>
        <v>-5.6843418860808015E-14</v>
      </c>
      <c r="D1138" s="11">
        <f ca="1">IF(A1138&lt;$B$1,VLOOKUP(A1138,[1]DI!$A$4:$B$15000,2),0)</f>
        <v>0.1265</v>
      </c>
      <c r="E1138" s="85">
        <f t="shared" ca="1" si="322"/>
        <v>1.0004727899999999</v>
      </c>
      <c r="F1138" s="85">
        <f ca="1">(TRUNC(PRODUCT($E$12:$E1137),16))</f>
        <v>1.30910994286552</v>
      </c>
      <c r="G1138" s="85">
        <f t="shared" ca="1" si="323"/>
        <v>1.1449431881660399</v>
      </c>
      <c r="H1138" s="85">
        <f t="shared" ca="1" si="324"/>
        <v>1.1433841899999999</v>
      </c>
      <c r="I1138" s="84">
        <f t="shared" si="318"/>
        <v>0.05</v>
      </c>
      <c r="J1138" s="86">
        <f t="shared" si="330"/>
        <v>44841</v>
      </c>
      <c r="K1138" s="87">
        <f t="shared" si="319"/>
        <v>267</v>
      </c>
      <c r="L1138" s="88">
        <f t="shared" si="331"/>
        <v>267</v>
      </c>
      <c r="M1138" s="89">
        <f t="shared" si="332"/>
        <v>1.053053818</v>
      </c>
      <c r="N1138" s="89">
        <f t="shared" ca="1" si="333"/>
        <v>1.2040450869999999</v>
      </c>
      <c r="O1138" s="88">
        <f t="shared" si="325"/>
        <v>0</v>
      </c>
      <c r="P1138" s="85">
        <f t="shared" ca="1" si="320"/>
        <v>0</v>
      </c>
      <c r="Q1138" s="85">
        <f t="shared" si="326"/>
        <v>0</v>
      </c>
      <c r="R1138" s="90" t="str">
        <f t="shared" si="327"/>
        <v>A+J=</v>
      </c>
      <c r="S1138" s="86">
        <f t="shared" si="328"/>
        <v>0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17"/>
        <v>45232</v>
      </c>
      <c r="B1139" s="129">
        <f t="shared" ca="1" si="321"/>
        <v>-5.6843418860808015E-14</v>
      </c>
      <c r="C1139" s="85">
        <f t="shared" si="329"/>
        <v>-5.6843418860808015E-14</v>
      </c>
      <c r="D1139" s="11">
        <f ca="1">IF(A1139&lt;$B$1,VLOOKUP(A1139,[1]DI!$A$4:$B$15000,2),0)</f>
        <v>0</v>
      </c>
      <c r="E1139" s="85">
        <f t="shared" ca="1" si="322"/>
        <v>1</v>
      </c>
      <c r="F1139" s="85">
        <f ca="1">(TRUNC(PRODUCT($E$12:$E1138),16))</f>
        <v>1.3097288769554101</v>
      </c>
      <c r="G1139" s="85">
        <f t="shared" ca="1" si="323"/>
        <v>1.1449431881660399</v>
      </c>
      <c r="H1139" s="85">
        <f t="shared" ca="1" si="324"/>
        <v>1.1439247699999999</v>
      </c>
      <c r="I1139" s="84">
        <f t="shared" si="318"/>
        <v>0.05</v>
      </c>
      <c r="J1139" s="86">
        <f t="shared" si="330"/>
        <v>44841</v>
      </c>
      <c r="K1139" s="87">
        <f t="shared" si="319"/>
        <v>267</v>
      </c>
      <c r="L1139" s="88">
        <f t="shared" si="331"/>
        <v>268</v>
      </c>
      <c r="M1139" s="89">
        <f t="shared" si="332"/>
        <v>1.053257721</v>
      </c>
      <c r="N1139" s="89">
        <f t="shared" ca="1" si="333"/>
        <v>1.204847596</v>
      </c>
      <c r="O1139" s="88">
        <f t="shared" si="325"/>
        <v>0</v>
      </c>
      <c r="P1139" s="85">
        <f t="shared" ca="1" si="320"/>
        <v>0</v>
      </c>
      <c r="Q1139" s="85">
        <f t="shared" si="326"/>
        <v>0</v>
      </c>
      <c r="R1139" s="90" t="str">
        <f t="shared" si="327"/>
        <v>A+J=</v>
      </c>
      <c r="S1139" s="86">
        <f t="shared" si="328"/>
        <v>0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17"/>
        <v>45233</v>
      </c>
      <c r="B1140" s="129">
        <f t="shared" ca="1" si="321"/>
        <v>-5.6843418860808015E-14</v>
      </c>
      <c r="C1140" s="85">
        <f t="shared" si="329"/>
        <v>-5.6843418860808015E-14</v>
      </c>
      <c r="D1140" s="11">
        <f ca="1">IF(A1140&lt;$B$1,VLOOKUP(A1140,[1]DI!$A$4:$B$15000,2),0)</f>
        <v>0.1215</v>
      </c>
      <c r="E1140" s="85">
        <f t="shared" ca="1" si="322"/>
        <v>1.00045513</v>
      </c>
      <c r="F1140" s="85">
        <f ca="1">(TRUNC(PRODUCT($E$12:$E1139),16))</f>
        <v>1.3097288769554101</v>
      </c>
      <c r="G1140" s="85">
        <f t="shared" ca="1" si="323"/>
        <v>1.1449431881660399</v>
      </c>
      <c r="H1140" s="85">
        <f t="shared" ca="1" si="324"/>
        <v>1.1439247699999999</v>
      </c>
      <c r="I1140" s="84">
        <f t="shared" si="318"/>
        <v>0.05</v>
      </c>
      <c r="J1140" s="86">
        <f t="shared" si="330"/>
        <v>44841</v>
      </c>
      <c r="K1140" s="87">
        <f t="shared" si="319"/>
        <v>268</v>
      </c>
      <c r="L1140" s="88">
        <f t="shared" si="331"/>
        <v>268</v>
      </c>
      <c r="M1140" s="89">
        <f t="shared" si="332"/>
        <v>1.053257721</v>
      </c>
      <c r="N1140" s="89">
        <f t="shared" ca="1" si="333"/>
        <v>1.204847596</v>
      </c>
      <c r="O1140" s="88">
        <f t="shared" si="325"/>
        <v>0</v>
      </c>
      <c r="P1140" s="85">
        <f t="shared" ca="1" si="320"/>
        <v>0</v>
      </c>
      <c r="Q1140" s="85">
        <f t="shared" si="326"/>
        <v>0</v>
      </c>
      <c r="R1140" s="90" t="str">
        <f t="shared" si="327"/>
        <v>A+J=</v>
      </c>
      <c r="S1140" s="86">
        <f t="shared" si="328"/>
        <v>0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17"/>
        <v>45234</v>
      </c>
      <c r="B1141" s="129">
        <f t="shared" ca="1" si="321"/>
        <v>-5.6843418860808015E-14</v>
      </c>
      <c r="C1141" s="85">
        <f t="shared" si="329"/>
        <v>-5.6843418860808015E-14</v>
      </c>
      <c r="D1141" s="11">
        <f ca="1">IF(A1141&lt;$B$1,VLOOKUP(A1141,[1]DI!$A$4:$B$15000,2),0)</f>
        <v>0</v>
      </c>
      <c r="E1141" s="85">
        <f t="shared" ca="1" si="322"/>
        <v>1</v>
      </c>
      <c r="F1141" s="85">
        <f ca="1">(TRUNC(PRODUCT($E$12:$E1140),16))</f>
        <v>1.31032497385918</v>
      </c>
      <c r="G1141" s="85">
        <f t="shared" ca="1" si="323"/>
        <v>1.1449431881660399</v>
      </c>
      <c r="H1141" s="85">
        <f t="shared" ca="1" si="324"/>
        <v>1.1444454100000001</v>
      </c>
      <c r="I1141" s="84">
        <f t="shared" si="318"/>
        <v>0.05</v>
      </c>
      <c r="J1141" s="86">
        <f t="shared" si="330"/>
        <v>44841</v>
      </c>
      <c r="K1141" s="87">
        <f t="shared" si="319"/>
        <v>268</v>
      </c>
      <c r="L1141" s="88">
        <f t="shared" si="331"/>
        <v>269</v>
      </c>
      <c r="M1141" s="89">
        <f t="shared" si="332"/>
        <v>1.0534616640000001</v>
      </c>
      <c r="N1141" s="89">
        <f t="shared" ca="1" si="333"/>
        <v>1.2056293659999999</v>
      </c>
      <c r="O1141" s="88">
        <f t="shared" si="325"/>
        <v>0</v>
      </c>
      <c r="P1141" s="85">
        <f t="shared" ca="1" si="320"/>
        <v>0</v>
      </c>
      <c r="Q1141" s="85">
        <f t="shared" si="326"/>
        <v>0</v>
      </c>
      <c r="R1141" s="90" t="str">
        <f t="shared" si="327"/>
        <v>A+J=</v>
      </c>
      <c r="S1141" s="86">
        <f t="shared" si="328"/>
        <v>0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17"/>
        <v>45235</v>
      </c>
      <c r="B1142" s="129">
        <f t="shared" ca="1" si="321"/>
        <v>-5.6843418860808015E-14</v>
      </c>
      <c r="C1142" s="85">
        <f t="shared" si="329"/>
        <v>-5.6843418860808015E-14</v>
      </c>
      <c r="D1142" s="11">
        <f ca="1">IF(A1142&lt;$B$1,VLOOKUP(A1142,[1]DI!$A$4:$B$15000,2),0)</f>
        <v>0</v>
      </c>
      <c r="E1142" s="85">
        <f t="shared" ca="1" si="322"/>
        <v>1</v>
      </c>
      <c r="F1142" s="85">
        <f ca="1">(TRUNC(PRODUCT($E$12:$E1141),16))</f>
        <v>1.31032497385918</v>
      </c>
      <c r="G1142" s="85">
        <f t="shared" ca="1" si="323"/>
        <v>1.1449431881660399</v>
      </c>
      <c r="H1142" s="85">
        <f t="shared" ca="1" si="324"/>
        <v>1.1444454100000001</v>
      </c>
      <c r="I1142" s="84">
        <f t="shared" si="318"/>
        <v>0.05</v>
      </c>
      <c r="J1142" s="86">
        <f t="shared" si="330"/>
        <v>44841</v>
      </c>
      <c r="K1142" s="87">
        <f t="shared" si="319"/>
        <v>268</v>
      </c>
      <c r="L1142" s="88">
        <f t="shared" si="331"/>
        <v>269</v>
      </c>
      <c r="M1142" s="89">
        <f t="shared" si="332"/>
        <v>1.0534616640000001</v>
      </c>
      <c r="N1142" s="89">
        <f t="shared" ca="1" si="333"/>
        <v>1.2056293659999999</v>
      </c>
      <c r="O1142" s="88">
        <f t="shared" si="325"/>
        <v>0</v>
      </c>
      <c r="P1142" s="85">
        <f t="shared" ca="1" si="320"/>
        <v>0</v>
      </c>
      <c r="Q1142" s="85">
        <f t="shared" si="326"/>
        <v>0</v>
      </c>
      <c r="R1142" s="90" t="str">
        <f t="shared" si="327"/>
        <v>A+J=</v>
      </c>
      <c r="S1142" s="86">
        <f t="shared" si="328"/>
        <v>0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17"/>
        <v>45236</v>
      </c>
      <c r="B1143" s="129">
        <f t="shared" ca="1" si="321"/>
        <v>-5.6843418860808015E-14</v>
      </c>
      <c r="C1143" s="85">
        <f t="shared" si="329"/>
        <v>-5.6843418860808015E-14</v>
      </c>
      <c r="D1143" s="11">
        <f ca="1">IF(A1143&lt;$B$1,VLOOKUP(A1143,[1]DI!$A$4:$B$15000,2),0)</f>
        <v>0.1215</v>
      </c>
      <c r="E1143" s="85">
        <f t="shared" ca="1" si="322"/>
        <v>1.00045513</v>
      </c>
      <c r="F1143" s="85">
        <f ca="1">(TRUNC(PRODUCT($E$12:$E1142),16))</f>
        <v>1.31032497385918</v>
      </c>
      <c r="G1143" s="85">
        <f t="shared" ca="1" si="323"/>
        <v>1.1449431881660399</v>
      </c>
      <c r="H1143" s="85">
        <f t="shared" ca="1" si="324"/>
        <v>1.1444454100000001</v>
      </c>
      <c r="I1143" s="84">
        <f t="shared" si="318"/>
        <v>0.05</v>
      </c>
      <c r="J1143" s="86">
        <f t="shared" si="330"/>
        <v>44841</v>
      </c>
      <c r="K1143" s="87">
        <f t="shared" si="319"/>
        <v>269</v>
      </c>
      <c r="L1143" s="88">
        <f t="shared" si="331"/>
        <v>269</v>
      </c>
      <c r="M1143" s="89">
        <f t="shared" si="332"/>
        <v>1.0534616640000001</v>
      </c>
      <c r="N1143" s="89">
        <f t="shared" ca="1" si="333"/>
        <v>1.2056293659999999</v>
      </c>
      <c r="O1143" s="88">
        <f t="shared" si="325"/>
        <v>0</v>
      </c>
      <c r="P1143" s="85">
        <f t="shared" ca="1" si="320"/>
        <v>0</v>
      </c>
      <c r="Q1143" s="85">
        <f t="shared" si="326"/>
        <v>0</v>
      </c>
      <c r="R1143" s="90" t="str">
        <f t="shared" si="327"/>
        <v>A+J=</v>
      </c>
      <c r="S1143" s="86">
        <f t="shared" si="328"/>
        <v>0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17"/>
        <v>45237</v>
      </c>
      <c r="B1144" s="129">
        <f t="shared" ca="1" si="321"/>
        <v>-5.6843418860808015E-14</v>
      </c>
      <c r="C1144" s="85">
        <f t="shared" si="329"/>
        <v>-5.6843418860808015E-14</v>
      </c>
      <c r="D1144" s="11">
        <f ca="1">IF(A1144&lt;$B$1,VLOOKUP(A1144,[1]DI!$A$4:$B$15000,2),0)</f>
        <v>0.1215</v>
      </c>
      <c r="E1144" s="85">
        <f t="shared" ca="1" si="322"/>
        <v>1.00045513</v>
      </c>
      <c r="F1144" s="85">
        <f ca="1">(TRUNC(PRODUCT($E$12:$E1143),16))</f>
        <v>1.31092134206453</v>
      </c>
      <c r="G1144" s="85">
        <f t="shared" ca="1" si="323"/>
        <v>1.1449431881660399</v>
      </c>
      <c r="H1144" s="85">
        <f t="shared" ca="1" si="324"/>
        <v>1.14496628</v>
      </c>
      <c r="I1144" s="84">
        <f t="shared" si="318"/>
        <v>0.05</v>
      </c>
      <c r="J1144" s="86">
        <f t="shared" si="330"/>
        <v>44841</v>
      </c>
      <c r="K1144" s="87">
        <f t="shared" si="319"/>
        <v>270</v>
      </c>
      <c r="L1144" s="88">
        <f t="shared" si="331"/>
        <v>270</v>
      </c>
      <c r="M1144" s="89">
        <f t="shared" si="332"/>
        <v>1.053665646</v>
      </c>
      <c r="N1144" s="89">
        <f t="shared" ca="1" si="333"/>
        <v>1.206411635</v>
      </c>
      <c r="O1144" s="88">
        <f t="shared" si="325"/>
        <v>0</v>
      </c>
      <c r="P1144" s="85">
        <f t="shared" ca="1" si="320"/>
        <v>0</v>
      </c>
      <c r="Q1144" s="85">
        <f t="shared" si="326"/>
        <v>0</v>
      </c>
      <c r="R1144" s="90" t="str">
        <f t="shared" si="327"/>
        <v>A+J=</v>
      </c>
      <c r="S1144" s="86">
        <f t="shared" si="328"/>
        <v>0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17"/>
        <v>45238</v>
      </c>
      <c r="B1145" s="129">
        <f t="shared" ca="1" si="321"/>
        <v>-5.6843418860808015E-14</v>
      </c>
      <c r="C1145" s="85">
        <f t="shared" si="329"/>
        <v>-5.6843418860808015E-14</v>
      </c>
      <c r="D1145" s="11">
        <f ca="1">IF(A1145&lt;$B$1,VLOOKUP(A1145,[1]DI!$A$4:$B$15000,2),0)</f>
        <v>0.1215</v>
      </c>
      <c r="E1145" s="85">
        <f t="shared" ca="1" si="322"/>
        <v>1.00045513</v>
      </c>
      <c r="F1145" s="85">
        <f ca="1">(TRUNC(PRODUCT($E$12:$E1144),16))</f>
        <v>1.31151798169495</v>
      </c>
      <c r="G1145" s="85">
        <f t="shared" ca="1" si="323"/>
        <v>1.1449431881660399</v>
      </c>
      <c r="H1145" s="85">
        <f t="shared" ca="1" si="324"/>
        <v>1.14548739</v>
      </c>
      <c r="I1145" s="84">
        <f t="shared" si="318"/>
        <v>0.05</v>
      </c>
      <c r="J1145" s="86">
        <f t="shared" si="330"/>
        <v>44841</v>
      </c>
      <c r="K1145" s="87">
        <f t="shared" si="319"/>
        <v>271</v>
      </c>
      <c r="L1145" s="88">
        <f t="shared" si="331"/>
        <v>271</v>
      </c>
      <c r="M1145" s="89">
        <f t="shared" si="332"/>
        <v>1.0538696679999999</v>
      </c>
      <c r="N1145" s="89">
        <f t="shared" ca="1" si="333"/>
        <v>1.207194415</v>
      </c>
      <c r="O1145" s="88">
        <f t="shared" si="325"/>
        <v>0</v>
      </c>
      <c r="P1145" s="85">
        <f t="shared" ca="1" si="320"/>
        <v>0</v>
      </c>
      <c r="Q1145" s="85">
        <f t="shared" si="326"/>
        <v>0</v>
      </c>
      <c r="R1145" s="90" t="str">
        <f t="shared" si="327"/>
        <v>A+J=</v>
      </c>
      <c r="S1145" s="86">
        <f t="shared" si="328"/>
        <v>0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17"/>
        <v>45239</v>
      </c>
      <c r="B1146" s="129">
        <f t="shared" ca="1" si="321"/>
        <v>-5.6843418860808015E-14</v>
      </c>
      <c r="C1146" s="85">
        <f t="shared" si="329"/>
        <v>-5.6843418860808015E-14</v>
      </c>
      <c r="D1146" s="11">
        <f ca="1">IF(A1146&lt;$B$1,VLOOKUP(A1146,[1]DI!$A$4:$B$15000,2),0)</f>
        <v>0.1215</v>
      </c>
      <c r="E1146" s="85">
        <f t="shared" ca="1" si="322"/>
        <v>1.00045513</v>
      </c>
      <c r="F1146" s="85">
        <f ca="1">(TRUNC(PRODUCT($E$12:$E1145),16))</f>
        <v>1.3121148928739499</v>
      </c>
      <c r="G1146" s="85">
        <f t="shared" ca="1" si="323"/>
        <v>1.1449431881660399</v>
      </c>
      <c r="H1146" s="85">
        <f t="shared" ca="1" si="324"/>
        <v>1.1460087299999999</v>
      </c>
      <c r="I1146" s="84">
        <f t="shared" si="318"/>
        <v>0.05</v>
      </c>
      <c r="J1146" s="86">
        <f t="shared" si="330"/>
        <v>44841</v>
      </c>
      <c r="K1146" s="87">
        <f t="shared" si="319"/>
        <v>272</v>
      </c>
      <c r="L1146" s="88">
        <f t="shared" si="331"/>
        <v>272</v>
      </c>
      <c r="M1146" s="89">
        <f t="shared" si="332"/>
        <v>1.054073729</v>
      </c>
      <c r="N1146" s="89">
        <f t="shared" ca="1" si="333"/>
        <v>1.2079776950000001</v>
      </c>
      <c r="O1146" s="88">
        <f t="shared" si="325"/>
        <v>0</v>
      </c>
      <c r="P1146" s="85">
        <f t="shared" ca="1" si="320"/>
        <v>0</v>
      </c>
      <c r="Q1146" s="85">
        <f t="shared" si="326"/>
        <v>0</v>
      </c>
      <c r="R1146" s="90" t="str">
        <f t="shared" si="327"/>
        <v>A+J=</v>
      </c>
      <c r="S1146" s="86">
        <f t="shared" si="328"/>
        <v>0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17"/>
        <v>45240</v>
      </c>
      <c r="B1147" s="129">
        <f t="shared" ca="1" si="321"/>
        <v>-5.6843418860808015E-14</v>
      </c>
      <c r="C1147" s="85">
        <f t="shared" si="329"/>
        <v>-5.6843418860808015E-14</v>
      </c>
      <c r="D1147" s="11">
        <f ca="1">IF(A1147&lt;$B$1,VLOOKUP(A1147,[1]DI!$A$4:$B$15000,2),0)</f>
        <v>0.1215</v>
      </c>
      <c r="E1147" s="85">
        <f t="shared" ca="1" si="322"/>
        <v>1.00045513</v>
      </c>
      <c r="F1147" s="85">
        <f ca="1">(TRUNC(PRODUCT($E$12:$E1146),16))</f>
        <v>1.31271207572515</v>
      </c>
      <c r="G1147" s="85">
        <f t="shared" ca="1" si="323"/>
        <v>1.1449431881660399</v>
      </c>
      <c r="H1147" s="85">
        <f t="shared" ca="1" si="324"/>
        <v>1.1465303200000001</v>
      </c>
      <c r="I1147" s="84">
        <f t="shared" si="318"/>
        <v>0.05</v>
      </c>
      <c r="J1147" s="86">
        <f t="shared" si="330"/>
        <v>44841</v>
      </c>
      <c r="K1147" s="87">
        <f t="shared" si="319"/>
        <v>273</v>
      </c>
      <c r="L1147" s="88">
        <f t="shared" si="331"/>
        <v>273</v>
      </c>
      <c r="M1147" s="89">
        <f t="shared" si="332"/>
        <v>1.05427783</v>
      </c>
      <c r="N1147" s="89">
        <f t="shared" ca="1" si="333"/>
        <v>1.2087614980000001</v>
      </c>
      <c r="O1147" s="88">
        <f t="shared" si="325"/>
        <v>0</v>
      </c>
      <c r="P1147" s="85">
        <f t="shared" ca="1" si="320"/>
        <v>0</v>
      </c>
      <c r="Q1147" s="85">
        <f t="shared" si="326"/>
        <v>0</v>
      </c>
      <c r="R1147" s="90" t="str">
        <f t="shared" si="327"/>
        <v>A+J=</v>
      </c>
      <c r="S1147" s="86">
        <f t="shared" si="328"/>
        <v>0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17"/>
        <v>45241</v>
      </c>
      <c r="B1148" s="129">
        <f t="shared" ca="1" si="321"/>
        <v>-5.6843418860808015E-14</v>
      </c>
      <c r="C1148" s="85">
        <f t="shared" si="329"/>
        <v>-5.6843418860808015E-14</v>
      </c>
      <c r="D1148" s="11">
        <f ca="1">IF(A1148&lt;$B$1,VLOOKUP(A1148,[1]DI!$A$4:$B$15000,2),0)</f>
        <v>0</v>
      </c>
      <c r="E1148" s="85">
        <f t="shared" ca="1" si="322"/>
        <v>1</v>
      </c>
      <c r="F1148" s="85">
        <f ca="1">(TRUNC(PRODUCT($E$12:$E1147),16))</f>
        <v>1.31330953037217</v>
      </c>
      <c r="G1148" s="85">
        <f t="shared" ca="1" si="323"/>
        <v>1.1449431881660399</v>
      </c>
      <c r="H1148" s="85">
        <f t="shared" ca="1" si="324"/>
        <v>1.14705214</v>
      </c>
      <c r="I1148" s="84">
        <f t="shared" si="318"/>
        <v>0.05</v>
      </c>
      <c r="J1148" s="86">
        <f t="shared" si="330"/>
        <v>44841</v>
      </c>
      <c r="K1148" s="87">
        <f t="shared" si="319"/>
        <v>273</v>
      </c>
      <c r="L1148" s="88">
        <f t="shared" si="331"/>
        <v>274</v>
      </c>
      <c r="M1148" s="89">
        <f t="shared" si="332"/>
        <v>1.0544819700000001</v>
      </c>
      <c r="N1148" s="89">
        <f t="shared" ca="1" si="333"/>
        <v>1.2095457999999999</v>
      </c>
      <c r="O1148" s="88">
        <f t="shared" si="325"/>
        <v>0</v>
      </c>
      <c r="P1148" s="85">
        <f t="shared" ca="1" si="320"/>
        <v>0</v>
      </c>
      <c r="Q1148" s="85">
        <f t="shared" si="326"/>
        <v>0</v>
      </c>
      <c r="R1148" s="90" t="str">
        <f t="shared" si="327"/>
        <v>A+J=</v>
      </c>
      <c r="S1148" s="86">
        <f t="shared" si="328"/>
        <v>0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17"/>
        <v>45242</v>
      </c>
      <c r="B1149" s="129">
        <f t="shared" ca="1" si="321"/>
        <v>-5.6843418860808015E-14</v>
      </c>
      <c r="C1149" s="85">
        <f t="shared" si="329"/>
        <v>-5.6843418860808015E-14</v>
      </c>
      <c r="D1149" s="11">
        <f ca="1">IF(A1149&lt;$B$1,VLOOKUP(A1149,[1]DI!$A$4:$B$15000,2),0)</f>
        <v>0</v>
      </c>
      <c r="E1149" s="85">
        <f t="shared" ca="1" si="322"/>
        <v>1</v>
      </c>
      <c r="F1149" s="85">
        <f ca="1">(TRUNC(PRODUCT($E$12:$E1148),16))</f>
        <v>1.31330953037217</v>
      </c>
      <c r="G1149" s="85">
        <f t="shared" ca="1" si="323"/>
        <v>1.1449431881660399</v>
      </c>
      <c r="H1149" s="85">
        <f t="shared" ca="1" si="324"/>
        <v>1.14705214</v>
      </c>
      <c r="I1149" s="84">
        <f t="shared" si="318"/>
        <v>0.05</v>
      </c>
      <c r="J1149" s="86">
        <f t="shared" si="330"/>
        <v>44841</v>
      </c>
      <c r="K1149" s="87">
        <f t="shared" si="319"/>
        <v>273</v>
      </c>
      <c r="L1149" s="88">
        <f t="shared" si="331"/>
        <v>274</v>
      </c>
      <c r="M1149" s="89">
        <f t="shared" si="332"/>
        <v>1.0544819700000001</v>
      </c>
      <c r="N1149" s="89">
        <f t="shared" ca="1" si="333"/>
        <v>1.2095457999999999</v>
      </c>
      <c r="O1149" s="88">
        <f t="shared" si="325"/>
        <v>0</v>
      </c>
      <c r="P1149" s="85">
        <f t="shared" ca="1" si="320"/>
        <v>0</v>
      </c>
      <c r="Q1149" s="85">
        <f t="shared" si="326"/>
        <v>0</v>
      </c>
      <c r="R1149" s="90" t="str">
        <f t="shared" si="327"/>
        <v>A+J=</v>
      </c>
      <c r="S1149" s="86">
        <f t="shared" si="328"/>
        <v>0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17"/>
        <v>45243</v>
      </c>
      <c r="B1150" s="129">
        <f t="shared" ca="1" si="321"/>
        <v>-5.6843418860808015E-14</v>
      </c>
      <c r="C1150" s="85">
        <f t="shared" si="329"/>
        <v>-5.6843418860808015E-14</v>
      </c>
      <c r="D1150" s="11">
        <f ca="1">IF(A1150&lt;$B$1,VLOOKUP(A1150,[1]DI!$A$4:$B$15000,2),0)</f>
        <v>0.1215</v>
      </c>
      <c r="E1150" s="85">
        <f t="shared" ca="1" si="322"/>
        <v>1.00045513</v>
      </c>
      <c r="F1150" s="85">
        <f ca="1">(TRUNC(PRODUCT($E$12:$E1149),16))</f>
        <v>1.31330953037217</v>
      </c>
      <c r="G1150" s="85">
        <f t="shared" ca="1" si="323"/>
        <v>1.1449431881660399</v>
      </c>
      <c r="H1150" s="85">
        <f t="shared" ca="1" si="324"/>
        <v>1.14705214</v>
      </c>
      <c r="I1150" s="84">
        <f t="shared" si="318"/>
        <v>0.05</v>
      </c>
      <c r="J1150" s="86">
        <f t="shared" si="330"/>
        <v>44841</v>
      </c>
      <c r="K1150" s="87">
        <f t="shared" si="319"/>
        <v>274</v>
      </c>
      <c r="L1150" s="88">
        <f t="shared" si="331"/>
        <v>274</v>
      </c>
      <c r="M1150" s="89">
        <f t="shared" si="332"/>
        <v>1.0544819700000001</v>
      </c>
      <c r="N1150" s="89">
        <f t="shared" ca="1" si="333"/>
        <v>1.2095457999999999</v>
      </c>
      <c r="O1150" s="88">
        <f t="shared" si="325"/>
        <v>0</v>
      </c>
      <c r="P1150" s="85">
        <f t="shared" ca="1" si="320"/>
        <v>0</v>
      </c>
      <c r="Q1150" s="85">
        <f t="shared" si="326"/>
        <v>0</v>
      </c>
      <c r="R1150" s="90" t="str">
        <f t="shared" si="327"/>
        <v>A+J=</v>
      </c>
      <c r="S1150" s="86">
        <f t="shared" si="328"/>
        <v>0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17"/>
        <v>45244</v>
      </c>
      <c r="B1151" s="129">
        <f t="shared" ca="1" si="321"/>
        <v>-5.6843418860808015E-14</v>
      </c>
      <c r="C1151" s="85">
        <f t="shared" si="329"/>
        <v>-5.6843418860808015E-14</v>
      </c>
      <c r="D1151" s="11">
        <f ca="1">IF(A1151&lt;$B$1,VLOOKUP(A1151,[1]DI!$A$4:$B$15000,2),0)</f>
        <v>0.1215</v>
      </c>
      <c r="E1151" s="85">
        <f t="shared" ca="1" si="322"/>
        <v>1.00045513</v>
      </c>
      <c r="F1151" s="85">
        <f ca="1">(TRUNC(PRODUCT($E$12:$E1150),16))</f>
        <v>1.31390725693873</v>
      </c>
      <c r="G1151" s="85">
        <f t="shared" ca="1" si="323"/>
        <v>1.1449431881660399</v>
      </c>
      <c r="H1151" s="85">
        <f t="shared" ca="1" si="324"/>
        <v>1.14757419</v>
      </c>
      <c r="I1151" s="84">
        <f t="shared" si="318"/>
        <v>0.05</v>
      </c>
      <c r="J1151" s="86">
        <f t="shared" si="330"/>
        <v>44841</v>
      </c>
      <c r="K1151" s="87">
        <f t="shared" si="319"/>
        <v>275</v>
      </c>
      <c r="L1151" s="88">
        <f t="shared" si="331"/>
        <v>275</v>
      </c>
      <c r="M1151" s="89">
        <f t="shared" si="332"/>
        <v>1.05468615</v>
      </c>
      <c r="N1151" s="89">
        <f t="shared" ca="1" si="333"/>
        <v>1.2103306039999999</v>
      </c>
      <c r="O1151" s="88">
        <f t="shared" si="325"/>
        <v>0</v>
      </c>
      <c r="P1151" s="85">
        <f t="shared" ca="1" si="320"/>
        <v>0</v>
      </c>
      <c r="Q1151" s="85">
        <f t="shared" si="326"/>
        <v>0</v>
      </c>
      <c r="R1151" s="90" t="str">
        <f t="shared" si="327"/>
        <v>A+J=</v>
      </c>
      <c r="S1151" s="86">
        <f t="shared" si="328"/>
        <v>0</v>
      </c>
      <c r="T1151" s="91"/>
    </row>
    <row r="1152" spans="1:192" x14ac:dyDescent="0.15">
      <c r="A1152" s="83">
        <f t="shared" si="317"/>
        <v>45245</v>
      </c>
      <c r="B1152" s="129">
        <f t="shared" ca="1" si="321"/>
        <v>-5.6843418860808015E-14</v>
      </c>
      <c r="C1152" s="85">
        <f t="shared" si="329"/>
        <v>-5.6843418860808015E-14</v>
      </c>
      <c r="D1152" s="11">
        <f ca="1">IF(A1152&lt;$B$1,VLOOKUP(A1152,[1]DI!$A$4:$B$15000,2),0)</f>
        <v>0</v>
      </c>
      <c r="E1152" s="85">
        <f t="shared" ca="1" si="322"/>
        <v>1</v>
      </c>
      <c r="F1152" s="85">
        <f ca="1">(TRUNC(PRODUCT($E$12:$E1151),16))</f>
        <v>1.3145052555485801</v>
      </c>
      <c r="G1152" s="85">
        <f t="shared" ca="1" si="323"/>
        <v>1.1449431881660399</v>
      </c>
      <c r="H1152" s="85">
        <f t="shared" ca="1" si="324"/>
        <v>1.1480964899999999</v>
      </c>
      <c r="I1152" s="84">
        <f t="shared" si="318"/>
        <v>0.05</v>
      </c>
      <c r="J1152" s="86">
        <f t="shared" si="330"/>
        <v>44841</v>
      </c>
      <c r="K1152" s="87">
        <f t="shared" si="319"/>
        <v>275</v>
      </c>
      <c r="L1152" s="88">
        <f t="shared" si="331"/>
        <v>276</v>
      </c>
      <c r="M1152" s="89">
        <f t="shared" si="332"/>
        <v>1.0548903700000001</v>
      </c>
      <c r="N1152" s="89">
        <f t="shared" ca="1" si="333"/>
        <v>1.2111159309999999</v>
      </c>
      <c r="O1152" s="88">
        <f t="shared" si="325"/>
        <v>0</v>
      </c>
      <c r="P1152" s="85">
        <f t="shared" ca="1" si="320"/>
        <v>0</v>
      </c>
      <c r="Q1152" s="85">
        <f t="shared" si="326"/>
        <v>0</v>
      </c>
      <c r="R1152" s="90" t="str">
        <f t="shared" si="327"/>
        <v>A+J=</v>
      </c>
      <c r="S1152" s="86">
        <f t="shared" si="328"/>
        <v>0</v>
      </c>
      <c r="T1152" s="91"/>
    </row>
    <row r="1153" spans="1:20" x14ac:dyDescent="0.15">
      <c r="A1153" s="83">
        <f t="shared" si="317"/>
        <v>45246</v>
      </c>
      <c r="B1153" s="129">
        <f t="shared" ca="1" si="321"/>
        <v>-5.6843418860808015E-14</v>
      </c>
      <c r="C1153" s="85">
        <f t="shared" si="329"/>
        <v>-5.6843418860808015E-14</v>
      </c>
      <c r="D1153" s="11">
        <f ca="1">IF(A1153&lt;$B$1,VLOOKUP(A1153,[1]DI!$A$4:$B$15000,2),0)</f>
        <v>0.1215</v>
      </c>
      <c r="E1153" s="85">
        <f t="shared" ca="1" si="322"/>
        <v>1.00045513</v>
      </c>
      <c r="F1153" s="85">
        <f ca="1">(TRUNC(PRODUCT($E$12:$E1152),16))</f>
        <v>1.3145052555485801</v>
      </c>
      <c r="G1153" s="85">
        <f t="shared" ca="1" si="323"/>
        <v>1.1449431881660399</v>
      </c>
      <c r="H1153" s="85">
        <f t="shared" ca="1" si="324"/>
        <v>1.1480964899999999</v>
      </c>
      <c r="I1153" s="84">
        <f t="shared" si="318"/>
        <v>0.05</v>
      </c>
      <c r="J1153" s="86">
        <f t="shared" si="330"/>
        <v>44841</v>
      </c>
      <c r="K1153" s="87">
        <f t="shared" si="319"/>
        <v>276</v>
      </c>
      <c r="L1153" s="88">
        <f t="shared" si="331"/>
        <v>276</v>
      </c>
      <c r="M1153" s="89">
        <f t="shared" si="332"/>
        <v>1.0548903700000001</v>
      </c>
      <c r="N1153" s="89">
        <f t="shared" ca="1" si="333"/>
        <v>1.2111159309999999</v>
      </c>
      <c r="O1153" s="88">
        <f t="shared" si="325"/>
        <v>0</v>
      </c>
      <c r="P1153" s="85">
        <f t="shared" ca="1" si="320"/>
        <v>0</v>
      </c>
      <c r="Q1153" s="85">
        <f t="shared" si="326"/>
        <v>0</v>
      </c>
      <c r="R1153" s="90" t="str">
        <f t="shared" si="327"/>
        <v>A+J=</v>
      </c>
      <c r="S1153" s="86">
        <f t="shared" si="328"/>
        <v>0</v>
      </c>
      <c r="T1153" s="91"/>
    </row>
    <row r="1154" spans="1:20" x14ac:dyDescent="0.15">
      <c r="A1154" s="83">
        <f t="shared" si="317"/>
        <v>45247</v>
      </c>
      <c r="B1154" s="129">
        <f t="shared" ca="1" si="321"/>
        <v>-5.6843418860808015E-14</v>
      </c>
      <c r="C1154" s="85">
        <f t="shared" si="329"/>
        <v>-5.6843418860808015E-14</v>
      </c>
      <c r="D1154" s="11">
        <f ca="1">IF(A1154&lt;$B$1,VLOOKUP(A1154,[1]DI!$A$4:$B$15000,2),0)</f>
        <v>0.1215</v>
      </c>
      <c r="E1154" s="85">
        <f t="shared" ca="1" si="322"/>
        <v>1.00045513</v>
      </c>
      <c r="F1154" s="85">
        <f ca="1">(TRUNC(PRODUCT($E$12:$E1153),16))</f>
        <v>1.31510352632554</v>
      </c>
      <c r="G1154" s="85">
        <f t="shared" ca="1" si="323"/>
        <v>1.1449431881660399</v>
      </c>
      <c r="H1154" s="85">
        <f t="shared" ca="1" si="324"/>
        <v>1.1486190199999999</v>
      </c>
      <c r="I1154" s="84">
        <f t="shared" si="318"/>
        <v>0.05</v>
      </c>
      <c r="J1154" s="86">
        <f t="shared" si="330"/>
        <v>44841</v>
      </c>
      <c r="K1154" s="87">
        <f t="shared" si="319"/>
        <v>277</v>
      </c>
      <c r="L1154" s="88">
        <f t="shared" si="331"/>
        <v>277</v>
      </c>
      <c r="M1154" s="89">
        <f t="shared" si="332"/>
        <v>1.0550946290000001</v>
      </c>
      <c r="N1154" s="89">
        <f t="shared" ca="1" si="333"/>
        <v>1.2119017590000001</v>
      </c>
      <c r="O1154" s="88">
        <f t="shared" si="325"/>
        <v>0</v>
      </c>
      <c r="P1154" s="85">
        <f t="shared" ca="1" si="320"/>
        <v>0</v>
      </c>
      <c r="Q1154" s="85">
        <f t="shared" si="326"/>
        <v>0</v>
      </c>
      <c r="R1154" s="90" t="str">
        <f t="shared" si="327"/>
        <v>A+J=</v>
      </c>
      <c r="S1154" s="86">
        <f t="shared" si="328"/>
        <v>0</v>
      </c>
      <c r="T1154" s="91"/>
    </row>
    <row r="1155" spans="1:20" x14ac:dyDescent="0.15">
      <c r="A1155" s="83">
        <f t="shared" si="317"/>
        <v>45248</v>
      </c>
      <c r="B1155" s="129">
        <f t="shared" ca="1" si="321"/>
        <v>-5.6843418860808015E-14</v>
      </c>
      <c r="C1155" s="85">
        <f t="shared" si="329"/>
        <v>-5.6843418860808015E-14</v>
      </c>
      <c r="D1155" s="11">
        <f ca="1">IF(A1155&lt;$B$1,VLOOKUP(A1155,[1]DI!$A$4:$B$15000,2),0)</f>
        <v>0</v>
      </c>
      <c r="E1155" s="85">
        <f t="shared" ca="1" si="322"/>
        <v>1</v>
      </c>
      <c r="F1155" s="85">
        <f ca="1">(TRUNC(PRODUCT($E$12:$E1154),16))</f>
        <v>1.31570206939348</v>
      </c>
      <c r="G1155" s="85">
        <f t="shared" ca="1" si="323"/>
        <v>1.1449431881660399</v>
      </c>
      <c r="H1155" s="85">
        <f t="shared" ca="1" si="324"/>
        <v>1.1491417900000001</v>
      </c>
      <c r="I1155" s="84">
        <f t="shared" si="318"/>
        <v>0.05</v>
      </c>
      <c r="J1155" s="86">
        <f t="shared" si="330"/>
        <v>44841</v>
      </c>
      <c r="K1155" s="87">
        <f t="shared" si="319"/>
        <v>277</v>
      </c>
      <c r="L1155" s="88">
        <f t="shared" si="331"/>
        <v>278</v>
      </c>
      <c r="M1155" s="89">
        <f t="shared" si="332"/>
        <v>1.0552989269999999</v>
      </c>
      <c r="N1155" s="89">
        <f t="shared" ca="1" si="333"/>
        <v>1.2126880980000001</v>
      </c>
      <c r="O1155" s="88">
        <f t="shared" si="325"/>
        <v>0</v>
      </c>
      <c r="P1155" s="85">
        <f t="shared" ca="1" si="320"/>
        <v>0</v>
      </c>
      <c r="Q1155" s="85">
        <f t="shared" si="326"/>
        <v>0</v>
      </c>
      <c r="R1155" s="90" t="str">
        <f t="shared" si="327"/>
        <v>A+J=</v>
      </c>
      <c r="S1155" s="86">
        <f t="shared" si="328"/>
        <v>0</v>
      </c>
      <c r="T1155" s="91"/>
    </row>
    <row r="1156" spans="1:20" x14ac:dyDescent="0.15">
      <c r="A1156" s="83">
        <f t="shared" si="317"/>
        <v>45249</v>
      </c>
      <c r="B1156" s="129">
        <f t="shared" ca="1" si="321"/>
        <v>-5.6843418860808015E-14</v>
      </c>
      <c r="C1156" s="85">
        <f t="shared" si="329"/>
        <v>-5.6843418860808015E-14</v>
      </c>
      <c r="D1156" s="11">
        <f ca="1">IF(A1156&lt;$B$1,VLOOKUP(A1156,[1]DI!$A$4:$B$15000,2),0)</f>
        <v>0</v>
      </c>
      <c r="E1156" s="85">
        <f t="shared" ca="1" si="322"/>
        <v>1</v>
      </c>
      <c r="F1156" s="85">
        <f ca="1">(TRUNC(PRODUCT($E$12:$E1155),16))</f>
        <v>1.31570206939348</v>
      </c>
      <c r="G1156" s="85">
        <f t="shared" ca="1" si="323"/>
        <v>1.1449431881660399</v>
      </c>
      <c r="H1156" s="85">
        <f t="shared" ca="1" si="324"/>
        <v>1.1491417900000001</v>
      </c>
      <c r="I1156" s="84">
        <f t="shared" si="318"/>
        <v>0.05</v>
      </c>
      <c r="J1156" s="86">
        <f t="shared" si="330"/>
        <v>44841</v>
      </c>
      <c r="K1156" s="87">
        <f t="shared" si="319"/>
        <v>277</v>
      </c>
      <c r="L1156" s="88">
        <f t="shared" si="331"/>
        <v>278</v>
      </c>
      <c r="M1156" s="89">
        <f t="shared" si="332"/>
        <v>1.0552989269999999</v>
      </c>
      <c r="N1156" s="89">
        <f t="shared" ca="1" si="333"/>
        <v>1.2126880980000001</v>
      </c>
      <c r="O1156" s="88">
        <f t="shared" si="325"/>
        <v>0</v>
      </c>
      <c r="P1156" s="85">
        <f t="shared" ca="1" si="320"/>
        <v>0</v>
      </c>
      <c r="Q1156" s="85">
        <f t="shared" si="326"/>
        <v>0</v>
      </c>
      <c r="R1156" s="90" t="str">
        <f t="shared" si="327"/>
        <v>A+J=</v>
      </c>
      <c r="S1156" s="86">
        <f t="shared" si="328"/>
        <v>0</v>
      </c>
      <c r="T1156" s="91"/>
    </row>
    <row r="1157" spans="1:20" x14ac:dyDescent="0.15">
      <c r="A1157" s="83">
        <f t="shared" si="317"/>
        <v>45250</v>
      </c>
      <c r="B1157" s="129">
        <f t="shared" ca="1" si="321"/>
        <v>-5.6843418860808015E-14</v>
      </c>
      <c r="C1157" s="85">
        <f t="shared" si="329"/>
        <v>-5.6843418860808015E-14</v>
      </c>
      <c r="D1157" s="11">
        <f ca="1">IF(A1157&lt;$B$1,VLOOKUP(A1157,[1]DI!$A$4:$B$15000,2),0)</f>
        <v>0.1215</v>
      </c>
      <c r="E1157" s="85">
        <f t="shared" ca="1" si="322"/>
        <v>1.00045513</v>
      </c>
      <c r="F1157" s="85">
        <f ca="1">(TRUNC(PRODUCT($E$12:$E1156),16))</f>
        <v>1.31570206939348</v>
      </c>
      <c r="G1157" s="85">
        <f t="shared" ca="1" si="323"/>
        <v>1.1449431881660399</v>
      </c>
      <c r="H1157" s="85">
        <f t="shared" ca="1" si="324"/>
        <v>1.1491417900000001</v>
      </c>
      <c r="I1157" s="84">
        <f t="shared" si="318"/>
        <v>0.05</v>
      </c>
      <c r="J1157" s="86">
        <f t="shared" si="330"/>
        <v>44841</v>
      </c>
      <c r="K1157" s="87">
        <f t="shared" si="319"/>
        <v>278</v>
      </c>
      <c r="L1157" s="88">
        <f t="shared" si="331"/>
        <v>278</v>
      </c>
      <c r="M1157" s="89">
        <f t="shared" si="332"/>
        <v>1.0552989269999999</v>
      </c>
      <c r="N1157" s="89">
        <f t="shared" ca="1" si="333"/>
        <v>1.2126880980000001</v>
      </c>
      <c r="O1157" s="88">
        <f t="shared" si="325"/>
        <v>0</v>
      </c>
      <c r="P1157" s="85">
        <f t="shared" ca="1" si="320"/>
        <v>0</v>
      </c>
      <c r="Q1157" s="85">
        <f t="shared" si="326"/>
        <v>0</v>
      </c>
      <c r="R1157" s="90" t="str">
        <f t="shared" si="327"/>
        <v>A+J=</v>
      </c>
      <c r="S1157" s="86">
        <f t="shared" si="328"/>
        <v>0</v>
      </c>
      <c r="T1157" s="91"/>
    </row>
    <row r="1158" spans="1:20" x14ac:dyDescent="0.15">
      <c r="A1158" s="83">
        <f t="shared" si="317"/>
        <v>45251</v>
      </c>
      <c r="B1158" s="129">
        <f t="shared" ca="1" si="321"/>
        <v>-5.6843418860808015E-14</v>
      </c>
      <c r="C1158" s="85">
        <f t="shared" si="329"/>
        <v>-5.6843418860808015E-14</v>
      </c>
      <c r="D1158" s="11">
        <f ca="1">IF(A1158&lt;$B$1,VLOOKUP(A1158,[1]DI!$A$4:$B$15000,2),0)</f>
        <v>0.1215</v>
      </c>
      <c r="E1158" s="85">
        <f t="shared" ca="1" si="322"/>
        <v>1.00045513</v>
      </c>
      <c r="F1158" s="85">
        <f ca="1">(TRUNC(PRODUCT($E$12:$E1157),16))</f>
        <v>1.31630088487632</v>
      </c>
      <c r="G1158" s="85">
        <f t="shared" ca="1" si="323"/>
        <v>1.1449431881660399</v>
      </c>
      <c r="H1158" s="85">
        <f t="shared" ca="1" si="324"/>
        <v>1.1496648</v>
      </c>
      <c r="I1158" s="84">
        <f t="shared" si="318"/>
        <v>0.05</v>
      </c>
      <c r="J1158" s="86">
        <f t="shared" si="330"/>
        <v>44841</v>
      </c>
      <c r="K1158" s="87">
        <f t="shared" si="319"/>
        <v>279</v>
      </c>
      <c r="L1158" s="88">
        <f t="shared" si="331"/>
        <v>279</v>
      </c>
      <c r="M1158" s="89">
        <f t="shared" si="332"/>
        <v>1.055503265</v>
      </c>
      <c r="N1158" s="89">
        <f t="shared" ca="1" si="333"/>
        <v>1.2134749499999999</v>
      </c>
      <c r="O1158" s="88">
        <f t="shared" si="325"/>
        <v>0</v>
      </c>
      <c r="P1158" s="85">
        <f t="shared" ca="1" si="320"/>
        <v>0</v>
      </c>
      <c r="Q1158" s="85">
        <f t="shared" si="326"/>
        <v>0</v>
      </c>
      <c r="R1158" s="90" t="str">
        <f t="shared" si="327"/>
        <v>A+J=</v>
      </c>
      <c r="S1158" s="86">
        <f t="shared" si="328"/>
        <v>0</v>
      </c>
      <c r="T1158" s="91"/>
    </row>
    <row r="1159" spans="1:20" x14ac:dyDescent="0.15">
      <c r="A1159" s="83">
        <f t="shared" si="317"/>
        <v>45252</v>
      </c>
      <c r="B1159" s="129">
        <f t="shared" ca="1" si="321"/>
        <v>-5.6843418860808015E-14</v>
      </c>
      <c r="C1159" s="85">
        <f t="shared" si="329"/>
        <v>-5.6843418860808015E-14</v>
      </c>
      <c r="D1159" s="11">
        <f ca="1">IF(A1159&lt;$B$1,VLOOKUP(A1159,[1]DI!$A$4:$B$15000,2),0)</f>
        <v>0.1215</v>
      </c>
      <c r="E1159" s="85">
        <f t="shared" ca="1" si="322"/>
        <v>1.00045513</v>
      </c>
      <c r="F1159" s="85">
        <f ca="1">(TRUNC(PRODUCT($E$12:$E1158),16))</f>
        <v>1.3168999728980499</v>
      </c>
      <c r="G1159" s="85">
        <f t="shared" ca="1" si="323"/>
        <v>1.1449431881660399</v>
      </c>
      <c r="H1159" s="85">
        <f t="shared" ca="1" si="324"/>
        <v>1.1501880499999999</v>
      </c>
      <c r="I1159" s="84">
        <f t="shared" si="318"/>
        <v>0.05</v>
      </c>
      <c r="J1159" s="86">
        <f t="shared" si="330"/>
        <v>44841</v>
      </c>
      <c r="K1159" s="87">
        <f t="shared" si="319"/>
        <v>280</v>
      </c>
      <c r="L1159" s="88">
        <f t="shared" si="331"/>
        <v>280</v>
      </c>
      <c r="M1159" s="89">
        <f t="shared" si="332"/>
        <v>1.0557076430000001</v>
      </c>
      <c r="N1159" s="89">
        <f t="shared" ca="1" si="333"/>
        <v>1.214262315</v>
      </c>
      <c r="O1159" s="88">
        <f t="shared" si="325"/>
        <v>0</v>
      </c>
      <c r="P1159" s="85">
        <f t="shared" ca="1" si="320"/>
        <v>0</v>
      </c>
      <c r="Q1159" s="85">
        <f t="shared" si="326"/>
        <v>0</v>
      </c>
      <c r="R1159" s="90" t="str">
        <f t="shared" si="327"/>
        <v>A+J=</v>
      </c>
      <c r="S1159" s="86">
        <f t="shared" si="328"/>
        <v>0</v>
      </c>
      <c r="T1159" s="91"/>
    </row>
    <row r="1160" spans="1:20" x14ac:dyDescent="0.15">
      <c r="A1160" s="83">
        <f t="shared" si="317"/>
        <v>45253</v>
      </c>
      <c r="B1160" s="129">
        <f t="shared" ca="1" si="321"/>
        <v>-5.6843418860808015E-14</v>
      </c>
      <c r="C1160" s="85">
        <f t="shared" si="329"/>
        <v>-5.6843418860808015E-14</v>
      </c>
      <c r="D1160" s="11">
        <f ca="1">IF(A1160&lt;$B$1,VLOOKUP(A1160,[1]DI!$A$4:$B$15000,2),0)</f>
        <v>0.1215</v>
      </c>
      <c r="E1160" s="85">
        <f t="shared" ca="1" si="322"/>
        <v>1.00045513</v>
      </c>
      <c r="F1160" s="85">
        <f ca="1">(TRUNC(PRODUCT($E$12:$E1159),16))</f>
        <v>1.3174993335827201</v>
      </c>
      <c r="G1160" s="85">
        <f t="shared" ca="1" si="323"/>
        <v>1.1449431881660399</v>
      </c>
      <c r="H1160" s="85">
        <f t="shared" ca="1" si="324"/>
        <v>1.1507115400000001</v>
      </c>
      <c r="I1160" s="84">
        <f t="shared" si="318"/>
        <v>0.05</v>
      </c>
      <c r="J1160" s="86">
        <f t="shared" si="330"/>
        <v>44841</v>
      </c>
      <c r="K1160" s="87">
        <f t="shared" si="319"/>
        <v>281</v>
      </c>
      <c r="L1160" s="88">
        <f t="shared" si="331"/>
        <v>281</v>
      </c>
      <c r="M1160" s="89">
        <f t="shared" si="332"/>
        <v>1.05591206</v>
      </c>
      <c r="N1160" s="89">
        <f t="shared" ca="1" si="333"/>
        <v>1.2150501929999999</v>
      </c>
      <c r="O1160" s="88">
        <f t="shared" si="325"/>
        <v>0</v>
      </c>
      <c r="P1160" s="85">
        <f t="shared" ca="1" si="320"/>
        <v>0</v>
      </c>
      <c r="Q1160" s="85">
        <f t="shared" si="326"/>
        <v>0</v>
      </c>
      <c r="R1160" s="90" t="str">
        <f t="shared" si="327"/>
        <v>A+J=</v>
      </c>
      <c r="S1160" s="86">
        <f t="shared" si="328"/>
        <v>0</v>
      </c>
      <c r="T1160" s="91"/>
    </row>
    <row r="1161" spans="1:20" x14ac:dyDescent="0.15">
      <c r="A1161" s="83">
        <f t="shared" si="317"/>
        <v>45254</v>
      </c>
      <c r="B1161" s="129">
        <f t="shared" ca="1" si="321"/>
        <v>-5.6843418860808015E-14</v>
      </c>
      <c r="C1161" s="85">
        <f t="shared" si="329"/>
        <v>-5.6843418860808015E-14</v>
      </c>
      <c r="D1161" s="11">
        <f ca="1">IF(A1161&lt;$B$1,VLOOKUP(A1161,[1]DI!$A$4:$B$15000,2),0)</f>
        <v>0.1215</v>
      </c>
      <c r="E1161" s="85">
        <f t="shared" ca="1" si="322"/>
        <v>1.00045513</v>
      </c>
      <c r="F1161" s="85">
        <f ca="1">(TRUNC(PRODUCT($E$12:$E1160),16))</f>
        <v>1.3180989670544101</v>
      </c>
      <c r="G1161" s="85">
        <f t="shared" ca="1" si="323"/>
        <v>1.1449431881660399</v>
      </c>
      <c r="H1161" s="85">
        <f t="shared" ca="1" si="324"/>
        <v>1.15123526</v>
      </c>
      <c r="I1161" s="84">
        <f t="shared" si="318"/>
        <v>0.05</v>
      </c>
      <c r="J1161" s="86">
        <f t="shared" si="330"/>
        <v>44841</v>
      </c>
      <c r="K1161" s="87">
        <f t="shared" si="319"/>
        <v>282</v>
      </c>
      <c r="L1161" s="88">
        <f t="shared" si="331"/>
        <v>282</v>
      </c>
      <c r="M1161" s="89">
        <f t="shared" si="332"/>
        <v>1.056116517</v>
      </c>
      <c r="N1161" s="89">
        <f t="shared" ca="1" si="333"/>
        <v>1.2158385730000001</v>
      </c>
      <c r="O1161" s="88">
        <f t="shared" si="325"/>
        <v>0</v>
      </c>
      <c r="P1161" s="85">
        <f t="shared" ca="1" si="320"/>
        <v>0</v>
      </c>
      <c r="Q1161" s="85">
        <f t="shared" si="326"/>
        <v>0</v>
      </c>
      <c r="R1161" s="90" t="str">
        <f t="shared" si="327"/>
        <v>A+J=</v>
      </c>
      <c r="S1161" s="86">
        <f t="shared" si="328"/>
        <v>0</v>
      </c>
      <c r="T1161" s="91"/>
    </row>
    <row r="1162" spans="1:20" x14ac:dyDescent="0.15">
      <c r="A1162" s="83">
        <f t="shared" si="317"/>
        <v>45255</v>
      </c>
      <c r="B1162" s="129">
        <f t="shared" ca="1" si="321"/>
        <v>-5.6843418860808015E-14</v>
      </c>
      <c r="C1162" s="85">
        <f t="shared" si="329"/>
        <v>-5.6843418860808015E-14</v>
      </c>
      <c r="D1162" s="11">
        <f ca="1">IF(A1162&lt;$B$1,VLOOKUP(A1162,[1]DI!$A$4:$B$15000,2),0)</f>
        <v>0</v>
      </c>
      <c r="E1162" s="85">
        <f t="shared" ca="1" si="322"/>
        <v>1</v>
      </c>
      <c r="F1162" s="85">
        <f ca="1">(TRUNC(PRODUCT($E$12:$E1161),16))</f>
        <v>1.31869887343729</v>
      </c>
      <c r="G1162" s="85">
        <f t="shared" ca="1" si="323"/>
        <v>1.1449431881660399</v>
      </c>
      <c r="H1162" s="85">
        <f t="shared" ca="1" si="324"/>
        <v>1.15175922</v>
      </c>
      <c r="I1162" s="84">
        <f t="shared" si="318"/>
        <v>0.05</v>
      </c>
      <c r="J1162" s="86">
        <f t="shared" si="330"/>
        <v>44841</v>
      </c>
      <c r="K1162" s="87">
        <f t="shared" si="319"/>
        <v>282</v>
      </c>
      <c r="L1162" s="88">
        <f t="shared" si="331"/>
        <v>283</v>
      </c>
      <c r="M1162" s="89">
        <f t="shared" si="332"/>
        <v>1.056321013</v>
      </c>
      <c r="N1162" s="89">
        <f t="shared" ca="1" si="333"/>
        <v>1.216627466</v>
      </c>
      <c r="O1162" s="88">
        <f t="shared" si="325"/>
        <v>0</v>
      </c>
      <c r="P1162" s="85">
        <f t="shared" ca="1" si="320"/>
        <v>0</v>
      </c>
      <c r="Q1162" s="85">
        <f t="shared" si="326"/>
        <v>0</v>
      </c>
      <c r="R1162" s="90" t="str">
        <f t="shared" si="327"/>
        <v>A+J=</v>
      </c>
      <c r="S1162" s="86">
        <f t="shared" si="328"/>
        <v>0</v>
      </c>
      <c r="T1162" s="91"/>
    </row>
    <row r="1163" spans="1:20" x14ac:dyDescent="0.15">
      <c r="A1163" s="83">
        <f t="shared" si="317"/>
        <v>45256</v>
      </c>
      <c r="B1163" s="129">
        <f t="shared" ca="1" si="321"/>
        <v>-5.6843418860808015E-14</v>
      </c>
      <c r="C1163" s="85">
        <f t="shared" si="329"/>
        <v>-5.6843418860808015E-14</v>
      </c>
      <c r="D1163" s="11">
        <f ca="1">IF(A1163&lt;$B$1,VLOOKUP(A1163,[1]DI!$A$4:$B$15000,2),0)</f>
        <v>0</v>
      </c>
      <c r="E1163" s="85">
        <f t="shared" ca="1" si="322"/>
        <v>1</v>
      </c>
      <c r="F1163" s="85">
        <f ca="1">(TRUNC(PRODUCT($E$12:$E1162),16))</f>
        <v>1.31869887343729</v>
      </c>
      <c r="G1163" s="85">
        <f t="shared" ca="1" si="323"/>
        <v>1.1449431881660399</v>
      </c>
      <c r="H1163" s="85">
        <f t="shared" ca="1" si="324"/>
        <v>1.15175922</v>
      </c>
      <c r="I1163" s="84">
        <f t="shared" si="318"/>
        <v>0.05</v>
      </c>
      <c r="J1163" s="86">
        <f t="shared" si="330"/>
        <v>44841</v>
      </c>
      <c r="K1163" s="87">
        <f t="shared" si="319"/>
        <v>282</v>
      </c>
      <c r="L1163" s="88">
        <f t="shared" si="331"/>
        <v>283</v>
      </c>
      <c r="M1163" s="89">
        <f t="shared" si="332"/>
        <v>1.056321013</v>
      </c>
      <c r="N1163" s="89">
        <f t="shared" ca="1" si="333"/>
        <v>1.216627466</v>
      </c>
      <c r="O1163" s="88">
        <f t="shared" si="325"/>
        <v>0</v>
      </c>
      <c r="P1163" s="85">
        <f t="shared" ca="1" si="320"/>
        <v>0</v>
      </c>
      <c r="Q1163" s="85">
        <f t="shared" si="326"/>
        <v>0</v>
      </c>
      <c r="R1163" s="90" t="str">
        <f t="shared" si="327"/>
        <v>A+J=</v>
      </c>
      <c r="S1163" s="86">
        <f t="shared" si="328"/>
        <v>0</v>
      </c>
      <c r="T1163" s="91"/>
    </row>
    <row r="1164" spans="1:20" x14ac:dyDescent="0.15">
      <c r="A1164" s="83">
        <f t="shared" si="317"/>
        <v>45257</v>
      </c>
      <c r="B1164" s="129">
        <f t="shared" ca="1" si="321"/>
        <v>-5.6843418860808015E-14</v>
      </c>
      <c r="C1164" s="85">
        <f t="shared" si="329"/>
        <v>-5.6843418860808015E-14</v>
      </c>
      <c r="D1164" s="11">
        <f ca="1">IF(A1164&lt;$B$1,VLOOKUP(A1164,[1]DI!$A$4:$B$15000,2),0)</f>
        <v>0.1215</v>
      </c>
      <c r="E1164" s="85">
        <f t="shared" ca="1" si="322"/>
        <v>1.00045513</v>
      </c>
      <c r="F1164" s="85">
        <f ca="1">(TRUNC(PRODUCT($E$12:$E1163),16))</f>
        <v>1.31869887343729</v>
      </c>
      <c r="G1164" s="85">
        <f t="shared" ca="1" si="323"/>
        <v>1.1449431881660399</v>
      </c>
      <c r="H1164" s="85">
        <f t="shared" ca="1" si="324"/>
        <v>1.15175922</v>
      </c>
      <c r="I1164" s="84">
        <f t="shared" si="318"/>
        <v>0.05</v>
      </c>
      <c r="J1164" s="86">
        <f t="shared" si="330"/>
        <v>44841</v>
      </c>
      <c r="K1164" s="87">
        <f t="shared" si="319"/>
        <v>283</v>
      </c>
      <c r="L1164" s="88">
        <f t="shared" si="331"/>
        <v>283</v>
      </c>
      <c r="M1164" s="89">
        <f t="shared" si="332"/>
        <v>1.056321013</v>
      </c>
      <c r="N1164" s="89">
        <f t="shared" ca="1" si="333"/>
        <v>1.216627466</v>
      </c>
      <c r="O1164" s="88">
        <f t="shared" si="325"/>
        <v>0</v>
      </c>
      <c r="P1164" s="85">
        <f t="shared" ca="1" si="320"/>
        <v>0</v>
      </c>
      <c r="Q1164" s="85">
        <f t="shared" si="326"/>
        <v>0</v>
      </c>
      <c r="R1164" s="90" t="str">
        <f t="shared" si="327"/>
        <v>A+J=</v>
      </c>
      <c r="S1164" s="86">
        <f t="shared" si="328"/>
        <v>0</v>
      </c>
      <c r="T1164" s="91"/>
    </row>
    <row r="1165" spans="1:20" x14ac:dyDescent="0.15">
      <c r="A1165" s="83">
        <f t="shared" ref="A1165:A1228" si="334">(A1164+1)</f>
        <v>45258</v>
      </c>
      <c r="B1165" s="129">
        <f t="shared" ca="1" si="321"/>
        <v>-5.6843418860808015E-14</v>
      </c>
      <c r="C1165" s="85">
        <f t="shared" si="329"/>
        <v>-5.6843418860808015E-14</v>
      </c>
      <c r="D1165" s="11">
        <f ca="1">IF(A1165&lt;$B$1,VLOOKUP(A1165,[1]DI!$A$4:$B$15000,2),0)</f>
        <v>0.1215</v>
      </c>
      <c r="E1165" s="85">
        <f t="shared" ca="1" si="322"/>
        <v>1.00045513</v>
      </c>
      <c r="F1165" s="85">
        <f ca="1">(TRUNC(PRODUCT($E$12:$E1164),16))</f>
        <v>1.3192990528555499</v>
      </c>
      <c r="G1165" s="85">
        <f t="shared" ca="1" si="323"/>
        <v>1.1449431881660399</v>
      </c>
      <c r="H1165" s="85">
        <f t="shared" ca="1" si="324"/>
        <v>1.1522834200000001</v>
      </c>
      <c r="I1165" s="84">
        <f t="shared" ref="I1165:I1228" si="335">I1164</f>
        <v>0.05</v>
      </c>
      <c r="J1165" s="86">
        <f t="shared" si="330"/>
        <v>44841</v>
      </c>
      <c r="K1165" s="87">
        <f t="shared" ref="K1165:K1228" si="336">IF(A1165&gt;J1165,IF(NETWORKDAYS(J1165,A1165,$V$72:$V$436)-1=0,1,NETWORKDAYS(J1165,A1165,$V$72:$V$436)-1),0)</f>
        <v>284</v>
      </c>
      <c r="L1165" s="88">
        <f t="shared" si="331"/>
        <v>284</v>
      </c>
      <c r="M1165" s="89">
        <f t="shared" si="332"/>
        <v>1.0565255490000001</v>
      </c>
      <c r="N1165" s="89">
        <f t="shared" ca="1" si="333"/>
        <v>1.2174168729999999</v>
      </c>
      <c r="O1165" s="88">
        <f t="shared" si="325"/>
        <v>0</v>
      </c>
      <c r="P1165" s="85">
        <f t="shared" ref="P1165:P1228" ca="1" si="337">TRUNC(((N1165-1)*C1165),8)</f>
        <v>0</v>
      </c>
      <c r="Q1165" s="85">
        <f t="shared" si="326"/>
        <v>0</v>
      </c>
      <c r="R1165" s="90" t="str">
        <f t="shared" si="327"/>
        <v>A+J=</v>
      </c>
      <c r="S1165" s="86">
        <f t="shared" si="328"/>
        <v>0</v>
      </c>
      <c r="T1165" s="91"/>
    </row>
    <row r="1166" spans="1:20" x14ac:dyDescent="0.15">
      <c r="A1166" s="83">
        <f t="shared" si="334"/>
        <v>45259</v>
      </c>
      <c r="B1166" s="129">
        <f t="shared" ref="B1166:B1229" ca="1" si="338">IF(A1166&lt;=TODAY(),C1166+P1166,IF(AND(A1166&gt;TODAY(),A1166&lt;=$B$1),IF(VLOOKUP(TODAY(),$A$10:$D$10000,4,FALSE)=0,"n.d",C1166+P1166),"n.d"))</f>
        <v>-5.6843418860808015E-14</v>
      </c>
      <c r="C1166" s="85">
        <f t="shared" si="329"/>
        <v>-5.6843418860808015E-14</v>
      </c>
      <c r="D1166" s="11">
        <f ca="1">IF(A1166&lt;$B$1,VLOOKUP(A1166,[1]DI!$A$4:$B$15000,2),0)</f>
        <v>0.1215</v>
      </c>
      <c r="E1166" s="85">
        <f t="shared" ref="E1166:E1229" ca="1" si="339">IF(A1166&lt;A$10,1,ROUND(((1+D1166)^(1/252)),8))</f>
        <v>1.00045513</v>
      </c>
      <c r="F1166" s="85">
        <f ca="1">(TRUNC(PRODUCT($E$12:$E1165),16))</f>
        <v>1.3198995054334799</v>
      </c>
      <c r="G1166" s="85">
        <f t="shared" ref="G1166:G1229" ca="1" si="340">IF(O1165&gt;0,F1165,G1165)</f>
        <v>1.1449431881660399</v>
      </c>
      <c r="H1166" s="85">
        <f t="shared" ref="H1166:H1229" ca="1" si="341">ROUND(F1166/G1166,8)</f>
        <v>1.15280786</v>
      </c>
      <c r="I1166" s="84">
        <f t="shared" si="335"/>
        <v>0.05</v>
      </c>
      <c r="J1166" s="86">
        <f t="shared" si="330"/>
        <v>44841</v>
      </c>
      <c r="K1166" s="87">
        <f t="shared" si="336"/>
        <v>285</v>
      </c>
      <c r="L1166" s="88">
        <f t="shared" si="331"/>
        <v>285</v>
      </c>
      <c r="M1166" s="89">
        <f t="shared" si="332"/>
        <v>1.0567301250000001</v>
      </c>
      <c r="N1166" s="89">
        <f t="shared" ca="1" si="333"/>
        <v>1.2182067940000001</v>
      </c>
      <c r="O1166" s="88">
        <f t="shared" ref="O1166:O1229" si="342">IF(VLOOKUP(A1166,W$12:AD$60,8)=VLOOKUP(A1165,W$12:AD$60,8),0,VLOOKUP(A1166,W$12:AD$60,8))</f>
        <v>0</v>
      </c>
      <c r="P1166" s="85">
        <f t="shared" ca="1" si="337"/>
        <v>0</v>
      </c>
      <c r="Q1166" s="85">
        <f t="shared" ref="Q1166:Q1229" si="343">IF(O1166&gt;0,VLOOKUP(O1166,$V$12:$AA$60,6),0)</f>
        <v>0</v>
      </c>
      <c r="R1166" s="90" t="str">
        <f t="shared" ref="R1166:R1229" si="344">IF(O1165&gt;0,VLOOKUP(O1165,V$12:AF$60,10),R1165)</f>
        <v>A+J=</v>
      </c>
      <c r="S1166" s="86">
        <f t="shared" ref="S1166:S1229" si="345">IF(O1165&gt;0,VLOOKUP(O1165,V$12:AF$60,11),S1165)</f>
        <v>0</v>
      </c>
      <c r="T1166" s="91"/>
    </row>
    <row r="1167" spans="1:20" x14ac:dyDescent="0.15">
      <c r="A1167" s="83">
        <f t="shared" si="334"/>
        <v>45260</v>
      </c>
      <c r="B1167" s="129">
        <f t="shared" ca="1" si="338"/>
        <v>-5.6843418860808015E-14</v>
      </c>
      <c r="C1167" s="85">
        <f t="shared" si="329"/>
        <v>-5.6843418860808015E-14</v>
      </c>
      <c r="D1167" s="11">
        <f ca="1">IF(A1167&lt;$B$1,VLOOKUP(A1167,[1]DI!$A$4:$B$15000,2),0)</f>
        <v>0.1215</v>
      </c>
      <c r="E1167" s="85">
        <f t="shared" ca="1" si="339"/>
        <v>1.00045513</v>
      </c>
      <c r="F1167" s="85">
        <f ca="1">(TRUNC(PRODUCT($E$12:$E1166),16))</f>
        <v>1.32050023129539</v>
      </c>
      <c r="G1167" s="85">
        <f t="shared" ca="1" si="340"/>
        <v>1.1449431881660399</v>
      </c>
      <c r="H1167" s="85">
        <f t="shared" ca="1" si="341"/>
        <v>1.1533325400000001</v>
      </c>
      <c r="I1167" s="84">
        <f t="shared" si="335"/>
        <v>0.05</v>
      </c>
      <c r="J1167" s="86">
        <f t="shared" si="330"/>
        <v>44841</v>
      </c>
      <c r="K1167" s="87">
        <f t="shared" si="336"/>
        <v>286</v>
      </c>
      <c r="L1167" s="88">
        <f t="shared" si="331"/>
        <v>286</v>
      </c>
      <c r="M1167" s="89">
        <f t="shared" si="332"/>
        <v>1.05693474</v>
      </c>
      <c r="N1167" s="89">
        <f t="shared" ca="1" si="333"/>
        <v>1.2189972280000001</v>
      </c>
      <c r="O1167" s="88">
        <f t="shared" si="342"/>
        <v>0</v>
      </c>
      <c r="P1167" s="85">
        <f t="shared" ca="1" si="337"/>
        <v>0</v>
      </c>
      <c r="Q1167" s="85">
        <f t="shared" si="343"/>
        <v>0</v>
      </c>
      <c r="R1167" s="90" t="str">
        <f t="shared" si="344"/>
        <v>A+J=</v>
      </c>
      <c r="S1167" s="86">
        <f t="shared" si="345"/>
        <v>0</v>
      </c>
      <c r="T1167" s="91"/>
    </row>
    <row r="1168" spans="1:20" x14ac:dyDescent="0.15">
      <c r="A1168" s="83">
        <f t="shared" si="334"/>
        <v>45261</v>
      </c>
      <c r="B1168" s="129">
        <f t="shared" ca="1" si="338"/>
        <v>-5.6843418860808015E-14</v>
      </c>
      <c r="C1168" s="85">
        <f t="shared" si="329"/>
        <v>-5.6843418860808015E-14</v>
      </c>
      <c r="D1168" s="11">
        <f ca="1">IF(A1168&lt;$B$1,VLOOKUP(A1168,[1]DI!$A$4:$B$15000,2),0)</f>
        <v>0.1215</v>
      </c>
      <c r="E1168" s="85">
        <f t="shared" ca="1" si="339"/>
        <v>1.00045513</v>
      </c>
      <c r="F1168" s="85">
        <f ca="1">(TRUNC(PRODUCT($E$12:$E1167),16))</f>
        <v>1.32110123056566</v>
      </c>
      <c r="G1168" s="85">
        <f t="shared" ca="1" si="340"/>
        <v>1.1449431881660399</v>
      </c>
      <c r="H1168" s="85">
        <f t="shared" ca="1" si="341"/>
        <v>1.1538574500000001</v>
      </c>
      <c r="I1168" s="84">
        <f t="shared" si="335"/>
        <v>0.05</v>
      </c>
      <c r="J1168" s="86">
        <f t="shared" si="330"/>
        <v>44841</v>
      </c>
      <c r="K1168" s="87">
        <f t="shared" si="336"/>
        <v>287</v>
      </c>
      <c r="L1168" s="88">
        <f t="shared" si="331"/>
        <v>287</v>
      </c>
      <c r="M1168" s="89">
        <f t="shared" si="332"/>
        <v>1.0571393950000001</v>
      </c>
      <c r="N1168" s="89">
        <f t="shared" ca="1" si="333"/>
        <v>1.2197881669999999</v>
      </c>
      <c r="O1168" s="88">
        <f t="shared" si="342"/>
        <v>0</v>
      </c>
      <c r="P1168" s="85">
        <f t="shared" ca="1" si="337"/>
        <v>0</v>
      </c>
      <c r="Q1168" s="85">
        <f t="shared" si="343"/>
        <v>0</v>
      </c>
      <c r="R1168" s="90" t="str">
        <f t="shared" si="344"/>
        <v>A+J=</v>
      </c>
      <c r="S1168" s="86">
        <f t="shared" si="345"/>
        <v>0</v>
      </c>
      <c r="T1168" s="91"/>
    </row>
    <row r="1169" spans="1:20" x14ac:dyDescent="0.15">
      <c r="A1169" s="83">
        <f t="shared" si="334"/>
        <v>45262</v>
      </c>
      <c r="B1169" s="129">
        <f t="shared" ca="1" si="338"/>
        <v>-5.6843418860808015E-14</v>
      </c>
      <c r="C1169" s="85">
        <f t="shared" si="329"/>
        <v>-5.6843418860808015E-14</v>
      </c>
      <c r="D1169" s="11">
        <f ca="1">IF(A1169&lt;$B$1,VLOOKUP(A1169,[1]DI!$A$4:$B$15000,2),0)</f>
        <v>0</v>
      </c>
      <c r="E1169" s="85">
        <f t="shared" ca="1" si="339"/>
        <v>1</v>
      </c>
      <c r="F1169" s="85">
        <f ca="1">(TRUNC(PRODUCT($E$12:$E1168),16))</f>
        <v>1.32170250336872</v>
      </c>
      <c r="G1169" s="85">
        <f t="shared" ca="1" si="340"/>
        <v>1.1449431881660399</v>
      </c>
      <c r="H1169" s="85">
        <f t="shared" ca="1" si="341"/>
        <v>1.1543826100000001</v>
      </c>
      <c r="I1169" s="84">
        <f t="shared" si="335"/>
        <v>0.05</v>
      </c>
      <c r="J1169" s="86">
        <f t="shared" si="330"/>
        <v>44841</v>
      </c>
      <c r="K1169" s="87">
        <f t="shared" si="336"/>
        <v>287</v>
      </c>
      <c r="L1169" s="88">
        <f t="shared" si="331"/>
        <v>288</v>
      </c>
      <c r="M1169" s="89">
        <f t="shared" si="332"/>
        <v>1.0573440890000001</v>
      </c>
      <c r="N1169" s="89">
        <f t="shared" ca="1" si="333"/>
        <v>1.2205796289999999</v>
      </c>
      <c r="O1169" s="88">
        <f t="shared" si="342"/>
        <v>0</v>
      </c>
      <c r="P1169" s="85">
        <f t="shared" ca="1" si="337"/>
        <v>0</v>
      </c>
      <c r="Q1169" s="85">
        <f t="shared" si="343"/>
        <v>0</v>
      </c>
      <c r="R1169" s="90" t="str">
        <f t="shared" si="344"/>
        <v>A+J=</v>
      </c>
      <c r="S1169" s="86">
        <f t="shared" si="345"/>
        <v>0</v>
      </c>
      <c r="T1169" s="91"/>
    </row>
    <row r="1170" spans="1:20" x14ac:dyDescent="0.15">
      <c r="A1170" s="83">
        <f t="shared" si="334"/>
        <v>45263</v>
      </c>
      <c r="B1170" s="129">
        <f t="shared" ca="1" si="338"/>
        <v>-5.6843418860808015E-14</v>
      </c>
      <c r="C1170" s="85">
        <f t="shared" si="329"/>
        <v>-5.6843418860808015E-14</v>
      </c>
      <c r="D1170" s="11">
        <f ca="1">IF(A1170&lt;$B$1,VLOOKUP(A1170,[1]DI!$A$4:$B$15000,2),0)</f>
        <v>0</v>
      </c>
      <c r="E1170" s="85">
        <f t="shared" ca="1" si="339"/>
        <v>1</v>
      </c>
      <c r="F1170" s="85">
        <f ca="1">(TRUNC(PRODUCT($E$12:$E1169),16))</f>
        <v>1.32170250336872</v>
      </c>
      <c r="G1170" s="85">
        <f t="shared" ca="1" si="340"/>
        <v>1.1449431881660399</v>
      </c>
      <c r="H1170" s="85">
        <f t="shared" ca="1" si="341"/>
        <v>1.1543826100000001</v>
      </c>
      <c r="I1170" s="84">
        <f t="shared" si="335"/>
        <v>0.05</v>
      </c>
      <c r="J1170" s="86">
        <f t="shared" si="330"/>
        <v>44841</v>
      </c>
      <c r="K1170" s="87">
        <f t="shared" si="336"/>
        <v>287</v>
      </c>
      <c r="L1170" s="88">
        <f t="shared" si="331"/>
        <v>288</v>
      </c>
      <c r="M1170" s="89">
        <f t="shared" si="332"/>
        <v>1.0573440890000001</v>
      </c>
      <c r="N1170" s="89">
        <f t="shared" ca="1" si="333"/>
        <v>1.2205796289999999</v>
      </c>
      <c r="O1170" s="88">
        <f t="shared" si="342"/>
        <v>0</v>
      </c>
      <c r="P1170" s="85">
        <f t="shared" ca="1" si="337"/>
        <v>0</v>
      </c>
      <c r="Q1170" s="85">
        <f t="shared" si="343"/>
        <v>0</v>
      </c>
      <c r="R1170" s="90" t="str">
        <f t="shared" si="344"/>
        <v>A+J=</v>
      </c>
      <c r="S1170" s="86">
        <f t="shared" si="345"/>
        <v>0</v>
      </c>
      <c r="T1170" s="91"/>
    </row>
    <row r="1171" spans="1:20" x14ac:dyDescent="0.15">
      <c r="A1171" s="83">
        <f t="shared" si="334"/>
        <v>45264</v>
      </c>
      <c r="B1171" s="129">
        <f t="shared" ca="1" si="338"/>
        <v>-5.6843418860808015E-14</v>
      </c>
      <c r="C1171" s="85">
        <f t="shared" si="329"/>
        <v>-5.6843418860808015E-14</v>
      </c>
      <c r="D1171" s="11">
        <f ca="1">IF(A1171&lt;$B$1,VLOOKUP(A1171,[1]DI!$A$4:$B$15000,2),0)</f>
        <v>0.1215</v>
      </c>
      <c r="E1171" s="85">
        <f t="shared" ca="1" si="339"/>
        <v>1.00045513</v>
      </c>
      <c r="F1171" s="85">
        <f ca="1">(TRUNC(PRODUCT($E$12:$E1170),16))</f>
        <v>1.32170250336872</v>
      </c>
      <c r="G1171" s="85">
        <f t="shared" ca="1" si="340"/>
        <v>1.1449431881660399</v>
      </c>
      <c r="H1171" s="85">
        <f t="shared" ca="1" si="341"/>
        <v>1.1543826100000001</v>
      </c>
      <c r="I1171" s="84">
        <f t="shared" si="335"/>
        <v>0.05</v>
      </c>
      <c r="J1171" s="86">
        <f t="shared" si="330"/>
        <v>44841</v>
      </c>
      <c r="K1171" s="87">
        <f t="shared" si="336"/>
        <v>288</v>
      </c>
      <c r="L1171" s="88">
        <f t="shared" si="331"/>
        <v>288</v>
      </c>
      <c r="M1171" s="89">
        <f t="shared" si="332"/>
        <v>1.0573440890000001</v>
      </c>
      <c r="N1171" s="89">
        <f t="shared" ca="1" si="333"/>
        <v>1.2205796289999999</v>
      </c>
      <c r="O1171" s="88">
        <f t="shared" si="342"/>
        <v>0</v>
      </c>
      <c r="P1171" s="85">
        <f t="shared" ca="1" si="337"/>
        <v>0</v>
      </c>
      <c r="Q1171" s="85">
        <f t="shared" si="343"/>
        <v>0</v>
      </c>
      <c r="R1171" s="90" t="str">
        <f t="shared" si="344"/>
        <v>A+J=</v>
      </c>
      <c r="S1171" s="86">
        <f t="shared" si="345"/>
        <v>0</v>
      </c>
      <c r="T1171" s="91"/>
    </row>
    <row r="1172" spans="1:20" x14ac:dyDescent="0.15">
      <c r="A1172" s="83">
        <f t="shared" si="334"/>
        <v>45265</v>
      </c>
      <c r="B1172" s="129">
        <f t="shared" ca="1" si="338"/>
        <v>-5.6843418860808015E-14</v>
      </c>
      <c r="C1172" s="85">
        <f t="shared" si="329"/>
        <v>-5.6843418860808015E-14</v>
      </c>
      <c r="D1172" s="11">
        <f ca="1">IF(A1172&lt;$B$1,VLOOKUP(A1172,[1]DI!$A$4:$B$15000,2),0)</f>
        <v>0.1215</v>
      </c>
      <c r="E1172" s="85">
        <f t="shared" ca="1" si="339"/>
        <v>1.00045513</v>
      </c>
      <c r="F1172" s="85">
        <f ca="1">(TRUNC(PRODUCT($E$12:$E1171),16))</f>
        <v>1.3223040498290799</v>
      </c>
      <c r="G1172" s="85">
        <f t="shared" ca="1" si="340"/>
        <v>1.1449431881660399</v>
      </c>
      <c r="H1172" s="85">
        <f t="shared" ca="1" si="341"/>
        <v>1.154908</v>
      </c>
      <c r="I1172" s="84">
        <f t="shared" si="335"/>
        <v>0.05</v>
      </c>
      <c r="J1172" s="86">
        <f t="shared" si="330"/>
        <v>44841</v>
      </c>
      <c r="K1172" s="87">
        <f t="shared" si="336"/>
        <v>289</v>
      </c>
      <c r="L1172" s="88">
        <f t="shared" si="331"/>
        <v>289</v>
      </c>
      <c r="M1172" s="89">
        <f t="shared" si="332"/>
        <v>1.0575488230000001</v>
      </c>
      <c r="N1172" s="89">
        <f t="shared" ca="1" si="333"/>
        <v>1.221371596</v>
      </c>
      <c r="O1172" s="88">
        <f t="shared" si="342"/>
        <v>0</v>
      </c>
      <c r="P1172" s="85">
        <f t="shared" ca="1" si="337"/>
        <v>0</v>
      </c>
      <c r="Q1172" s="85">
        <f t="shared" si="343"/>
        <v>0</v>
      </c>
      <c r="R1172" s="90" t="str">
        <f t="shared" si="344"/>
        <v>A+J=</v>
      </c>
      <c r="S1172" s="86">
        <f t="shared" si="345"/>
        <v>0</v>
      </c>
      <c r="T1172" s="91"/>
    </row>
    <row r="1173" spans="1:20" x14ac:dyDescent="0.15">
      <c r="A1173" s="83">
        <f t="shared" si="334"/>
        <v>45266</v>
      </c>
      <c r="B1173" s="129">
        <f t="shared" ca="1" si="338"/>
        <v>-5.6843418860808015E-14</v>
      </c>
      <c r="C1173" s="85">
        <f t="shared" ref="C1173:C1236" si="346">(C1172-Q1172)</f>
        <v>-5.6843418860808015E-14</v>
      </c>
      <c r="D1173" s="11">
        <f ca="1">IF(A1173&lt;$B$1,VLOOKUP(A1173,[1]DI!$A$4:$B$15000,2),0)</f>
        <v>0.1215</v>
      </c>
      <c r="E1173" s="85">
        <f t="shared" ca="1" si="339"/>
        <v>1.00045513</v>
      </c>
      <c r="F1173" s="85">
        <f ca="1">(TRUNC(PRODUCT($E$12:$E1172),16))</f>
        <v>1.3229058700712799</v>
      </c>
      <c r="G1173" s="85">
        <f t="shared" ca="1" si="340"/>
        <v>1.1449431881660399</v>
      </c>
      <c r="H1173" s="85">
        <f t="shared" ca="1" si="341"/>
        <v>1.15543364</v>
      </c>
      <c r="I1173" s="84">
        <f t="shared" si="335"/>
        <v>0.05</v>
      </c>
      <c r="J1173" s="86">
        <f t="shared" ref="J1173:J1236" si="347">IF(O1172&gt;0,VLOOKUP(O1172,V$12:AF$48,2),J1172)</f>
        <v>44841</v>
      </c>
      <c r="K1173" s="87">
        <f t="shared" si="336"/>
        <v>290</v>
      </c>
      <c r="L1173" s="88">
        <f t="shared" ref="L1173:L1236" si="348">IF(AND(K1173=1,K1172=1),1,IF(K1173&gt;0,IF(K1173=K1172,K1173+1,K1173),0))</f>
        <v>290</v>
      </c>
      <c r="M1173" s="89">
        <f t="shared" ref="M1173:M1236" si="349">ROUND((I1173+1)^(L1173/252),9)</f>
        <v>1.057753597</v>
      </c>
      <c r="N1173" s="89">
        <f t="shared" ref="N1173:N1236" ca="1" si="350">ROUND(H1173*M1173,9)</f>
        <v>1.2221640890000001</v>
      </c>
      <c r="O1173" s="88">
        <f t="shared" si="342"/>
        <v>0</v>
      </c>
      <c r="P1173" s="85">
        <f t="shared" ca="1" si="337"/>
        <v>0</v>
      </c>
      <c r="Q1173" s="85">
        <f t="shared" si="343"/>
        <v>0</v>
      </c>
      <c r="R1173" s="90" t="str">
        <f t="shared" si="344"/>
        <v>A+J=</v>
      </c>
      <c r="S1173" s="86">
        <f t="shared" si="345"/>
        <v>0</v>
      </c>
      <c r="T1173" s="91"/>
    </row>
    <row r="1174" spans="1:20" x14ac:dyDescent="0.15">
      <c r="A1174" s="83">
        <f t="shared" si="334"/>
        <v>45267</v>
      </c>
      <c r="B1174" s="129">
        <f t="shared" ca="1" si="338"/>
        <v>-5.6843418860808015E-14</v>
      </c>
      <c r="C1174" s="85">
        <f t="shared" si="346"/>
        <v>-5.6843418860808015E-14</v>
      </c>
      <c r="D1174" s="11">
        <f ca="1">IF(A1174&lt;$B$1,VLOOKUP(A1174,[1]DI!$A$4:$B$15000,2),0)</f>
        <v>0.1215</v>
      </c>
      <c r="E1174" s="85">
        <f t="shared" ca="1" si="339"/>
        <v>1.00045513</v>
      </c>
      <c r="F1174" s="85">
        <f ca="1">(TRUNC(PRODUCT($E$12:$E1173),16))</f>
        <v>1.3235079642199301</v>
      </c>
      <c r="G1174" s="85">
        <f t="shared" ca="1" si="340"/>
        <v>1.1449431881660399</v>
      </c>
      <c r="H1174" s="85">
        <f t="shared" ca="1" si="341"/>
        <v>1.15595951</v>
      </c>
      <c r="I1174" s="84">
        <f t="shared" si="335"/>
        <v>0.05</v>
      </c>
      <c r="J1174" s="86">
        <f t="shared" si="347"/>
        <v>44841</v>
      </c>
      <c r="K1174" s="87">
        <f t="shared" si="336"/>
        <v>291</v>
      </c>
      <c r="L1174" s="88">
        <f t="shared" si="348"/>
        <v>291</v>
      </c>
      <c r="M1174" s="89">
        <f t="shared" si="349"/>
        <v>1.0579584099999999</v>
      </c>
      <c r="N1174" s="89">
        <f t="shared" ca="1" si="350"/>
        <v>1.222957085</v>
      </c>
      <c r="O1174" s="88">
        <f t="shared" si="342"/>
        <v>0</v>
      </c>
      <c r="P1174" s="85">
        <f t="shared" ca="1" si="337"/>
        <v>0</v>
      </c>
      <c r="Q1174" s="85">
        <f t="shared" si="343"/>
        <v>0</v>
      </c>
      <c r="R1174" s="90" t="str">
        <f t="shared" si="344"/>
        <v>A+J=</v>
      </c>
      <c r="S1174" s="86">
        <f t="shared" si="345"/>
        <v>0</v>
      </c>
      <c r="T1174" s="91"/>
    </row>
    <row r="1175" spans="1:20" x14ac:dyDescent="0.15">
      <c r="A1175" s="83">
        <f t="shared" si="334"/>
        <v>45268</v>
      </c>
      <c r="B1175" s="129">
        <f t="shared" ca="1" si="338"/>
        <v>-5.6843418860808015E-14</v>
      </c>
      <c r="C1175" s="85">
        <f t="shared" si="346"/>
        <v>-5.6843418860808015E-14</v>
      </c>
      <c r="D1175" s="11">
        <f ca="1">IF(A1175&lt;$B$1,VLOOKUP(A1175,[1]DI!$A$4:$B$15000,2),0)</f>
        <v>0.1215</v>
      </c>
      <c r="E1175" s="85">
        <f t="shared" ca="1" si="339"/>
        <v>1.00045513</v>
      </c>
      <c r="F1175" s="85">
        <f ca="1">(TRUNC(PRODUCT($E$12:$E1174),16))</f>
        <v>1.3241103323996799</v>
      </c>
      <c r="G1175" s="85">
        <f t="shared" ca="1" si="340"/>
        <v>1.1449431881660399</v>
      </c>
      <c r="H1175" s="85">
        <f t="shared" ca="1" si="341"/>
        <v>1.15648562</v>
      </c>
      <c r="I1175" s="84">
        <f t="shared" si="335"/>
        <v>0.05</v>
      </c>
      <c r="J1175" s="86">
        <f t="shared" si="347"/>
        <v>44841</v>
      </c>
      <c r="K1175" s="87">
        <f t="shared" si="336"/>
        <v>292</v>
      </c>
      <c r="L1175" s="88">
        <f t="shared" si="348"/>
        <v>292</v>
      </c>
      <c r="M1175" s="89">
        <f t="shared" si="349"/>
        <v>1.058163263</v>
      </c>
      <c r="N1175" s="89">
        <f t="shared" ca="1" si="350"/>
        <v>1.223750597</v>
      </c>
      <c r="O1175" s="88">
        <f t="shared" si="342"/>
        <v>0</v>
      </c>
      <c r="P1175" s="85">
        <f t="shared" ca="1" si="337"/>
        <v>0</v>
      </c>
      <c r="Q1175" s="85">
        <f t="shared" si="343"/>
        <v>0</v>
      </c>
      <c r="R1175" s="90" t="str">
        <f t="shared" si="344"/>
        <v>A+J=</v>
      </c>
      <c r="S1175" s="86">
        <f t="shared" si="345"/>
        <v>0</v>
      </c>
      <c r="T1175" s="91"/>
    </row>
    <row r="1176" spans="1:20" x14ac:dyDescent="0.15">
      <c r="A1176" s="83">
        <f t="shared" si="334"/>
        <v>45269</v>
      </c>
      <c r="B1176" s="129">
        <f t="shared" ca="1" si="338"/>
        <v>-5.6843418860808015E-14</v>
      </c>
      <c r="C1176" s="85">
        <f t="shared" si="346"/>
        <v>-5.6843418860808015E-14</v>
      </c>
      <c r="D1176" s="11">
        <f ca="1">IF(A1176&lt;$B$1,VLOOKUP(A1176,[1]DI!$A$4:$B$15000,2),0)</f>
        <v>0</v>
      </c>
      <c r="E1176" s="85">
        <f t="shared" ca="1" si="339"/>
        <v>1</v>
      </c>
      <c r="F1176" s="85">
        <f ca="1">(TRUNC(PRODUCT($E$12:$E1175),16))</f>
        <v>1.3247129747352699</v>
      </c>
      <c r="G1176" s="85">
        <f t="shared" ca="1" si="340"/>
        <v>1.1449431881660399</v>
      </c>
      <c r="H1176" s="85">
        <f t="shared" ca="1" si="341"/>
        <v>1.1570119699999999</v>
      </c>
      <c r="I1176" s="84">
        <f t="shared" si="335"/>
        <v>0.05</v>
      </c>
      <c r="J1176" s="86">
        <f t="shared" si="347"/>
        <v>44841</v>
      </c>
      <c r="K1176" s="87">
        <f t="shared" si="336"/>
        <v>292</v>
      </c>
      <c r="L1176" s="88">
        <f t="shared" si="348"/>
        <v>293</v>
      </c>
      <c r="M1176" s="89">
        <f t="shared" si="349"/>
        <v>1.058368156</v>
      </c>
      <c r="N1176" s="89">
        <f t="shared" ca="1" si="350"/>
        <v>1.2245446250000001</v>
      </c>
      <c r="O1176" s="88">
        <f t="shared" si="342"/>
        <v>0</v>
      </c>
      <c r="P1176" s="85">
        <f t="shared" ca="1" si="337"/>
        <v>0</v>
      </c>
      <c r="Q1176" s="85">
        <f t="shared" si="343"/>
        <v>0</v>
      </c>
      <c r="R1176" s="90" t="str">
        <f t="shared" si="344"/>
        <v>A+J=</v>
      </c>
      <c r="S1176" s="86">
        <f t="shared" si="345"/>
        <v>0</v>
      </c>
      <c r="T1176" s="91"/>
    </row>
    <row r="1177" spans="1:20" x14ac:dyDescent="0.15">
      <c r="A1177" s="83">
        <f t="shared" si="334"/>
        <v>45270</v>
      </c>
      <c r="B1177" s="129">
        <f t="shared" ca="1" si="338"/>
        <v>-5.6843418860808015E-14</v>
      </c>
      <c r="C1177" s="85">
        <f t="shared" si="346"/>
        <v>-5.6843418860808015E-14</v>
      </c>
      <c r="D1177" s="11">
        <f ca="1">IF(A1177&lt;$B$1,VLOOKUP(A1177,[1]DI!$A$4:$B$15000,2),0)</f>
        <v>0</v>
      </c>
      <c r="E1177" s="85">
        <f t="shared" ca="1" si="339"/>
        <v>1</v>
      </c>
      <c r="F1177" s="85">
        <f ca="1">(TRUNC(PRODUCT($E$12:$E1176),16))</f>
        <v>1.3247129747352699</v>
      </c>
      <c r="G1177" s="85">
        <f t="shared" ca="1" si="340"/>
        <v>1.1449431881660399</v>
      </c>
      <c r="H1177" s="85">
        <f t="shared" ca="1" si="341"/>
        <v>1.1570119699999999</v>
      </c>
      <c r="I1177" s="84">
        <f t="shared" si="335"/>
        <v>0.05</v>
      </c>
      <c r="J1177" s="86">
        <f t="shared" si="347"/>
        <v>44841</v>
      </c>
      <c r="K1177" s="87">
        <f t="shared" si="336"/>
        <v>292</v>
      </c>
      <c r="L1177" s="88">
        <f t="shared" si="348"/>
        <v>293</v>
      </c>
      <c r="M1177" s="89">
        <f t="shared" si="349"/>
        <v>1.058368156</v>
      </c>
      <c r="N1177" s="89">
        <f t="shared" ca="1" si="350"/>
        <v>1.2245446250000001</v>
      </c>
      <c r="O1177" s="88">
        <f t="shared" si="342"/>
        <v>0</v>
      </c>
      <c r="P1177" s="85">
        <f t="shared" ca="1" si="337"/>
        <v>0</v>
      </c>
      <c r="Q1177" s="85">
        <f t="shared" si="343"/>
        <v>0</v>
      </c>
      <c r="R1177" s="90" t="str">
        <f t="shared" si="344"/>
        <v>A+J=</v>
      </c>
      <c r="S1177" s="86">
        <f t="shared" si="345"/>
        <v>0</v>
      </c>
      <c r="T1177" s="91"/>
    </row>
    <row r="1178" spans="1:20" x14ac:dyDescent="0.15">
      <c r="A1178" s="83">
        <f t="shared" si="334"/>
        <v>45271</v>
      </c>
      <c r="B1178" s="129">
        <f t="shared" ca="1" si="338"/>
        <v>-5.6843418860808015E-14</v>
      </c>
      <c r="C1178" s="85">
        <f t="shared" si="346"/>
        <v>-5.6843418860808015E-14</v>
      </c>
      <c r="D1178" s="11">
        <f ca="1">IF(A1178&lt;$B$1,VLOOKUP(A1178,[1]DI!$A$4:$B$15000,2),0)</f>
        <v>0.1215</v>
      </c>
      <c r="E1178" s="85">
        <f t="shared" ca="1" si="339"/>
        <v>1.00045513</v>
      </c>
      <c r="F1178" s="85">
        <f ca="1">(TRUNC(PRODUCT($E$12:$E1177),16))</f>
        <v>1.3247129747352699</v>
      </c>
      <c r="G1178" s="85">
        <f t="shared" ca="1" si="340"/>
        <v>1.1449431881660399</v>
      </c>
      <c r="H1178" s="85">
        <f t="shared" ca="1" si="341"/>
        <v>1.1570119699999999</v>
      </c>
      <c r="I1178" s="84">
        <f t="shared" si="335"/>
        <v>0.05</v>
      </c>
      <c r="J1178" s="86">
        <f t="shared" si="347"/>
        <v>44841</v>
      </c>
      <c r="K1178" s="87">
        <f t="shared" si="336"/>
        <v>293</v>
      </c>
      <c r="L1178" s="88">
        <f t="shared" si="348"/>
        <v>293</v>
      </c>
      <c r="M1178" s="89">
        <f t="shared" si="349"/>
        <v>1.058368156</v>
      </c>
      <c r="N1178" s="89">
        <f t="shared" ca="1" si="350"/>
        <v>1.2245446250000001</v>
      </c>
      <c r="O1178" s="88">
        <f t="shared" si="342"/>
        <v>0</v>
      </c>
      <c r="P1178" s="85">
        <f t="shared" ca="1" si="337"/>
        <v>0</v>
      </c>
      <c r="Q1178" s="85">
        <f t="shared" si="343"/>
        <v>0</v>
      </c>
      <c r="R1178" s="90" t="str">
        <f t="shared" si="344"/>
        <v>A+J=</v>
      </c>
      <c r="S1178" s="86">
        <f t="shared" si="345"/>
        <v>0</v>
      </c>
      <c r="T1178" s="91"/>
    </row>
    <row r="1179" spans="1:20" x14ac:dyDescent="0.15">
      <c r="A1179" s="83">
        <f t="shared" si="334"/>
        <v>45272</v>
      </c>
      <c r="B1179" s="129">
        <f t="shared" ca="1" si="338"/>
        <v>-5.6843418860808015E-14</v>
      </c>
      <c r="C1179" s="85">
        <f t="shared" si="346"/>
        <v>-5.6843418860808015E-14</v>
      </c>
      <c r="D1179" s="11">
        <f ca="1">IF(A1179&lt;$B$1,VLOOKUP(A1179,[1]DI!$A$4:$B$15000,2),0)</f>
        <v>0.1215</v>
      </c>
      <c r="E1179" s="85">
        <f t="shared" ca="1" si="339"/>
        <v>1.00045513</v>
      </c>
      <c r="F1179" s="85">
        <f ca="1">(TRUNC(PRODUCT($E$12:$E1178),16))</f>
        <v>1.32531589135146</v>
      </c>
      <c r="G1179" s="85">
        <f t="shared" ca="1" si="340"/>
        <v>1.1449431881660399</v>
      </c>
      <c r="H1179" s="85">
        <f t="shared" ca="1" si="341"/>
        <v>1.1575385600000001</v>
      </c>
      <c r="I1179" s="84">
        <f t="shared" si="335"/>
        <v>0.05</v>
      </c>
      <c r="J1179" s="86">
        <f t="shared" si="347"/>
        <v>44841</v>
      </c>
      <c r="K1179" s="87">
        <f t="shared" si="336"/>
        <v>294</v>
      </c>
      <c r="L1179" s="88">
        <f t="shared" si="348"/>
        <v>294</v>
      </c>
      <c r="M1179" s="89">
        <f t="shared" si="349"/>
        <v>1.0585730879999999</v>
      </c>
      <c r="N1179" s="89">
        <f t="shared" ca="1" si="350"/>
        <v>1.2253391680000001</v>
      </c>
      <c r="O1179" s="88">
        <f t="shared" si="342"/>
        <v>0</v>
      </c>
      <c r="P1179" s="85">
        <f t="shared" ca="1" si="337"/>
        <v>0</v>
      </c>
      <c r="Q1179" s="85">
        <f t="shared" si="343"/>
        <v>0</v>
      </c>
      <c r="R1179" s="90" t="str">
        <f t="shared" si="344"/>
        <v>A+J=</v>
      </c>
      <c r="S1179" s="86">
        <f t="shared" si="345"/>
        <v>0</v>
      </c>
      <c r="T1179" s="91"/>
    </row>
    <row r="1180" spans="1:20" x14ac:dyDescent="0.15">
      <c r="A1180" s="83">
        <f t="shared" si="334"/>
        <v>45273</v>
      </c>
      <c r="B1180" s="129">
        <f t="shared" ca="1" si="338"/>
        <v>-5.6843418860808015E-14</v>
      </c>
      <c r="C1180" s="85">
        <f t="shared" si="346"/>
        <v>-5.6843418860808015E-14</v>
      </c>
      <c r="D1180" s="11">
        <f ca="1">IF(A1180&lt;$B$1,VLOOKUP(A1180,[1]DI!$A$4:$B$15000,2),0)</f>
        <v>0.1215</v>
      </c>
      <c r="E1180" s="85">
        <f t="shared" ca="1" si="339"/>
        <v>1.00045513</v>
      </c>
      <c r="F1180" s="85">
        <f ca="1">(TRUNC(PRODUCT($E$12:$E1179),16))</f>
        <v>1.32591908237309</v>
      </c>
      <c r="G1180" s="85">
        <f t="shared" ca="1" si="340"/>
        <v>1.1449431881660399</v>
      </c>
      <c r="H1180" s="85">
        <f t="shared" ca="1" si="341"/>
        <v>1.15806539</v>
      </c>
      <c r="I1180" s="84">
        <f t="shared" si="335"/>
        <v>0.05</v>
      </c>
      <c r="J1180" s="86">
        <f t="shared" si="347"/>
        <v>44841</v>
      </c>
      <c r="K1180" s="87">
        <f t="shared" si="336"/>
        <v>295</v>
      </c>
      <c r="L1180" s="88">
        <f t="shared" si="348"/>
        <v>295</v>
      </c>
      <c r="M1180" s="89">
        <f t="shared" si="349"/>
        <v>1.0587780600000001</v>
      </c>
      <c r="N1180" s="89">
        <f t="shared" ca="1" si="350"/>
        <v>1.226134227</v>
      </c>
      <c r="O1180" s="88">
        <f t="shared" si="342"/>
        <v>0</v>
      </c>
      <c r="P1180" s="85">
        <f t="shared" ca="1" si="337"/>
        <v>0</v>
      </c>
      <c r="Q1180" s="85">
        <f t="shared" si="343"/>
        <v>0</v>
      </c>
      <c r="R1180" s="90" t="str">
        <f t="shared" si="344"/>
        <v>A+J=</v>
      </c>
      <c r="S1180" s="86">
        <f t="shared" si="345"/>
        <v>0</v>
      </c>
      <c r="T1180" s="91"/>
    </row>
    <row r="1181" spans="1:20" x14ac:dyDescent="0.15">
      <c r="A1181" s="83">
        <f t="shared" si="334"/>
        <v>45274</v>
      </c>
      <c r="B1181" s="129">
        <f t="shared" ca="1" si="338"/>
        <v>-5.6843418860808015E-14</v>
      </c>
      <c r="C1181" s="85">
        <f t="shared" si="346"/>
        <v>-5.6843418860808015E-14</v>
      </c>
      <c r="D1181" s="11">
        <f ca="1">IF(A1181&lt;$B$1,VLOOKUP(A1181,[1]DI!$A$4:$B$15000,2),0)</f>
        <v>0.11650000000000001</v>
      </c>
      <c r="E1181" s="85">
        <f t="shared" ca="1" si="339"/>
        <v>1.0004373900000001</v>
      </c>
      <c r="F1181" s="85">
        <f ca="1">(TRUNC(PRODUCT($E$12:$E1180),16))</f>
        <v>1.32652254792505</v>
      </c>
      <c r="G1181" s="85">
        <f t="shared" ca="1" si="340"/>
        <v>1.1449431881660399</v>
      </c>
      <c r="H1181" s="85">
        <f t="shared" ca="1" si="341"/>
        <v>1.1585924599999999</v>
      </c>
      <c r="I1181" s="84">
        <f t="shared" si="335"/>
        <v>0.05</v>
      </c>
      <c r="J1181" s="86">
        <f t="shared" si="347"/>
        <v>44841</v>
      </c>
      <c r="K1181" s="87">
        <f t="shared" si="336"/>
        <v>296</v>
      </c>
      <c r="L1181" s="88">
        <f t="shared" si="348"/>
        <v>296</v>
      </c>
      <c r="M1181" s="89">
        <f t="shared" si="349"/>
        <v>1.058983072</v>
      </c>
      <c r="N1181" s="89">
        <f t="shared" ca="1" si="350"/>
        <v>1.2269298019999999</v>
      </c>
      <c r="O1181" s="88">
        <f t="shared" si="342"/>
        <v>0</v>
      </c>
      <c r="P1181" s="85">
        <f t="shared" ca="1" si="337"/>
        <v>0</v>
      </c>
      <c r="Q1181" s="85">
        <f t="shared" si="343"/>
        <v>0</v>
      </c>
      <c r="R1181" s="90" t="str">
        <f t="shared" si="344"/>
        <v>A+J=</v>
      </c>
      <c r="S1181" s="86">
        <f t="shared" si="345"/>
        <v>0</v>
      </c>
      <c r="T1181" s="91"/>
    </row>
    <row r="1182" spans="1:20" x14ac:dyDescent="0.15">
      <c r="A1182" s="83">
        <f t="shared" si="334"/>
        <v>45275</v>
      </c>
      <c r="B1182" s="129">
        <f t="shared" ca="1" si="338"/>
        <v>-5.6843418860808015E-14</v>
      </c>
      <c r="C1182" s="85">
        <f t="shared" si="346"/>
        <v>-5.6843418860808015E-14</v>
      </c>
      <c r="D1182" s="11">
        <f ca="1">IF(A1182&lt;$B$1,VLOOKUP(A1182,[1]DI!$A$4:$B$15000,2),0)</f>
        <v>0.11650000000000001</v>
      </c>
      <c r="E1182" s="85">
        <f t="shared" ca="1" si="339"/>
        <v>1.0004373900000001</v>
      </c>
      <c r="F1182" s="85">
        <f ca="1">(TRUNC(PRODUCT($E$12:$E1181),16))</f>
        <v>1.3271027556222901</v>
      </c>
      <c r="G1182" s="85">
        <f t="shared" ca="1" si="340"/>
        <v>1.1449431881660399</v>
      </c>
      <c r="H1182" s="85">
        <f t="shared" ca="1" si="341"/>
        <v>1.1590992200000001</v>
      </c>
      <c r="I1182" s="84">
        <f t="shared" si="335"/>
        <v>0.05</v>
      </c>
      <c r="J1182" s="86">
        <f t="shared" si="347"/>
        <v>44841</v>
      </c>
      <c r="K1182" s="87">
        <f t="shared" si="336"/>
        <v>297</v>
      </c>
      <c r="L1182" s="88">
        <f t="shared" si="348"/>
        <v>297</v>
      </c>
      <c r="M1182" s="89">
        <f t="shared" si="349"/>
        <v>1.0591881240000001</v>
      </c>
      <c r="N1182" s="89">
        <f t="shared" ca="1" si="350"/>
        <v>1.2277041280000001</v>
      </c>
      <c r="O1182" s="88">
        <f t="shared" si="342"/>
        <v>0</v>
      </c>
      <c r="P1182" s="85">
        <f t="shared" ca="1" si="337"/>
        <v>0</v>
      </c>
      <c r="Q1182" s="85">
        <f t="shared" si="343"/>
        <v>0</v>
      </c>
      <c r="R1182" s="90" t="str">
        <f t="shared" si="344"/>
        <v>A+J=</v>
      </c>
      <c r="S1182" s="86">
        <f t="shared" si="345"/>
        <v>0</v>
      </c>
      <c r="T1182" s="91"/>
    </row>
    <row r="1183" spans="1:20" x14ac:dyDescent="0.15">
      <c r="A1183" s="83">
        <f t="shared" si="334"/>
        <v>45276</v>
      </c>
      <c r="B1183" s="129">
        <f t="shared" ca="1" si="338"/>
        <v>-5.6843418860808015E-14</v>
      </c>
      <c r="C1183" s="85">
        <f t="shared" si="346"/>
        <v>-5.6843418860808015E-14</v>
      </c>
      <c r="D1183" s="11">
        <f ca="1">IF(A1183&lt;$B$1,VLOOKUP(A1183,[1]DI!$A$4:$B$15000,2),0)</f>
        <v>0</v>
      </c>
      <c r="E1183" s="85">
        <f t="shared" ca="1" si="339"/>
        <v>1</v>
      </c>
      <c r="F1183" s="85">
        <f ca="1">(TRUNC(PRODUCT($E$12:$E1182),16))</f>
        <v>1.32768321709657</v>
      </c>
      <c r="G1183" s="85">
        <f t="shared" ca="1" si="340"/>
        <v>1.1449431881660399</v>
      </c>
      <c r="H1183" s="85">
        <f t="shared" ca="1" si="341"/>
        <v>1.1596062</v>
      </c>
      <c r="I1183" s="84">
        <f t="shared" si="335"/>
        <v>0.05</v>
      </c>
      <c r="J1183" s="86">
        <f t="shared" si="347"/>
        <v>44841</v>
      </c>
      <c r="K1183" s="87">
        <f t="shared" si="336"/>
        <v>297</v>
      </c>
      <c r="L1183" s="88">
        <f t="shared" si="348"/>
        <v>298</v>
      </c>
      <c r="M1183" s="89">
        <f t="shared" si="349"/>
        <v>1.0593932150000001</v>
      </c>
      <c r="N1183" s="89">
        <f t="shared" ca="1" si="350"/>
        <v>1.22847894</v>
      </c>
      <c r="O1183" s="88">
        <f t="shared" si="342"/>
        <v>0</v>
      </c>
      <c r="P1183" s="85">
        <f t="shared" ca="1" si="337"/>
        <v>0</v>
      </c>
      <c r="Q1183" s="85">
        <f t="shared" si="343"/>
        <v>0</v>
      </c>
      <c r="R1183" s="90" t="str">
        <f t="shared" si="344"/>
        <v>A+J=</v>
      </c>
      <c r="S1183" s="86">
        <f t="shared" si="345"/>
        <v>0</v>
      </c>
      <c r="T1183" s="91"/>
    </row>
    <row r="1184" spans="1:20" x14ac:dyDescent="0.15">
      <c r="A1184" s="83">
        <f t="shared" si="334"/>
        <v>45277</v>
      </c>
      <c r="B1184" s="129">
        <f t="shared" ca="1" si="338"/>
        <v>-5.6843418860808015E-14</v>
      </c>
      <c r="C1184" s="85">
        <f t="shared" si="346"/>
        <v>-5.6843418860808015E-14</v>
      </c>
      <c r="D1184" s="11">
        <f ca="1">IF(A1184&lt;$B$1,VLOOKUP(A1184,[1]DI!$A$4:$B$15000,2),0)</f>
        <v>0</v>
      </c>
      <c r="E1184" s="85">
        <f t="shared" ca="1" si="339"/>
        <v>1</v>
      </c>
      <c r="F1184" s="85">
        <f ca="1">(TRUNC(PRODUCT($E$12:$E1183),16))</f>
        <v>1.32768321709657</v>
      </c>
      <c r="G1184" s="85">
        <f t="shared" ca="1" si="340"/>
        <v>1.1449431881660399</v>
      </c>
      <c r="H1184" s="85">
        <f t="shared" ca="1" si="341"/>
        <v>1.1596062</v>
      </c>
      <c r="I1184" s="84">
        <f t="shared" si="335"/>
        <v>0.05</v>
      </c>
      <c r="J1184" s="86">
        <f t="shared" si="347"/>
        <v>44841</v>
      </c>
      <c r="K1184" s="87">
        <f t="shared" si="336"/>
        <v>297</v>
      </c>
      <c r="L1184" s="88">
        <f t="shared" si="348"/>
        <v>298</v>
      </c>
      <c r="M1184" s="89">
        <f t="shared" si="349"/>
        <v>1.0593932150000001</v>
      </c>
      <c r="N1184" s="89">
        <f t="shared" ca="1" si="350"/>
        <v>1.22847894</v>
      </c>
      <c r="O1184" s="88">
        <f t="shared" si="342"/>
        <v>0</v>
      </c>
      <c r="P1184" s="85">
        <f t="shared" ca="1" si="337"/>
        <v>0</v>
      </c>
      <c r="Q1184" s="85">
        <f t="shared" si="343"/>
        <v>0</v>
      </c>
      <c r="R1184" s="90" t="str">
        <f t="shared" si="344"/>
        <v>A+J=</v>
      </c>
      <c r="S1184" s="86">
        <f t="shared" si="345"/>
        <v>0</v>
      </c>
      <c r="T1184" s="91"/>
    </row>
    <row r="1185" spans="1:20" x14ac:dyDescent="0.15">
      <c r="A1185" s="83">
        <f t="shared" si="334"/>
        <v>45278</v>
      </c>
      <c r="B1185" s="129">
        <f t="shared" ca="1" si="338"/>
        <v>-5.6843418860808015E-14</v>
      </c>
      <c r="C1185" s="85">
        <f t="shared" si="346"/>
        <v>-5.6843418860808015E-14</v>
      </c>
      <c r="D1185" s="11">
        <f ca="1">IF(A1185&lt;$B$1,VLOOKUP(A1185,[1]DI!$A$4:$B$15000,2),0)</f>
        <v>0.11650000000000001</v>
      </c>
      <c r="E1185" s="85">
        <f t="shared" ca="1" si="339"/>
        <v>1.0004373900000001</v>
      </c>
      <c r="F1185" s="85">
        <f ca="1">(TRUNC(PRODUCT($E$12:$E1184),16))</f>
        <v>1.32768321709657</v>
      </c>
      <c r="G1185" s="85">
        <f t="shared" ca="1" si="340"/>
        <v>1.1449431881660399</v>
      </c>
      <c r="H1185" s="85">
        <f t="shared" ca="1" si="341"/>
        <v>1.1596062</v>
      </c>
      <c r="I1185" s="84">
        <f t="shared" si="335"/>
        <v>0.05</v>
      </c>
      <c r="J1185" s="86">
        <f t="shared" si="347"/>
        <v>44841</v>
      </c>
      <c r="K1185" s="87">
        <f t="shared" si="336"/>
        <v>298</v>
      </c>
      <c r="L1185" s="88">
        <f t="shared" si="348"/>
        <v>298</v>
      </c>
      <c r="M1185" s="89">
        <f t="shared" si="349"/>
        <v>1.0593932150000001</v>
      </c>
      <c r="N1185" s="89">
        <f t="shared" ca="1" si="350"/>
        <v>1.22847894</v>
      </c>
      <c r="O1185" s="88">
        <f t="shared" si="342"/>
        <v>0</v>
      </c>
      <c r="P1185" s="85">
        <f t="shared" ca="1" si="337"/>
        <v>0</v>
      </c>
      <c r="Q1185" s="85">
        <f t="shared" si="343"/>
        <v>0</v>
      </c>
      <c r="R1185" s="90" t="str">
        <f t="shared" si="344"/>
        <v>A+J=</v>
      </c>
      <c r="S1185" s="86">
        <f t="shared" si="345"/>
        <v>0</v>
      </c>
      <c r="T1185" s="91"/>
    </row>
    <row r="1186" spans="1:20" x14ac:dyDescent="0.15">
      <c r="A1186" s="83">
        <f t="shared" si="334"/>
        <v>45279</v>
      </c>
      <c r="B1186" s="129">
        <f t="shared" ca="1" si="338"/>
        <v>-5.6843418860808015E-14</v>
      </c>
      <c r="C1186" s="85">
        <f t="shared" si="346"/>
        <v>-5.6843418860808015E-14</v>
      </c>
      <c r="D1186" s="11">
        <f ca="1">IF(A1186&lt;$B$1,VLOOKUP(A1186,[1]DI!$A$4:$B$15000,2),0)</f>
        <v>0.11650000000000001</v>
      </c>
      <c r="E1186" s="85">
        <f t="shared" ca="1" si="339"/>
        <v>1.0004373900000001</v>
      </c>
      <c r="F1186" s="85">
        <f ca="1">(TRUNC(PRODUCT($E$12:$E1185),16))</f>
        <v>1.3282639324588901</v>
      </c>
      <c r="G1186" s="85">
        <f t="shared" ca="1" si="340"/>
        <v>1.1449431881660399</v>
      </c>
      <c r="H1186" s="85">
        <f t="shared" ca="1" si="341"/>
        <v>1.1601134</v>
      </c>
      <c r="I1186" s="84">
        <f t="shared" si="335"/>
        <v>0.05</v>
      </c>
      <c r="J1186" s="86">
        <f t="shared" si="347"/>
        <v>44841</v>
      </c>
      <c r="K1186" s="87">
        <f t="shared" si="336"/>
        <v>299</v>
      </c>
      <c r="L1186" s="88">
        <f t="shared" si="348"/>
        <v>299</v>
      </c>
      <c r="M1186" s="89">
        <f t="shared" si="349"/>
        <v>1.059598346</v>
      </c>
      <c r="N1186" s="89">
        <f t="shared" ca="1" si="350"/>
        <v>1.2292542399999999</v>
      </c>
      <c r="O1186" s="88">
        <f t="shared" si="342"/>
        <v>0</v>
      </c>
      <c r="P1186" s="85">
        <f t="shared" ca="1" si="337"/>
        <v>0</v>
      </c>
      <c r="Q1186" s="85">
        <f t="shared" si="343"/>
        <v>0</v>
      </c>
      <c r="R1186" s="90" t="str">
        <f t="shared" si="344"/>
        <v>A+J=</v>
      </c>
      <c r="S1186" s="86">
        <f t="shared" si="345"/>
        <v>0</v>
      </c>
      <c r="T1186" s="91"/>
    </row>
    <row r="1187" spans="1:20" x14ac:dyDescent="0.15">
      <c r="A1187" s="83">
        <f t="shared" si="334"/>
        <v>45280</v>
      </c>
      <c r="B1187" s="129">
        <f t="shared" ca="1" si="338"/>
        <v>-5.6843418860808015E-14</v>
      </c>
      <c r="C1187" s="85">
        <f t="shared" si="346"/>
        <v>-5.6843418860808015E-14</v>
      </c>
      <c r="D1187" s="11">
        <f ca="1">IF(A1187&lt;$B$1,VLOOKUP(A1187,[1]DI!$A$4:$B$15000,2),0)</f>
        <v>0.11650000000000001</v>
      </c>
      <c r="E1187" s="85">
        <f t="shared" ca="1" si="339"/>
        <v>1.0004373900000001</v>
      </c>
      <c r="F1187" s="85">
        <f ca="1">(TRUNC(PRODUCT($E$12:$E1186),16))</f>
        <v>1.3288449018203099</v>
      </c>
      <c r="G1187" s="85">
        <f t="shared" ca="1" si="340"/>
        <v>1.1449431881660399</v>
      </c>
      <c r="H1187" s="85">
        <f t="shared" ca="1" si="341"/>
        <v>1.1606208200000001</v>
      </c>
      <c r="I1187" s="84">
        <f t="shared" si="335"/>
        <v>0.05</v>
      </c>
      <c r="J1187" s="86">
        <f t="shared" si="347"/>
        <v>44841</v>
      </c>
      <c r="K1187" s="87">
        <f t="shared" si="336"/>
        <v>300</v>
      </c>
      <c r="L1187" s="88">
        <f t="shared" si="348"/>
        <v>300</v>
      </c>
      <c r="M1187" s="89">
        <f t="shared" si="349"/>
        <v>1.0598035159999999</v>
      </c>
      <c r="N1187" s="89">
        <f t="shared" ca="1" si="350"/>
        <v>1.2300300260000001</v>
      </c>
      <c r="O1187" s="88">
        <f t="shared" si="342"/>
        <v>0</v>
      </c>
      <c r="P1187" s="85">
        <f t="shared" ca="1" si="337"/>
        <v>0</v>
      </c>
      <c r="Q1187" s="85">
        <f t="shared" si="343"/>
        <v>0</v>
      </c>
      <c r="R1187" s="90" t="str">
        <f t="shared" si="344"/>
        <v>A+J=</v>
      </c>
      <c r="S1187" s="86">
        <f t="shared" si="345"/>
        <v>0</v>
      </c>
      <c r="T1187" s="91"/>
    </row>
    <row r="1188" spans="1:20" x14ac:dyDescent="0.15">
      <c r="A1188" s="83">
        <f t="shared" si="334"/>
        <v>45281</v>
      </c>
      <c r="B1188" s="129">
        <f t="shared" ca="1" si="338"/>
        <v>-5.6843418860808015E-14</v>
      </c>
      <c r="C1188" s="85">
        <f t="shared" si="346"/>
        <v>-5.6843418860808015E-14</v>
      </c>
      <c r="D1188" s="11">
        <f ca="1">IF(A1188&lt;$B$1,VLOOKUP(A1188,[1]DI!$A$4:$B$15000,2),0)</f>
        <v>0.11650000000000001</v>
      </c>
      <c r="E1188" s="85">
        <f t="shared" ca="1" si="339"/>
        <v>1.0004373900000001</v>
      </c>
      <c r="F1188" s="85">
        <f ca="1">(TRUNC(PRODUCT($E$12:$E1187),16))</f>
        <v>1.3294261252919199</v>
      </c>
      <c r="G1188" s="85">
        <f t="shared" ca="1" si="340"/>
        <v>1.1449431881660399</v>
      </c>
      <c r="H1188" s="85">
        <f t="shared" ca="1" si="341"/>
        <v>1.16112846</v>
      </c>
      <c r="I1188" s="84">
        <f t="shared" si="335"/>
        <v>0.05</v>
      </c>
      <c r="J1188" s="86">
        <f t="shared" si="347"/>
        <v>44841</v>
      </c>
      <c r="K1188" s="87">
        <f t="shared" si="336"/>
        <v>301</v>
      </c>
      <c r="L1188" s="88">
        <f t="shared" si="348"/>
        <v>301</v>
      </c>
      <c r="M1188" s="89">
        <f t="shared" si="349"/>
        <v>1.060008726</v>
      </c>
      <c r="N1188" s="89">
        <f t="shared" ca="1" si="350"/>
        <v>1.2308063</v>
      </c>
      <c r="O1188" s="88">
        <f t="shared" si="342"/>
        <v>0</v>
      </c>
      <c r="P1188" s="85">
        <f t="shared" ca="1" si="337"/>
        <v>0</v>
      </c>
      <c r="Q1188" s="85">
        <f t="shared" si="343"/>
        <v>0</v>
      </c>
      <c r="R1188" s="90" t="str">
        <f t="shared" si="344"/>
        <v>A+J=</v>
      </c>
      <c r="S1188" s="86">
        <f t="shared" si="345"/>
        <v>0</v>
      </c>
      <c r="T1188" s="91"/>
    </row>
    <row r="1189" spans="1:20" x14ac:dyDescent="0.15">
      <c r="A1189" s="83">
        <f t="shared" si="334"/>
        <v>45282</v>
      </c>
      <c r="B1189" s="129">
        <f t="shared" ca="1" si="338"/>
        <v>-5.6843418860808015E-14</v>
      </c>
      <c r="C1189" s="85">
        <f t="shared" si="346"/>
        <v>-5.6843418860808015E-14</v>
      </c>
      <c r="D1189" s="11">
        <f ca="1">IF(A1189&lt;$B$1,VLOOKUP(A1189,[1]DI!$A$4:$B$15000,2),0)</f>
        <v>0.11650000000000001</v>
      </c>
      <c r="E1189" s="85">
        <f t="shared" ca="1" si="339"/>
        <v>1.0004373900000001</v>
      </c>
      <c r="F1189" s="85">
        <f ca="1">(TRUNC(PRODUCT($E$12:$E1188),16))</f>
        <v>1.33000760298486</v>
      </c>
      <c r="G1189" s="85">
        <f t="shared" ca="1" si="340"/>
        <v>1.1449431881660399</v>
      </c>
      <c r="H1189" s="85">
        <f t="shared" ca="1" si="341"/>
        <v>1.1616363300000001</v>
      </c>
      <c r="I1189" s="84">
        <f t="shared" si="335"/>
        <v>0.05</v>
      </c>
      <c r="J1189" s="86">
        <f t="shared" si="347"/>
        <v>44841</v>
      </c>
      <c r="K1189" s="87">
        <f t="shared" si="336"/>
        <v>302</v>
      </c>
      <c r="L1189" s="88">
        <f t="shared" si="348"/>
        <v>302</v>
      </c>
      <c r="M1189" s="89">
        <f t="shared" si="349"/>
        <v>1.060213976</v>
      </c>
      <c r="N1189" s="89">
        <f t="shared" ca="1" si="350"/>
        <v>1.2315830720000001</v>
      </c>
      <c r="O1189" s="88">
        <f t="shared" si="342"/>
        <v>0</v>
      </c>
      <c r="P1189" s="85">
        <f t="shared" ca="1" si="337"/>
        <v>0</v>
      </c>
      <c r="Q1189" s="85">
        <f t="shared" si="343"/>
        <v>0</v>
      </c>
      <c r="R1189" s="90" t="str">
        <f t="shared" si="344"/>
        <v>A+J=</v>
      </c>
      <c r="S1189" s="86">
        <f t="shared" si="345"/>
        <v>0</v>
      </c>
      <c r="T1189" s="91"/>
    </row>
    <row r="1190" spans="1:20" x14ac:dyDescent="0.15">
      <c r="A1190" s="83">
        <f t="shared" si="334"/>
        <v>45283</v>
      </c>
      <c r="B1190" s="129">
        <f t="shared" ca="1" si="338"/>
        <v>-5.6843418860808015E-14</v>
      </c>
      <c r="C1190" s="85">
        <f t="shared" si="346"/>
        <v>-5.6843418860808015E-14</v>
      </c>
      <c r="D1190" s="11">
        <f ca="1">IF(A1190&lt;$B$1,VLOOKUP(A1190,[1]DI!$A$4:$B$15000,2),0)</f>
        <v>0</v>
      </c>
      <c r="E1190" s="85">
        <f t="shared" ca="1" si="339"/>
        <v>1</v>
      </c>
      <c r="F1190" s="85">
        <f ca="1">(TRUNC(PRODUCT($E$12:$E1189),16))</f>
        <v>1.3305893350103299</v>
      </c>
      <c r="G1190" s="85">
        <f t="shared" ca="1" si="340"/>
        <v>1.1449431881660399</v>
      </c>
      <c r="H1190" s="85">
        <f t="shared" ca="1" si="341"/>
        <v>1.16214442</v>
      </c>
      <c r="I1190" s="84">
        <f t="shared" si="335"/>
        <v>0.05</v>
      </c>
      <c r="J1190" s="86">
        <f t="shared" si="347"/>
        <v>44841</v>
      </c>
      <c r="K1190" s="87">
        <f t="shared" si="336"/>
        <v>302</v>
      </c>
      <c r="L1190" s="88">
        <f t="shared" si="348"/>
        <v>303</v>
      </c>
      <c r="M1190" s="89">
        <f t="shared" si="349"/>
        <v>1.060419266</v>
      </c>
      <c r="N1190" s="89">
        <f t="shared" ca="1" si="350"/>
        <v>1.2323603329999999</v>
      </c>
      <c r="O1190" s="88">
        <f t="shared" si="342"/>
        <v>0</v>
      </c>
      <c r="P1190" s="85">
        <f t="shared" ca="1" si="337"/>
        <v>0</v>
      </c>
      <c r="Q1190" s="85">
        <f t="shared" si="343"/>
        <v>0</v>
      </c>
      <c r="R1190" s="90" t="str">
        <f t="shared" si="344"/>
        <v>A+J=</v>
      </c>
      <c r="S1190" s="86">
        <f t="shared" si="345"/>
        <v>0</v>
      </c>
      <c r="T1190" s="91"/>
    </row>
    <row r="1191" spans="1:20" x14ac:dyDescent="0.15">
      <c r="A1191" s="83">
        <f t="shared" si="334"/>
        <v>45284</v>
      </c>
      <c r="B1191" s="129">
        <f t="shared" ca="1" si="338"/>
        <v>-5.6843418860808015E-14</v>
      </c>
      <c r="C1191" s="85">
        <f t="shared" si="346"/>
        <v>-5.6843418860808015E-14</v>
      </c>
      <c r="D1191" s="11">
        <f ca="1">IF(A1191&lt;$B$1,VLOOKUP(A1191,[1]DI!$A$4:$B$15000,2),0)</f>
        <v>0</v>
      </c>
      <c r="E1191" s="85">
        <f t="shared" ca="1" si="339"/>
        <v>1</v>
      </c>
      <c r="F1191" s="85">
        <f ca="1">(TRUNC(PRODUCT($E$12:$E1190),16))</f>
        <v>1.3305893350103299</v>
      </c>
      <c r="G1191" s="85">
        <f t="shared" ca="1" si="340"/>
        <v>1.1449431881660399</v>
      </c>
      <c r="H1191" s="85">
        <f t="shared" ca="1" si="341"/>
        <v>1.16214442</v>
      </c>
      <c r="I1191" s="84">
        <f t="shared" si="335"/>
        <v>0.05</v>
      </c>
      <c r="J1191" s="86">
        <f t="shared" si="347"/>
        <v>44841</v>
      </c>
      <c r="K1191" s="87">
        <f t="shared" si="336"/>
        <v>302</v>
      </c>
      <c r="L1191" s="88">
        <f t="shared" si="348"/>
        <v>303</v>
      </c>
      <c r="M1191" s="89">
        <f t="shared" si="349"/>
        <v>1.060419266</v>
      </c>
      <c r="N1191" s="89">
        <f t="shared" ca="1" si="350"/>
        <v>1.2323603329999999</v>
      </c>
      <c r="O1191" s="88">
        <f t="shared" si="342"/>
        <v>0</v>
      </c>
      <c r="P1191" s="85">
        <f t="shared" ca="1" si="337"/>
        <v>0</v>
      </c>
      <c r="Q1191" s="85">
        <f t="shared" si="343"/>
        <v>0</v>
      </c>
      <c r="R1191" s="90" t="str">
        <f t="shared" si="344"/>
        <v>A+J=</v>
      </c>
      <c r="S1191" s="86">
        <f t="shared" si="345"/>
        <v>0</v>
      </c>
      <c r="T1191" s="91"/>
    </row>
    <row r="1192" spans="1:20" x14ac:dyDescent="0.15">
      <c r="A1192" s="83">
        <f t="shared" si="334"/>
        <v>45285</v>
      </c>
      <c r="B1192" s="129">
        <f t="shared" ca="1" si="338"/>
        <v>-5.6843418860808015E-14</v>
      </c>
      <c r="C1192" s="85">
        <f t="shared" si="346"/>
        <v>-5.6843418860808015E-14</v>
      </c>
      <c r="D1192" s="11">
        <f ca="1">IF(A1192&lt;$B$1,VLOOKUP(A1192,[1]DI!$A$4:$B$15000,2),0)</f>
        <v>0</v>
      </c>
      <c r="E1192" s="85">
        <f t="shared" ca="1" si="339"/>
        <v>1</v>
      </c>
      <c r="F1192" s="85">
        <f ca="1">(TRUNC(PRODUCT($E$12:$E1191),16))</f>
        <v>1.3305893350103299</v>
      </c>
      <c r="G1192" s="85">
        <f t="shared" ca="1" si="340"/>
        <v>1.1449431881660399</v>
      </c>
      <c r="H1192" s="85">
        <f t="shared" ca="1" si="341"/>
        <v>1.16214442</v>
      </c>
      <c r="I1192" s="84">
        <f t="shared" si="335"/>
        <v>0.05</v>
      </c>
      <c r="J1192" s="86">
        <f t="shared" si="347"/>
        <v>44841</v>
      </c>
      <c r="K1192" s="87">
        <f t="shared" si="336"/>
        <v>302</v>
      </c>
      <c r="L1192" s="88">
        <f t="shared" si="348"/>
        <v>303</v>
      </c>
      <c r="M1192" s="89">
        <f t="shared" si="349"/>
        <v>1.060419266</v>
      </c>
      <c r="N1192" s="89">
        <f t="shared" ca="1" si="350"/>
        <v>1.2323603329999999</v>
      </c>
      <c r="O1192" s="88">
        <f t="shared" si="342"/>
        <v>0</v>
      </c>
      <c r="P1192" s="85">
        <f t="shared" ca="1" si="337"/>
        <v>0</v>
      </c>
      <c r="Q1192" s="85">
        <f t="shared" si="343"/>
        <v>0</v>
      </c>
      <c r="R1192" s="90" t="str">
        <f t="shared" si="344"/>
        <v>A+J=</v>
      </c>
      <c r="S1192" s="86">
        <f t="shared" si="345"/>
        <v>0</v>
      </c>
      <c r="T1192" s="91"/>
    </row>
    <row r="1193" spans="1:20" x14ac:dyDescent="0.15">
      <c r="A1193" s="83">
        <f t="shared" si="334"/>
        <v>45286</v>
      </c>
      <c r="B1193" s="129">
        <f t="shared" ca="1" si="338"/>
        <v>-5.6843418860808015E-14</v>
      </c>
      <c r="C1193" s="85">
        <f t="shared" si="346"/>
        <v>-5.6843418860808015E-14</v>
      </c>
      <c r="D1193" s="11">
        <f ca="1">IF(A1193&lt;$B$1,VLOOKUP(A1193,[1]DI!$A$4:$B$15000,2),0)</f>
        <v>0.11650000000000001</v>
      </c>
      <c r="E1193" s="85">
        <f t="shared" ca="1" si="339"/>
        <v>1.0004373900000001</v>
      </c>
      <c r="F1193" s="85">
        <f ca="1">(TRUNC(PRODUCT($E$12:$E1192),16))</f>
        <v>1.3305893350103299</v>
      </c>
      <c r="G1193" s="85">
        <f t="shared" ca="1" si="340"/>
        <v>1.1449431881660399</v>
      </c>
      <c r="H1193" s="85">
        <f t="shared" ca="1" si="341"/>
        <v>1.16214442</v>
      </c>
      <c r="I1193" s="84">
        <f t="shared" si="335"/>
        <v>0.05</v>
      </c>
      <c r="J1193" s="86">
        <f t="shared" si="347"/>
        <v>44841</v>
      </c>
      <c r="K1193" s="87">
        <f t="shared" si="336"/>
        <v>303</v>
      </c>
      <c r="L1193" s="88">
        <f t="shared" si="348"/>
        <v>303</v>
      </c>
      <c r="M1193" s="89">
        <f t="shared" si="349"/>
        <v>1.060419266</v>
      </c>
      <c r="N1193" s="89">
        <f t="shared" ca="1" si="350"/>
        <v>1.2323603329999999</v>
      </c>
      <c r="O1193" s="88">
        <f t="shared" si="342"/>
        <v>0</v>
      </c>
      <c r="P1193" s="85">
        <f t="shared" ca="1" si="337"/>
        <v>0</v>
      </c>
      <c r="Q1193" s="85">
        <f t="shared" si="343"/>
        <v>0</v>
      </c>
      <c r="R1193" s="90" t="str">
        <f t="shared" si="344"/>
        <v>A+J=</v>
      </c>
      <c r="S1193" s="86">
        <f t="shared" si="345"/>
        <v>0</v>
      </c>
      <c r="T1193" s="91"/>
    </row>
    <row r="1194" spans="1:20" x14ac:dyDescent="0.15">
      <c r="A1194" s="83">
        <f t="shared" si="334"/>
        <v>45287</v>
      </c>
      <c r="B1194" s="129">
        <f t="shared" ca="1" si="338"/>
        <v>-5.6843418860808015E-14</v>
      </c>
      <c r="C1194" s="85">
        <f t="shared" si="346"/>
        <v>-5.6843418860808015E-14</v>
      </c>
      <c r="D1194" s="11">
        <f ca="1">IF(A1194&lt;$B$1,VLOOKUP(A1194,[1]DI!$A$4:$B$15000,2),0)</f>
        <v>0.11650000000000001</v>
      </c>
      <c r="E1194" s="85">
        <f t="shared" ca="1" si="339"/>
        <v>1.0004373900000001</v>
      </c>
      <c r="F1194" s="85">
        <f ca="1">(TRUNC(PRODUCT($E$12:$E1193),16))</f>
        <v>1.33117132147957</v>
      </c>
      <c r="G1194" s="85">
        <f t="shared" ca="1" si="340"/>
        <v>1.1449431881660399</v>
      </c>
      <c r="H1194" s="85">
        <f t="shared" ca="1" si="341"/>
        <v>1.16265273</v>
      </c>
      <c r="I1194" s="84">
        <f t="shared" si="335"/>
        <v>0.05</v>
      </c>
      <c r="J1194" s="86">
        <f t="shared" si="347"/>
        <v>44841</v>
      </c>
      <c r="K1194" s="87">
        <f t="shared" si="336"/>
        <v>304</v>
      </c>
      <c r="L1194" s="88">
        <f t="shared" si="348"/>
        <v>304</v>
      </c>
      <c r="M1194" s="89">
        <f t="shared" si="349"/>
        <v>1.060624596</v>
      </c>
      <c r="N1194" s="89">
        <f t="shared" ca="1" si="350"/>
        <v>1.233138082</v>
      </c>
      <c r="O1194" s="88">
        <f t="shared" si="342"/>
        <v>0</v>
      </c>
      <c r="P1194" s="85">
        <f t="shared" ca="1" si="337"/>
        <v>0</v>
      </c>
      <c r="Q1194" s="85">
        <f t="shared" si="343"/>
        <v>0</v>
      </c>
      <c r="R1194" s="90" t="str">
        <f t="shared" si="344"/>
        <v>A+J=</v>
      </c>
      <c r="S1194" s="86">
        <f t="shared" si="345"/>
        <v>0</v>
      </c>
      <c r="T1194" s="91"/>
    </row>
    <row r="1195" spans="1:20" x14ac:dyDescent="0.15">
      <c r="A1195" s="83">
        <f t="shared" si="334"/>
        <v>45288</v>
      </c>
      <c r="B1195" s="129">
        <f t="shared" ca="1" si="338"/>
        <v>-5.6843418860808015E-14</v>
      </c>
      <c r="C1195" s="85">
        <f t="shared" si="346"/>
        <v>-5.6843418860808015E-14</v>
      </c>
      <c r="D1195" s="11">
        <f ca="1">IF(A1195&lt;$B$1,VLOOKUP(A1195,[1]DI!$A$4:$B$15000,2),0)</f>
        <v>0.11650000000000001</v>
      </c>
      <c r="E1195" s="85">
        <f t="shared" ca="1" si="339"/>
        <v>1.0004373900000001</v>
      </c>
      <c r="F1195" s="85">
        <f ca="1">(TRUNC(PRODUCT($E$12:$E1194),16))</f>
        <v>1.3317535625038699</v>
      </c>
      <c r="G1195" s="85">
        <f t="shared" ca="1" si="340"/>
        <v>1.1449431881660399</v>
      </c>
      <c r="H1195" s="85">
        <f t="shared" ca="1" si="341"/>
        <v>1.1631612600000001</v>
      </c>
      <c r="I1195" s="84">
        <f t="shared" si="335"/>
        <v>0.05</v>
      </c>
      <c r="J1195" s="86">
        <f t="shared" si="347"/>
        <v>44841</v>
      </c>
      <c r="K1195" s="87">
        <f t="shared" si="336"/>
        <v>305</v>
      </c>
      <c r="L1195" s="88">
        <f t="shared" si="348"/>
        <v>305</v>
      </c>
      <c r="M1195" s="89">
        <f t="shared" si="349"/>
        <v>1.0608299649999999</v>
      </c>
      <c r="N1195" s="89">
        <f t="shared" ca="1" si="350"/>
        <v>1.233916319</v>
      </c>
      <c r="O1195" s="88">
        <f t="shared" si="342"/>
        <v>0</v>
      </c>
      <c r="P1195" s="85">
        <f t="shared" ca="1" si="337"/>
        <v>0</v>
      </c>
      <c r="Q1195" s="85">
        <f t="shared" si="343"/>
        <v>0</v>
      </c>
      <c r="R1195" s="90" t="str">
        <f t="shared" si="344"/>
        <v>A+J=</v>
      </c>
      <c r="S1195" s="86">
        <f t="shared" si="345"/>
        <v>0</v>
      </c>
      <c r="T1195" s="91"/>
    </row>
    <row r="1196" spans="1:20" x14ac:dyDescent="0.15">
      <c r="A1196" s="83">
        <f t="shared" si="334"/>
        <v>45289</v>
      </c>
      <c r="B1196" s="129">
        <f t="shared" ca="1" si="338"/>
        <v>-5.6843418860808015E-14</v>
      </c>
      <c r="C1196" s="85">
        <f t="shared" si="346"/>
        <v>-5.6843418860808015E-14</v>
      </c>
      <c r="D1196" s="11">
        <f ca="1">IF(A1196&lt;$B$1,VLOOKUP(A1196,[1]DI!$A$4:$B$15000,2),0)</f>
        <v>0.11650000000000001</v>
      </c>
      <c r="E1196" s="85">
        <f t="shared" ca="1" si="339"/>
        <v>1.0004373900000001</v>
      </c>
      <c r="F1196" s="85">
        <f ca="1">(TRUNC(PRODUCT($E$12:$E1195),16))</f>
        <v>1.33233605819458</v>
      </c>
      <c r="G1196" s="85">
        <f t="shared" ca="1" si="340"/>
        <v>1.1449431881660399</v>
      </c>
      <c r="H1196" s="85">
        <f t="shared" ca="1" si="341"/>
        <v>1.1636700200000001</v>
      </c>
      <c r="I1196" s="84">
        <f t="shared" si="335"/>
        <v>0.05</v>
      </c>
      <c r="J1196" s="86">
        <f t="shared" si="347"/>
        <v>44841</v>
      </c>
      <c r="K1196" s="87">
        <f t="shared" si="336"/>
        <v>306</v>
      </c>
      <c r="L1196" s="88">
        <f t="shared" si="348"/>
        <v>306</v>
      </c>
      <c r="M1196" s="89">
        <f t="shared" si="349"/>
        <v>1.061035374</v>
      </c>
      <c r="N1196" s="89">
        <f t="shared" ca="1" si="350"/>
        <v>1.234695055</v>
      </c>
      <c r="O1196" s="88">
        <f t="shared" si="342"/>
        <v>0</v>
      </c>
      <c r="P1196" s="85">
        <f t="shared" ca="1" si="337"/>
        <v>0</v>
      </c>
      <c r="Q1196" s="85">
        <f t="shared" si="343"/>
        <v>0</v>
      </c>
      <c r="R1196" s="90" t="str">
        <f t="shared" si="344"/>
        <v>A+J=</v>
      </c>
      <c r="S1196" s="86">
        <f t="shared" si="345"/>
        <v>0</v>
      </c>
      <c r="T1196" s="91"/>
    </row>
    <row r="1197" spans="1:20" x14ac:dyDescent="0.15">
      <c r="A1197" s="83">
        <f t="shared" si="334"/>
        <v>45290</v>
      </c>
      <c r="B1197" s="129">
        <f t="shared" ca="1" si="338"/>
        <v>-5.6843418860808015E-14</v>
      </c>
      <c r="C1197" s="85">
        <f t="shared" si="346"/>
        <v>-5.6843418860808015E-14</v>
      </c>
      <c r="D1197" s="11">
        <f ca="1">IF(A1197&lt;$B$1,VLOOKUP(A1197,[1]DI!$A$4:$B$15000,2),0)</f>
        <v>0</v>
      </c>
      <c r="E1197" s="85">
        <f t="shared" ca="1" si="339"/>
        <v>1</v>
      </c>
      <c r="F1197" s="85">
        <f ca="1">(TRUNC(PRODUCT($E$12:$E1196),16))</f>
        <v>1.3329188086630701</v>
      </c>
      <c r="G1197" s="85">
        <f t="shared" ca="1" si="340"/>
        <v>1.1449431881660399</v>
      </c>
      <c r="H1197" s="85">
        <f t="shared" ca="1" si="341"/>
        <v>1.1641789899999999</v>
      </c>
      <c r="I1197" s="84">
        <f t="shared" si="335"/>
        <v>0.05</v>
      </c>
      <c r="J1197" s="86">
        <f t="shared" si="347"/>
        <v>44841</v>
      </c>
      <c r="K1197" s="87">
        <f t="shared" si="336"/>
        <v>306</v>
      </c>
      <c r="L1197" s="88">
        <f t="shared" si="348"/>
        <v>307</v>
      </c>
      <c r="M1197" s="89">
        <f t="shared" si="349"/>
        <v>1.0612408230000001</v>
      </c>
      <c r="N1197" s="89">
        <f t="shared" ca="1" si="350"/>
        <v>1.235474269</v>
      </c>
      <c r="O1197" s="88">
        <f t="shared" si="342"/>
        <v>0</v>
      </c>
      <c r="P1197" s="85">
        <f t="shared" ca="1" si="337"/>
        <v>0</v>
      </c>
      <c r="Q1197" s="85">
        <f t="shared" si="343"/>
        <v>0</v>
      </c>
      <c r="R1197" s="90" t="str">
        <f t="shared" si="344"/>
        <v>A+J=</v>
      </c>
      <c r="S1197" s="86">
        <f t="shared" si="345"/>
        <v>0</v>
      </c>
      <c r="T1197" s="91"/>
    </row>
    <row r="1198" spans="1:20" x14ac:dyDescent="0.15">
      <c r="A1198" s="83">
        <f t="shared" si="334"/>
        <v>45291</v>
      </c>
      <c r="B1198" s="129">
        <f t="shared" ca="1" si="338"/>
        <v>-5.6843418860808015E-14</v>
      </c>
      <c r="C1198" s="85">
        <f t="shared" si="346"/>
        <v>-5.6843418860808015E-14</v>
      </c>
      <c r="D1198" s="11">
        <f ca="1">IF(A1198&lt;$B$1,VLOOKUP(A1198,[1]DI!$A$4:$B$15000,2),0)</f>
        <v>0</v>
      </c>
      <c r="E1198" s="85">
        <f t="shared" ca="1" si="339"/>
        <v>1</v>
      </c>
      <c r="F1198" s="85">
        <f ca="1">(TRUNC(PRODUCT($E$12:$E1197),16))</f>
        <v>1.3329188086630701</v>
      </c>
      <c r="G1198" s="85">
        <f t="shared" ca="1" si="340"/>
        <v>1.1449431881660399</v>
      </c>
      <c r="H1198" s="85">
        <f t="shared" ca="1" si="341"/>
        <v>1.1641789899999999</v>
      </c>
      <c r="I1198" s="84">
        <f t="shared" si="335"/>
        <v>0.05</v>
      </c>
      <c r="J1198" s="86">
        <f t="shared" si="347"/>
        <v>44841</v>
      </c>
      <c r="K1198" s="87">
        <f t="shared" si="336"/>
        <v>306</v>
      </c>
      <c r="L1198" s="88">
        <f t="shared" si="348"/>
        <v>307</v>
      </c>
      <c r="M1198" s="89">
        <f t="shared" si="349"/>
        <v>1.0612408230000001</v>
      </c>
      <c r="N1198" s="89">
        <f t="shared" ca="1" si="350"/>
        <v>1.235474269</v>
      </c>
      <c r="O1198" s="88">
        <f t="shared" si="342"/>
        <v>0</v>
      </c>
      <c r="P1198" s="85">
        <f t="shared" ca="1" si="337"/>
        <v>0</v>
      </c>
      <c r="Q1198" s="85">
        <f t="shared" si="343"/>
        <v>0</v>
      </c>
      <c r="R1198" s="90" t="str">
        <f t="shared" si="344"/>
        <v>A+J=</v>
      </c>
      <c r="S1198" s="86">
        <f t="shared" si="345"/>
        <v>0</v>
      </c>
      <c r="T1198" s="91"/>
    </row>
    <row r="1199" spans="1:20" x14ac:dyDescent="0.15">
      <c r="A1199" s="83">
        <f t="shared" si="334"/>
        <v>45292</v>
      </c>
      <c r="B1199" s="129">
        <f t="shared" ca="1" si="338"/>
        <v>-5.6843418860808015E-14</v>
      </c>
      <c r="C1199" s="85">
        <f t="shared" si="346"/>
        <v>-5.6843418860808015E-14</v>
      </c>
      <c r="D1199" s="11">
        <f ca="1">IF(A1199&lt;$B$1,VLOOKUP(A1199,[1]DI!$A$4:$B$15000,2),0)</f>
        <v>0</v>
      </c>
      <c r="E1199" s="85">
        <f t="shared" ca="1" si="339"/>
        <v>1</v>
      </c>
      <c r="F1199" s="85">
        <f ca="1">(TRUNC(PRODUCT($E$12:$E1198),16))</f>
        <v>1.3329188086630701</v>
      </c>
      <c r="G1199" s="85">
        <f t="shared" ca="1" si="340"/>
        <v>1.1449431881660399</v>
      </c>
      <c r="H1199" s="85">
        <f t="shared" ca="1" si="341"/>
        <v>1.1641789899999999</v>
      </c>
      <c r="I1199" s="84">
        <f t="shared" si="335"/>
        <v>0.05</v>
      </c>
      <c r="J1199" s="86">
        <f t="shared" si="347"/>
        <v>44841</v>
      </c>
      <c r="K1199" s="87">
        <f t="shared" si="336"/>
        <v>306</v>
      </c>
      <c r="L1199" s="88">
        <f t="shared" si="348"/>
        <v>307</v>
      </c>
      <c r="M1199" s="89">
        <f t="shared" si="349"/>
        <v>1.0612408230000001</v>
      </c>
      <c r="N1199" s="89">
        <f t="shared" ca="1" si="350"/>
        <v>1.235474269</v>
      </c>
      <c r="O1199" s="88">
        <f t="shared" si="342"/>
        <v>0</v>
      </c>
      <c r="P1199" s="85">
        <f t="shared" ca="1" si="337"/>
        <v>0</v>
      </c>
      <c r="Q1199" s="85">
        <f t="shared" si="343"/>
        <v>0</v>
      </c>
      <c r="R1199" s="90" t="str">
        <f t="shared" si="344"/>
        <v>A+J=</v>
      </c>
      <c r="S1199" s="86">
        <f t="shared" si="345"/>
        <v>0</v>
      </c>
      <c r="T1199" s="91"/>
    </row>
    <row r="1200" spans="1:20" x14ac:dyDescent="0.15">
      <c r="A1200" s="83">
        <f t="shared" si="334"/>
        <v>45293</v>
      </c>
      <c r="B1200" s="129">
        <f t="shared" ca="1" si="338"/>
        <v>-5.6843418860808015E-14</v>
      </c>
      <c r="C1200" s="85">
        <f t="shared" si="346"/>
        <v>-5.6843418860808015E-14</v>
      </c>
      <c r="D1200" s="11">
        <f ca="1">IF(A1200&lt;$B$1,VLOOKUP(A1200,[1]DI!$A$4:$B$15000,2),0)</f>
        <v>0.11650000000000001</v>
      </c>
      <c r="E1200" s="85">
        <f t="shared" ca="1" si="339"/>
        <v>1.0004373900000001</v>
      </c>
      <c r="F1200" s="85">
        <f ca="1">(TRUNC(PRODUCT($E$12:$E1199),16))</f>
        <v>1.3329188086630701</v>
      </c>
      <c r="G1200" s="85">
        <f t="shared" ca="1" si="340"/>
        <v>1.1449431881660399</v>
      </c>
      <c r="H1200" s="85">
        <f t="shared" ca="1" si="341"/>
        <v>1.1641789899999999</v>
      </c>
      <c r="I1200" s="84">
        <f t="shared" si="335"/>
        <v>0.05</v>
      </c>
      <c r="J1200" s="86">
        <f t="shared" si="347"/>
        <v>44841</v>
      </c>
      <c r="K1200" s="87">
        <f t="shared" si="336"/>
        <v>307</v>
      </c>
      <c r="L1200" s="88">
        <f t="shared" si="348"/>
        <v>307</v>
      </c>
      <c r="M1200" s="89">
        <f t="shared" si="349"/>
        <v>1.0612408230000001</v>
      </c>
      <c r="N1200" s="89">
        <f t="shared" ca="1" si="350"/>
        <v>1.235474269</v>
      </c>
      <c r="O1200" s="88">
        <f t="shared" si="342"/>
        <v>0</v>
      </c>
      <c r="P1200" s="85">
        <f t="shared" ca="1" si="337"/>
        <v>0</v>
      </c>
      <c r="Q1200" s="85">
        <f t="shared" si="343"/>
        <v>0</v>
      </c>
      <c r="R1200" s="90" t="str">
        <f t="shared" si="344"/>
        <v>A+J=</v>
      </c>
      <c r="S1200" s="86">
        <f t="shared" si="345"/>
        <v>0</v>
      </c>
      <c r="T1200" s="91"/>
    </row>
    <row r="1201" spans="1:20" x14ac:dyDescent="0.15">
      <c r="A1201" s="83">
        <f t="shared" si="334"/>
        <v>45294</v>
      </c>
      <c r="B1201" s="129">
        <f t="shared" ca="1" si="338"/>
        <v>-5.6843418860808015E-14</v>
      </c>
      <c r="C1201" s="85">
        <f t="shared" si="346"/>
        <v>-5.6843418860808015E-14</v>
      </c>
      <c r="D1201" s="11">
        <f ca="1">IF(A1201&lt;$B$1,VLOOKUP(A1201,[1]DI!$A$4:$B$15000,2),0)</f>
        <v>0.11650000000000001</v>
      </c>
      <c r="E1201" s="85">
        <f t="shared" ca="1" si="339"/>
        <v>1.0004373900000001</v>
      </c>
      <c r="F1201" s="85">
        <f ca="1">(TRUNC(PRODUCT($E$12:$E1200),16))</f>
        <v>1.3335018140207899</v>
      </c>
      <c r="G1201" s="85">
        <f t="shared" ca="1" si="340"/>
        <v>1.1449431881660399</v>
      </c>
      <c r="H1201" s="85">
        <f t="shared" ca="1" si="341"/>
        <v>1.1646881899999999</v>
      </c>
      <c r="I1201" s="84">
        <f t="shared" si="335"/>
        <v>0.05</v>
      </c>
      <c r="J1201" s="86">
        <f t="shared" si="347"/>
        <v>44841</v>
      </c>
      <c r="K1201" s="87">
        <f t="shared" si="336"/>
        <v>308</v>
      </c>
      <c r="L1201" s="88">
        <f t="shared" si="348"/>
        <v>308</v>
      </c>
      <c r="M1201" s="89">
        <f t="shared" si="349"/>
        <v>1.0614463110000001</v>
      </c>
      <c r="N1201" s="89">
        <f t="shared" ca="1" si="350"/>
        <v>1.2362539829999999</v>
      </c>
      <c r="O1201" s="88">
        <f t="shared" si="342"/>
        <v>0</v>
      </c>
      <c r="P1201" s="85">
        <f t="shared" ca="1" si="337"/>
        <v>0</v>
      </c>
      <c r="Q1201" s="85">
        <f t="shared" si="343"/>
        <v>0</v>
      </c>
      <c r="R1201" s="90" t="str">
        <f t="shared" si="344"/>
        <v>A+J=</v>
      </c>
      <c r="S1201" s="86">
        <f t="shared" si="345"/>
        <v>0</v>
      </c>
      <c r="T1201" s="91"/>
    </row>
    <row r="1202" spans="1:20" x14ac:dyDescent="0.15">
      <c r="A1202" s="83">
        <f t="shared" si="334"/>
        <v>45295</v>
      </c>
      <c r="B1202" s="129">
        <f t="shared" ca="1" si="338"/>
        <v>-5.6843418860808015E-14</v>
      </c>
      <c r="C1202" s="85">
        <f t="shared" si="346"/>
        <v>-5.6843418860808015E-14</v>
      </c>
      <c r="D1202" s="11">
        <f ca="1">IF(A1202&lt;$B$1,VLOOKUP(A1202,[1]DI!$A$4:$B$15000,2),0)</f>
        <v>0.11650000000000001</v>
      </c>
      <c r="E1202" s="85">
        <f t="shared" ca="1" si="339"/>
        <v>1.0004373900000001</v>
      </c>
      <c r="F1202" s="85">
        <f ca="1">(TRUNC(PRODUCT($E$12:$E1201),16))</f>
        <v>1.3340850743792301</v>
      </c>
      <c r="G1202" s="85">
        <f t="shared" ca="1" si="340"/>
        <v>1.1449431881660399</v>
      </c>
      <c r="H1202" s="85">
        <f t="shared" ca="1" si="341"/>
        <v>1.16519762</v>
      </c>
      <c r="I1202" s="84">
        <f t="shared" si="335"/>
        <v>0.05</v>
      </c>
      <c r="J1202" s="86">
        <f t="shared" si="347"/>
        <v>44841</v>
      </c>
      <c r="K1202" s="87">
        <f t="shared" si="336"/>
        <v>309</v>
      </c>
      <c r="L1202" s="88">
        <f t="shared" si="348"/>
        <v>309</v>
      </c>
      <c r="M1202" s="89">
        <f t="shared" si="349"/>
        <v>1.0616518399999999</v>
      </c>
      <c r="N1202" s="89">
        <f t="shared" ca="1" si="350"/>
        <v>1.2370341970000001</v>
      </c>
      <c r="O1202" s="88">
        <f t="shared" si="342"/>
        <v>0</v>
      </c>
      <c r="P1202" s="85">
        <f t="shared" ca="1" si="337"/>
        <v>0</v>
      </c>
      <c r="Q1202" s="85">
        <f t="shared" si="343"/>
        <v>0</v>
      </c>
      <c r="R1202" s="90" t="str">
        <f t="shared" si="344"/>
        <v>A+J=</v>
      </c>
      <c r="S1202" s="86">
        <f t="shared" si="345"/>
        <v>0</v>
      </c>
      <c r="T1202" s="91"/>
    </row>
    <row r="1203" spans="1:20" x14ac:dyDescent="0.15">
      <c r="A1203" s="83">
        <f t="shared" si="334"/>
        <v>45296</v>
      </c>
      <c r="B1203" s="129">
        <f t="shared" ca="1" si="338"/>
        <v>-5.6843418860808015E-14</v>
      </c>
      <c r="C1203" s="85">
        <f t="shared" si="346"/>
        <v>-5.6843418860808015E-14</v>
      </c>
      <c r="D1203" s="11">
        <f ca="1">IF(A1203&lt;$B$1,VLOOKUP(A1203,[1]DI!$A$4:$B$15000,2),0)</f>
        <v>0.11650000000000001</v>
      </c>
      <c r="E1203" s="85">
        <f t="shared" ca="1" si="339"/>
        <v>1.0004373900000001</v>
      </c>
      <c r="F1203" s="85">
        <f ca="1">(TRUNC(PRODUCT($E$12:$E1202),16))</f>
        <v>1.33466858984991</v>
      </c>
      <c r="G1203" s="85">
        <f t="shared" ca="1" si="340"/>
        <v>1.1449431881660399</v>
      </c>
      <c r="H1203" s="85">
        <f t="shared" ca="1" si="341"/>
        <v>1.16570726</v>
      </c>
      <c r="I1203" s="84">
        <f t="shared" si="335"/>
        <v>0.05</v>
      </c>
      <c r="J1203" s="86">
        <f t="shared" si="347"/>
        <v>44841</v>
      </c>
      <c r="K1203" s="87">
        <f t="shared" si="336"/>
        <v>310</v>
      </c>
      <c r="L1203" s="88">
        <f t="shared" si="348"/>
        <v>310</v>
      </c>
      <c r="M1203" s="89">
        <f t="shared" si="349"/>
        <v>1.0618574080000001</v>
      </c>
      <c r="N1203" s="89">
        <f t="shared" ca="1" si="350"/>
        <v>1.2378148899999999</v>
      </c>
      <c r="O1203" s="88">
        <f t="shared" si="342"/>
        <v>0</v>
      </c>
      <c r="P1203" s="85">
        <f t="shared" ca="1" si="337"/>
        <v>0</v>
      </c>
      <c r="Q1203" s="85">
        <f t="shared" si="343"/>
        <v>0</v>
      </c>
      <c r="R1203" s="90" t="str">
        <f t="shared" si="344"/>
        <v>A+J=</v>
      </c>
      <c r="S1203" s="86">
        <f t="shared" si="345"/>
        <v>0</v>
      </c>
      <c r="T1203" s="91"/>
    </row>
    <row r="1204" spans="1:20" x14ac:dyDescent="0.15">
      <c r="A1204" s="83">
        <f t="shared" si="334"/>
        <v>45297</v>
      </c>
      <c r="B1204" s="129">
        <f t="shared" ca="1" si="338"/>
        <v>-5.6843418860808015E-14</v>
      </c>
      <c r="C1204" s="85">
        <f t="shared" si="346"/>
        <v>-5.6843418860808015E-14</v>
      </c>
      <c r="D1204" s="11">
        <f ca="1">IF(A1204&lt;$B$1,VLOOKUP(A1204,[1]DI!$A$4:$B$15000,2),0)</f>
        <v>0</v>
      </c>
      <c r="E1204" s="85">
        <f t="shared" ca="1" si="339"/>
        <v>1</v>
      </c>
      <c r="F1204" s="85">
        <f ca="1">(TRUNC(PRODUCT($E$12:$E1203),16))</f>
        <v>1.33525236054442</v>
      </c>
      <c r="G1204" s="85">
        <f t="shared" ca="1" si="340"/>
        <v>1.1449431881660399</v>
      </c>
      <c r="H1204" s="85">
        <f t="shared" ca="1" si="341"/>
        <v>1.1662171299999999</v>
      </c>
      <c r="I1204" s="84">
        <f t="shared" si="335"/>
        <v>0.05</v>
      </c>
      <c r="J1204" s="86">
        <f t="shared" si="347"/>
        <v>44841</v>
      </c>
      <c r="K1204" s="87">
        <f t="shared" si="336"/>
        <v>310</v>
      </c>
      <c r="L1204" s="88">
        <f t="shared" si="348"/>
        <v>311</v>
      </c>
      <c r="M1204" s="89">
        <f t="shared" si="349"/>
        <v>1.062063016</v>
      </c>
      <c r="N1204" s="89">
        <f t="shared" ca="1" si="350"/>
        <v>1.2385960819999999</v>
      </c>
      <c r="O1204" s="88">
        <f t="shared" si="342"/>
        <v>0</v>
      </c>
      <c r="P1204" s="85">
        <f t="shared" ca="1" si="337"/>
        <v>0</v>
      </c>
      <c r="Q1204" s="85">
        <f t="shared" si="343"/>
        <v>0</v>
      </c>
      <c r="R1204" s="90" t="str">
        <f t="shared" si="344"/>
        <v>A+J=</v>
      </c>
      <c r="S1204" s="86">
        <f t="shared" si="345"/>
        <v>0</v>
      </c>
      <c r="T1204" s="91"/>
    </row>
    <row r="1205" spans="1:20" x14ac:dyDescent="0.15">
      <c r="A1205" s="83">
        <f t="shared" si="334"/>
        <v>45298</v>
      </c>
      <c r="B1205" s="129">
        <f t="shared" ca="1" si="338"/>
        <v>-5.6843418860808015E-14</v>
      </c>
      <c r="C1205" s="85">
        <f t="shared" si="346"/>
        <v>-5.6843418860808015E-14</v>
      </c>
      <c r="D1205" s="11">
        <f ca="1">IF(A1205&lt;$B$1,VLOOKUP(A1205,[1]DI!$A$4:$B$15000,2),0)</f>
        <v>0</v>
      </c>
      <c r="E1205" s="85">
        <f t="shared" ca="1" si="339"/>
        <v>1</v>
      </c>
      <c r="F1205" s="85">
        <f ca="1">(TRUNC(PRODUCT($E$12:$E1204),16))</f>
        <v>1.33525236054442</v>
      </c>
      <c r="G1205" s="85">
        <f t="shared" ca="1" si="340"/>
        <v>1.1449431881660399</v>
      </c>
      <c r="H1205" s="85">
        <f t="shared" ca="1" si="341"/>
        <v>1.1662171299999999</v>
      </c>
      <c r="I1205" s="84">
        <f t="shared" si="335"/>
        <v>0.05</v>
      </c>
      <c r="J1205" s="86">
        <f t="shared" si="347"/>
        <v>44841</v>
      </c>
      <c r="K1205" s="87">
        <f t="shared" si="336"/>
        <v>310</v>
      </c>
      <c r="L1205" s="88">
        <f t="shared" si="348"/>
        <v>311</v>
      </c>
      <c r="M1205" s="89">
        <f t="shared" si="349"/>
        <v>1.062063016</v>
      </c>
      <c r="N1205" s="89">
        <f t="shared" ca="1" si="350"/>
        <v>1.2385960819999999</v>
      </c>
      <c r="O1205" s="88">
        <f t="shared" si="342"/>
        <v>0</v>
      </c>
      <c r="P1205" s="85">
        <f t="shared" ca="1" si="337"/>
        <v>0</v>
      </c>
      <c r="Q1205" s="85">
        <f t="shared" si="343"/>
        <v>0</v>
      </c>
      <c r="R1205" s="90" t="str">
        <f t="shared" si="344"/>
        <v>A+J=</v>
      </c>
      <c r="S1205" s="86">
        <f t="shared" si="345"/>
        <v>0</v>
      </c>
      <c r="T1205" s="91"/>
    </row>
    <row r="1206" spans="1:20" x14ac:dyDescent="0.15">
      <c r="A1206" s="83">
        <f t="shared" si="334"/>
        <v>45299</v>
      </c>
      <c r="B1206" s="129">
        <f t="shared" ca="1" si="338"/>
        <v>-5.6843418860808015E-14</v>
      </c>
      <c r="C1206" s="85">
        <f t="shared" si="346"/>
        <v>-5.6843418860808015E-14</v>
      </c>
      <c r="D1206" s="11">
        <f ca="1">IF(A1206&lt;$B$1,VLOOKUP(A1206,[1]DI!$A$4:$B$15000,2),0)</f>
        <v>0.11650000000000001</v>
      </c>
      <c r="E1206" s="85">
        <f t="shared" ca="1" si="339"/>
        <v>1.0004373900000001</v>
      </c>
      <c r="F1206" s="85">
        <f ca="1">(TRUNC(PRODUCT($E$12:$E1205),16))</f>
        <v>1.33525236054442</v>
      </c>
      <c r="G1206" s="85">
        <f t="shared" ca="1" si="340"/>
        <v>1.1449431881660399</v>
      </c>
      <c r="H1206" s="85">
        <f t="shared" ca="1" si="341"/>
        <v>1.1662171299999999</v>
      </c>
      <c r="I1206" s="84">
        <f t="shared" si="335"/>
        <v>0.05</v>
      </c>
      <c r="J1206" s="86">
        <f t="shared" si="347"/>
        <v>44841</v>
      </c>
      <c r="K1206" s="87">
        <f t="shared" si="336"/>
        <v>311</v>
      </c>
      <c r="L1206" s="88">
        <f t="shared" si="348"/>
        <v>311</v>
      </c>
      <c r="M1206" s="89">
        <f t="shared" si="349"/>
        <v>1.062063016</v>
      </c>
      <c r="N1206" s="89">
        <f t="shared" ca="1" si="350"/>
        <v>1.2385960819999999</v>
      </c>
      <c r="O1206" s="88">
        <f t="shared" si="342"/>
        <v>0</v>
      </c>
      <c r="P1206" s="85">
        <f t="shared" ca="1" si="337"/>
        <v>0</v>
      </c>
      <c r="Q1206" s="85">
        <f t="shared" si="343"/>
        <v>0</v>
      </c>
      <c r="R1206" s="90" t="str">
        <f t="shared" si="344"/>
        <v>A+J=</v>
      </c>
      <c r="S1206" s="86">
        <f t="shared" si="345"/>
        <v>0</v>
      </c>
      <c r="T1206" s="91"/>
    </row>
    <row r="1207" spans="1:20" x14ac:dyDescent="0.15">
      <c r="A1207" s="83">
        <f t="shared" si="334"/>
        <v>45300</v>
      </c>
      <c r="B1207" s="129">
        <f t="shared" ca="1" si="338"/>
        <v>-5.6843418860808015E-14</v>
      </c>
      <c r="C1207" s="85">
        <f t="shared" si="346"/>
        <v>-5.6843418860808015E-14</v>
      </c>
      <c r="D1207" s="11">
        <f ca="1">IF(A1207&lt;$B$1,VLOOKUP(A1207,[1]DI!$A$4:$B$15000,2),0)</f>
        <v>0.11650000000000001</v>
      </c>
      <c r="E1207" s="85">
        <f t="shared" ca="1" si="339"/>
        <v>1.0004373900000001</v>
      </c>
      <c r="F1207" s="85">
        <f ca="1">(TRUNC(PRODUCT($E$12:$E1206),16))</f>
        <v>1.3358363865744001</v>
      </c>
      <c r="G1207" s="85">
        <f t="shared" ca="1" si="340"/>
        <v>1.1449431881660399</v>
      </c>
      <c r="H1207" s="85">
        <f t="shared" ca="1" si="341"/>
        <v>1.1667272200000001</v>
      </c>
      <c r="I1207" s="84">
        <f t="shared" si="335"/>
        <v>0.05</v>
      </c>
      <c r="J1207" s="86">
        <f t="shared" si="347"/>
        <v>44841</v>
      </c>
      <c r="K1207" s="87">
        <f t="shared" si="336"/>
        <v>312</v>
      </c>
      <c r="L1207" s="88">
        <f t="shared" si="348"/>
        <v>312</v>
      </c>
      <c r="M1207" s="89">
        <f t="shared" si="349"/>
        <v>1.0622686640000001</v>
      </c>
      <c r="N1207" s="89">
        <f t="shared" ca="1" si="350"/>
        <v>1.239377765</v>
      </c>
      <c r="O1207" s="88">
        <f t="shared" si="342"/>
        <v>0</v>
      </c>
      <c r="P1207" s="85">
        <f t="shared" ca="1" si="337"/>
        <v>0</v>
      </c>
      <c r="Q1207" s="85">
        <f t="shared" si="343"/>
        <v>0</v>
      </c>
      <c r="R1207" s="90" t="str">
        <f t="shared" si="344"/>
        <v>A+J=</v>
      </c>
      <c r="S1207" s="86">
        <f t="shared" si="345"/>
        <v>0</v>
      </c>
      <c r="T1207" s="91"/>
    </row>
    <row r="1208" spans="1:20" x14ac:dyDescent="0.15">
      <c r="A1208" s="83">
        <f t="shared" si="334"/>
        <v>45301</v>
      </c>
      <c r="B1208" s="129">
        <f t="shared" ca="1" si="338"/>
        <v>-5.6843418860808015E-14</v>
      </c>
      <c r="C1208" s="85">
        <f t="shared" si="346"/>
        <v>-5.6843418860808015E-14</v>
      </c>
      <c r="D1208" s="11">
        <f ca="1">IF(A1208&lt;$B$1,VLOOKUP(A1208,[1]DI!$A$4:$B$15000,2),0)</f>
        <v>0.11650000000000001</v>
      </c>
      <c r="E1208" s="85">
        <f t="shared" ca="1" si="339"/>
        <v>1.0004373900000001</v>
      </c>
      <c r="F1208" s="85">
        <f ca="1">(TRUNC(PRODUCT($E$12:$E1207),16))</f>
        <v>1.33642066805153</v>
      </c>
      <c r="G1208" s="85">
        <f t="shared" ca="1" si="340"/>
        <v>1.1449431881660399</v>
      </c>
      <c r="H1208" s="85">
        <f t="shared" ca="1" si="341"/>
        <v>1.1672375399999999</v>
      </c>
      <c r="I1208" s="84">
        <f t="shared" si="335"/>
        <v>0.05</v>
      </c>
      <c r="J1208" s="86">
        <f t="shared" si="347"/>
        <v>44841</v>
      </c>
      <c r="K1208" s="87">
        <f t="shared" si="336"/>
        <v>313</v>
      </c>
      <c r="L1208" s="88">
        <f t="shared" si="348"/>
        <v>313</v>
      </c>
      <c r="M1208" s="89">
        <f t="shared" si="349"/>
        <v>1.0624743510000001</v>
      </c>
      <c r="N1208" s="89">
        <f t="shared" ca="1" si="350"/>
        <v>1.2401599480000001</v>
      </c>
      <c r="O1208" s="88">
        <f t="shared" si="342"/>
        <v>0</v>
      </c>
      <c r="P1208" s="85">
        <f t="shared" ca="1" si="337"/>
        <v>0</v>
      </c>
      <c r="Q1208" s="85">
        <f t="shared" si="343"/>
        <v>0</v>
      </c>
      <c r="R1208" s="90" t="str">
        <f t="shared" si="344"/>
        <v>A+J=</v>
      </c>
      <c r="S1208" s="86">
        <f t="shared" si="345"/>
        <v>0</v>
      </c>
      <c r="T1208" s="91"/>
    </row>
    <row r="1209" spans="1:20" x14ac:dyDescent="0.15">
      <c r="A1209" s="83">
        <f t="shared" si="334"/>
        <v>45302</v>
      </c>
      <c r="B1209" s="129">
        <f t="shared" ca="1" si="338"/>
        <v>-5.6843418860808015E-14</v>
      </c>
      <c r="C1209" s="85">
        <f t="shared" si="346"/>
        <v>-5.6843418860808015E-14</v>
      </c>
      <c r="D1209" s="11">
        <f ca="1">IF(A1209&lt;$B$1,VLOOKUP(A1209,[1]DI!$A$4:$B$15000,2),0)</f>
        <v>0.11650000000000001</v>
      </c>
      <c r="E1209" s="85">
        <f t="shared" ca="1" si="339"/>
        <v>1.0004373900000001</v>
      </c>
      <c r="F1209" s="85">
        <f ca="1">(TRUNC(PRODUCT($E$12:$E1208),16))</f>
        <v>1.3370052050875301</v>
      </c>
      <c r="G1209" s="85">
        <f t="shared" ca="1" si="340"/>
        <v>1.1449431881660399</v>
      </c>
      <c r="H1209" s="85">
        <f t="shared" ca="1" si="341"/>
        <v>1.16774808</v>
      </c>
      <c r="I1209" s="84">
        <f t="shared" si="335"/>
        <v>0.05</v>
      </c>
      <c r="J1209" s="86">
        <f t="shared" si="347"/>
        <v>44841</v>
      </c>
      <c r="K1209" s="87">
        <f t="shared" si="336"/>
        <v>314</v>
      </c>
      <c r="L1209" s="88">
        <f t="shared" si="348"/>
        <v>314</v>
      </c>
      <c r="M1209" s="89">
        <f t="shared" si="349"/>
        <v>1.0626800789999999</v>
      </c>
      <c r="N1209" s="89">
        <f t="shared" ca="1" si="350"/>
        <v>1.2409426219999999</v>
      </c>
      <c r="O1209" s="88">
        <f t="shared" si="342"/>
        <v>0</v>
      </c>
      <c r="P1209" s="85">
        <f t="shared" ca="1" si="337"/>
        <v>0</v>
      </c>
      <c r="Q1209" s="85">
        <f t="shared" si="343"/>
        <v>0</v>
      </c>
      <c r="R1209" s="90" t="str">
        <f t="shared" si="344"/>
        <v>A+J=</v>
      </c>
      <c r="S1209" s="86">
        <f t="shared" si="345"/>
        <v>0</v>
      </c>
      <c r="T1209" s="91"/>
    </row>
    <row r="1210" spans="1:20" x14ac:dyDescent="0.15">
      <c r="A1210" s="83">
        <f t="shared" si="334"/>
        <v>45303</v>
      </c>
      <c r="B1210" s="129">
        <f t="shared" ca="1" si="338"/>
        <v>-5.6843418860808015E-14</v>
      </c>
      <c r="C1210" s="85">
        <f t="shared" si="346"/>
        <v>-5.6843418860808015E-14</v>
      </c>
      <c r="D1210" s="11">
        <f ca="1">IF(A1210&lt;$B$1,VLOOKUP(A1210,[1]DI!$A$4:$B$15000,2),0)</f>
        <v>0.11650000000000001</v>
      </c>
      <c r="E1210" s="85">
        <f t="shared" ca="1" si="339"/>
        <v>1.0004373900000001</v>
      </c>
      <c r="F1210" s="85">
        <f ca="1">(TRUNC(PRODUCT($E$12:$E1209),16))</f>
        <v>1.3375899977941801</v>
      </c>
      <c r="G1210" s="85">
        <f t="shared" ca="1" si="340"/>
        <v>1.1449431881660399</v>
      </c>
      <c r="H1210" s="85">
        <f t="shared" ca="1" si="341"/>
        <v>1.16825884</v>
      </c>
      <c r="I1210" s="84">
        <f t="shared" si="335"/>
        <v>0.05</v>
      </c>
      <c r="J1210" s="86">
        <f t="shared" si="347"/>
        <v>44841</v>
      </c>
      <c r="K1210" s="87">
        <f t="shared" si="336"/>
        <v>315</v>
      </c>
      <c r="L1210" s="88">
        <f t="shared" si="348"/>
        <v>315</v>
      </c>
      <c r="M1210" s="89">
        <f t="shared" si="349"/>
        <v>1.0628858459999999</v>
      </c>
      <c r="N1210" s="89">
        <f t="shared" ca="1" si="350"/>
        <v>1.2417257859999999</v>
      </c>
      <c r="O1210" s="88">
        <f t="shared" si="342"/>
        <v>0</v>
      </c>
      <c r="P1210" s="85">
        <f t="shared" ca="1" si="337"/>
        <v>0</v>
      </c>
      <c r="Q1210" s="85">
        <f t="shared" si="343"/>
        <v>0</v>
      </c>
      <c r="R1210" s="90" t="str">
        <f t="shared" si="344"/>
        <v>A+J=</v>
      </c>
      <c r="S1210" s="86">
        <f t="shared" si="345"/>
        <v>0</v>
      </c>
      <c r="T1210" s="91"/>
    </row>
    <row r="1211" spans="1:20" x14ac:dyDescent="0.15">
      <c r="A1211" s="83">
        <f t="shared" si="334"/>
        <v>45304</v>
      </c>
      <c r="B1211" s="129">
        <f t="shared" ca="1" si="338"/>
        <v>-5.6843418860808015E-14</v>
      </c>
      <c r="C1211" s="85">
        <f t="shared" si="346"/>
        <v>-5.6843418860808015E-14</v>
      </c>
      <c r="D1211" s="11">
        <f ca="1">IF(A1211&lt;$B$1,VLOOKUP(A1211,[1]DI!$A$4:$B$15000,2),0)</f>
        <v>0</v>
      </c>
      <c r="E1211" s="85">
        <f t="shared" ca="1" si="339"/>
        <v>1</v>
      </c>
      <c r="F1211" s="85">
        <f ca="1">(TRUNC(PRODUCT($E$12:$E1210),16))</f>
        <v>1.33817504628332</v>
      </c>
      <c r="G1211" s="85">
        <f t="shared" ca="1" si="340"/>
        <v>1.1449431881660399</v>
      </c>
      <c r="H1211" s="85">
        <f t="shared" ca="1" si="341"/>
        <v>1.1687698200000001</v>
      </c>
      <c r="I1211" s="84">
        <f t="shared" si="335"/>
        <v>0.05</v>
      </c>
      <c r="J1211" s="86">
        <f t="shared" si="347"/>
        <v>44841</v>
      </c>
      <c r="K1211" s="87">
        <f t="shared" si="336"/>
        <v>315</v>
      </c>
      <c r="L1211" s="88">
        <f t="shared" si="348"/>
        <v>316</v>
      </c>
      <c r="M1211" s="89">
        <f t="shared" si="349"/>
        <v>1.0630916530000001</v>
      </c>
      <c r="N1211" s="89">
        <f t="shared" ca="1" si="350"/>
        <v>1.2425094400000001</v>
      </c>
      <c r="O1211" s="88">
        <f t="shared" si="342"/>
        <v>0</v>
      </c>
      <c r="P1211" s="85">
        <f t="shared" ca="1" si="337"/>
        <v>0</v>
      </c>
      <c r="Q1211" s="85">
        <f t="shared" si="343"/>
        <v>0</v>
      </c>
      <c r="R1211" s="90" t="str">
        <f t="shared" si="344"/>
        <v>A+J=</v>
      </c>
      <c r="S1211" s="86">
        <f t="shared" si="345"/>
        <v>0</v>
      </c>
      <c r="T1211" s="91"/>
    </row>
    <row r="1212" spans="1:20" x14ac:dyDescent="0.15">
      <c r="A1212" s="83">
        <f t="shared" si="334"/>
        <v>45305</v>
      </c>
      <c r="B1212" s="129">
        <f t="shared" ca="1" si="338"/>
        <v>-5.6843418860808015E-14</v>
      </c>
      <c r="C1212" s="85">
        <f t="shared" si="346"/>
        <v>-5.6843418860808015E-14</v>
      </c>
      <c r="D1212" s="11">
        <f ca="1">IF(A1212&lt;$B$1,VLOOKUP(A1212,[1]DI!$A$4:$B$15000,2),0)</f>
        <v>0</v>
      </c>
      <c r="E1212" s="85">
        <f t="shared" ca="1" si="339"/>
        <v>1</v>
      </c>
      <c r="F1212" s="85">
        <f ca="1">(TRUNC(PRODUCT($E$12:$E1211),16))</f>
        <v>1.33817504628332</v>
      </c>
      <c r="G1212" s="85">
        <f t="shared" ca="1" si="340"/>
        <v>1.1449431881660399</v>
      </c>
      <c r="H1212" s="85">
        <f t="shared" ca="1" si="341"/>
        <v>1.1687698200000001</v>
      </c>
      <c r="I1212" s="84">
        <f t="shared" si="335"/>
        <v>0.05</v>
      </c>
      <c r="J1212" s="86">
        <f t="shared" si="347"/>
        <v>44841</v>
      </c>
      <c r="K1212" s="87">
        <f t="shared" si="336"/>
        <v>315</v>
      </c>
      <c r="L1212" s="88">
        <f t="shared" si="348"/>
        <v>316</v>
      </c>
      <c r="M1212" s="89">
        <f t="shared" si="349"/>
        <v>1.0630916530000001</v>
      </c>
      <c r="N1212" s="89">
        <f t="shared" ca="1" si="350"/>
        <v>1.2425094400000001</v>
      </c>
      <c r="O1212" s="88">
        <f t="shared" si="342"/>
        <v>0</v>
      </c>
      <c r="P1212" s="85">
        <f t="shared" ca="1" si="337"/>
        <v>0</v>
      </c>
      <c r="Q1212" s="85">
        <f t="shared" si="343"/>
        <v>0</v>
      </c>
      <c r="R1212" s="90" t="str">
        <f t="shared" si="344"/>
        <v>A+J=</v>
      </c>
      <c r="S1212" s="86">
        <f t="shared" si="345"/>
        <v>0</v>
      </c>
      <c r="T1212" s="91"/>
    </row>
    <row r="1213" spans="1:20" x14ac:dyDescent="0.15">
      <c r="A1213" s="83">
        <f t="shared" si="334"/>
        <v>45306</v>
      </c>
      <c r="B1213" s="129">
        <f t="shared" ca="1" si="338"/>
        <v>-5.6843418860808015E-14</v>
      </c>
      <c r="C1213" s="85">
        <f t="shared" si="346"/>
        <v>-5.6843418860808015E-14</v>
      </c>
      <c r="D1213" s="11">
        <f ca="1">IF(A1213&lt;$B$1,VLOOKUP(A1213,[1]DI!$A$4:$B$15000,2),0)</f>
        <v>0.11650000000000001</v>
      </c>
      <c r="E1213" s="85">
        <f t="shared" ca="1" si="339"/>
        <v>1.0004373900000001</v>
      </c>
      <c r="F1213" s="85">
        <f ca="1">(TRUNC(PRODUCT($E$12:$E1212),16))</f>
        <v>1.33817504628332</v>
      </c>
      <c r="G1213" s="85">
        <f t="shared" ca="1" si="340"/>
        <v>1.1449431881660399</v>
      </c>
      <c r="H1213" s="85">
        <f t="shared" ca="1" si="341"/>
        <v>1.1687698200000001</v>
      </c>
      <c r="I1213" s="84">
        <f t="shared" si="335"/>
        <v>0.05</v>
      </c>
      <c r="J1213" s="86">
        <f t="shared" si="347"/>
        <v>44841</v>
      </c>
      <c r="K1213" s="87">
        <f t="shared" si="336"/>
        <v>316</v>
      </c>
      <c r="L1213" s="88">
        <f t="shared" si="348"/>
        <v>316</v>
      </c>
      <c r="M1213" s="89">
        <f t="shared" si="349"/>
        <v>1.0630916530000001</v>
      </c>
      <c r="N1213" s="89">
        <f t="shared" ca="1" si="350"/>
        <v>1.2425094400000001</v>
      </c>
      <c r="O1213" s="88">
        <f t="shared" si="342"/>
        <v>0</v>
      </c>
      <c r="P1213" s="85">
        <f t="shared" ca="1" si="337"/>
        <v>0</v>
      </c>
      <c r="Q1213" s="85">
        <f t="shared" si="343"/>
        <v>0</v>
      </c>
      <c r="R1213" s="90" t="str">
        <f t="shared" si="344"/>
        <v>A+J=</v>
      </c>
      <c r="S1213" s="86">
        <f t="shared" si="345"/>
        <v>0</v>
      </c>
      <c r="T1213" s="91"/>
    </row>
    <row r="1214" spans="1:20" x14ac:dyDescent="0.15">
      <c r="A1214" s="83">
        <f t="shared" si="334"/>
        <v>45307</v>
      </c>
      <c r="B1214" s="129">
        <f t="shared" ca="1" si="338"/>
        <v>-5.6843418860808015E-14</v>
      </c>
      <c r="C1214" s="85">
        <f t="shared" si="346"/>
        <v>-5.6843418860808015E-14</v>
      </c>
      <c r="D1214" s="11">
        <f ca="1">IF(A1214&lt;$B$1,VLOOKUP(A1214,[1]DI!$A$4:$B$15000,2),0)</f>
        <v>0.11650000000000001</v>
      </c>
      <c r="E1214" s="85">
        <f t="shared" ca="1" si="339"/>
        <v>1.0004373900000001</v>
      </c>
      <c r="F1214" s="85">
        <f ca="1">(TRUNC(PRODUCT($E$12:$E1213),16))</f>
        <v>1.33876035066681</v>
      </c>
      <c r="G1214" s="85">
        <f t="shared" ca="1" si="340"/>
        <v>1.1449431881660399</v>
      </c>
      <c r="H1214" s="85">
        <f t="shared" ca="1" si="341"/>
        <v>1.1692810300000001</v>
      </c>
      <c r="I1214" s="84">
        <f t="shared" si="335"/>
        <v>0.05</v>
      </c>
      <c r="J1214" s="86">
        <f t="shared" si="347"/>
        <v>44841</v>
      </c>
      <c r="K1214" s="87">
        <f t="shared" si="336"/>
        <v>317</v>
      </c>
      <c r="L1214" s="88">
        <f t="shared" si="348"/>
        <v>317</v>
      </c>
      <c r="M1214" s="89">
        <f t="shared" si="349"/>
        <v>1.0632975</v>
      </c>
      <c r="N1214" s="89">
        <f t="shared" ca="1" si="350"/>
        <v>1.243293596</v>
      </c>
      <c r="O1214" s="88">
        <f t="shared" si="342"/>
        <v>0</v>
      </c>
      <c r="P1214" s="85">
        <f t="shared" ca="1" si="337"/>
        <v>0</v>
      </c>
      <c r="Q1214" s="85">
        <f t="shared" si="343"/>
        <v>0</v>
      </c>
      <c r="R1214" s="90" t="str">
        <f t="shared" si="344"/>
        <v>A+J=</v>
      </c>
      <c r="S1214" s="86">
        <f t="shared" si="345"/>
        <v>0</v>
      </c>
      <c r="T1214" s="91"/>
    </row>
    <row r="1215" spans="1:20" x14ac:dyDescent="0.15">
      <c r="A1215" s="83">
        <f t="shared" si="334"/>
        <v>45308</v>
      </c>
      <c r="B1215" s="129">
        <f t="shared" ca="1" si="338"/>
        <v>-5.6843418860808015E-14</v>
      </c>
      <c r="C1215" s="85">
        <f t="shared" si="346"/>
        <v>-5.6843418860808015E-14</v>
      </c>
      <c r="D1215" s="11">
        <f ca="1">IF(A1215&lt;$B$1,VLOOKUP(A1215,[1]DI!$A$4:$B$15000,2),0)</f>
        <v>0.11650000000000001</v>
      </c>
      <c r="E1215" s="85">
        <f t="shared" ca="1" si="339"/>
        <v>1.0004373900000001</v>
      </c>
      <c r="F1215" s="85">
        <f ca="1">(TRUNC(PRODUCT($E$12:$E1214),16))</f>
        <v>1.33934591105659</v>
      </c>
      <c r="G1215" s="85">
        <f t="shared" ca="1" si="340"/>
        <v>1.1449431881660399</v>
      </c>
      <c r="H1215" s="85">
        <f t="shared" ca="1" si="341"/>
        <v>1.16979246</v>
      </c>
      <c r="I1215" s="84">
        <f t="shared" si="335"/>
        <v>0.05</v>
      </c>
      <c r="J1215" s="86">
        <f t="shared" si="347"/>
        <v>44841</v>
      </c>
      <c r="K1215" s="87">
        <f t="shared" si="336"/>
        <v>318</v>
      </c>
      <c r="L1215" s="88">
        <f t="shared" si="348"/>
        <v>318</v>
      </c>
      <c r="M1215" s="89">
        <f t="shared" si="349"/>
        <v>1.0635033869999999</v>
      </c>
      <c r="N1215" s="89">
        <f t="shared" ca="1" si="350"/>
        <v>1.2440782429999999</v>
      </c>
      <c r="O1215" s="88">
        <f t="shared" si="342"/>
        <v>0</v>
      </c>
      <c r="P1215" s="85">
        <f t="shared" ca="1" si="337"/>
        <v>0</v>
      </c>
      <c r="Q1215" s="85">
        <f t="shared" si="343"/>
        <v>0</v>
      </c>
      <c r="R1215" s="90" t="str">
        <f t="shared" si="344"/>
        <v>A+J=</v>
      </c>
      <c r="S1215" s="86">
        <f t="shared" si="345"/>
        <v>0</v>
      </c>
      <c r="T1215" s="91"/>
    </row>
    <row r="1216" spans="1:20" x14ac:dyDescent="0.15">
      <c r="A1216" s="83">
        <f t="shared" si="334"/>
        <v>45309</v>
      </c>
      <c r="B1216" s="129">
        <f t="shared" ca="1" si="338"/>
        <v>-5.6843418860808015E-14</v>
      </c>
      <c r="C1216" s="85">
        <f t="shared" si="346"/>
        <v>-5.6843418860808015E-14</v>
      </c>
      <c r="D1216" s="11">
        <f ca="1">IF(A1216&lt;$B$1,VLOOKUP(A1216,[1]DI!$A$4:$B$15000,2),0)</f>
        <v>0.11650000000000001</v>
      </c>
      <c r="E1216" s="85">
        <f t="shared" ca="1" si="339"/>
        <v>1.0004373900000001</v>
      </c>
      <c r="F1216" s="85">
        <f ca="1">(TRUNC(PRODUCT($E$12:$E1215),16))</f>
        <v>1.3399317275646201</v>
      </c>
      <c r="G1216" s="85">
        <f t="shared" ca="1" si="340"/>
        <v>1.1449431881660399</v>
      </c>
      <c r="H1216" s="85">
        <f t="shared" ca="1" si="341"/>
        <v>1.1703041199999999</v>
      </c>
      <c r="I1216" s="84">
        <f t="shared" si="335"/>
        <v>0.05</v>
      </c>
      <c r="J1216" s="86">
        <f t="shared" si="347"/>
        <v>44841</v>
      </c>
      <c r="K1216" s="87">
        <f t="shared" si="336"/>
        <v>319</v>
      </c>
      <c r="L1216" s="88">
        <f t="shared" si="348"/>
        <v>319</v>
      </c>
      <c r="M1216" s="89">
        <f t="shared" si="349"/>
        <v>1.063709314</v>
      </c>
      <c r="N1216" s="89">
        <f t="shared" ca="1" si="350"/>
        <v>1.2448633929999999</v>
      </c>
      <c r="O1216" s="88">
        <f t="shared" si="342"/>
        <v>0</v>
      </c>
      <c r="P1216" s="85">
        <f t="shared" ca="1" si="337"/>
        <v>0</v>
      </c>
      <c r="Q1216" s="85">
        <f t="shared" si="343"/>
        <v>0</v>
      </c>
      <c r="R1216" s="90" t="str">
        <f t="shared" si="344"/>
        <v>A+J=</v>
      </c>
      <c r="S1216" s="86">
        <f t="shared" si="345"/>
        <v>0</v>
      </c>
      <c r="T1216" s="91"/>
    </row>
    <row r="1217" spans="1:20" x14ac:dyDescent="0.15">
      <c r="A1217" s="83">
        <f t="shared" si="334"/>
        <v>45310</v>
      </c>
      <c r="B1217" s="129">
        <f t="shared" ca="1" si="338"/>
        <v>-5.6843418860808015E-14</v>
      </c>
      <c r="C1217" s="85">
        <f t="shared" si="346"/>
        <v>-5.6843418860808015E-14</v>
      </c>
      <c r="D1217" s="11">
        <f ca="1">IF(A1217&lt;$B$1,VLOOKUP(A1217,[1]DI!$A$4:$B$15000,2),0)</f>
        <v>0.11650000000000001</v>
      </c>
      <c r="E1217" s="85">
        <f t="shared" ca="1" si="339"/>
        <v>1.0004373900000001</v>
      </c>
      <c r="F1217" s="85">
        <f ca="1">(TRUNC(PRODUCT($E$12:$E1216),16))</f>
        <v>1.3405178003029401</v>
      </c>
      <c r="G1217" s="85">
        <f t="shared" ca="1" si="340"/>
        <v>1.1449431881660399</v>
      </c>
      <c r="H1217" s="85">
        <f t="shared" ca="1" si="341"/>
        <v>1.1708160000000001</v>
      </c>
      <c r="I1217" s="84">
        <f t="shared" si="335"/>
        <v>0.05</v>
      </c>
      <c r="J1217" s="86">
        <f t="shared" si="347"/>
        <v>44841</v>
      </c>
      <c r="K1217" s="87">
        <f t="shared" si="336"/>
        <v>320</v>
      </c>
      <c r="L1217" s="88">
        <f t="shared" si="348"/>
        <v>320</v>
      </c>
      <c r="M1217" s="89">
        <f t="shared" si="349"/>
        <v>1.06391528</v>
      </c>
      <c r="N1217" s="89">
        <f t="shared" ca="1" si="350"/>
        <v>1.245649032</v>
      </c>
      <c r="O1217" s="88">
        <f t="shared" si="342"/>
        <v>0</v>
      </c>
      <c r="P1217" s="85">
        <f t="shared" ca="1" si="337"/>
        <v>0</v>
      </c>
      <c r="Q1217" s="85">
        <f t="shared" si="343"/>
        <v>0</v>
      </c>
      <c r="R1217" s="90" t="str">
        <f t="shared" si="344"/>
        <v>A+J=</v>
      </c>
      <c r="S1217" s="86">
        <f t="shared" si="345"/>
        <v>0</v>
      </c>
      <c r="T1217" s="91"/>
    </row>
    <row r="1218" spans="1:20" x14ac:dyDescent="0.15">
      <c r="A1218" s="83">
        <f t="shared" si="334"/>
        <v>45311</v>
      </c>
      <c r="B1218" s="129">
        <f t="shared" ca="1" si="338"/>
        <v>-5.6843418860808015E-14</v>
      </c>
      <c r="C1218" s="85">
        <f t="shared" si="346"/>
        <v>-5.6843418860808015E-14</v>
      </c>
      <c r="D1218" s="11">
        <f ca="1">IF(A1218&lt;$B$1,VLOOKUP(A1218,[1]DI!$A$4:$B$15000,2),0)</f>
        <v>0</v>
      </c>
      <c r="E1218" s="85">
        <f t="shared" ca="1" si="339"/>
        <v>1</v>
      </c>
      <c r="F1218" s="85">
        <f ca="1">(TRUNC(PRODUCT($E$12:$E1217),16))</f>
        <v>1.3411041293836199</v>
      </c>
      <c r="G1218" s="85">
        <f t="shared" ca="1" si="340"/>
        <v>1.1449431881660399</v>
      </c>
      <c r="H1218" s="85">
        <f t="shared" ca="1" si="341"/>
        <v>1.1713281</v>
      </c>
      <c r="I1218" s="84">
        <f t="shared" si="335"/>
        <v>0.05</v>
      </c>
      <c r="J1218" s="86">
        <f t="shared" si="347"/>
        <v>44841</v>
      </c>
      <c r="K1218" s="87">
        <f t="shared" si="336"/>
        <v>320</v>
      </c>
      <c r="L1218" s="88">
        <f t="shared" si="348"/>
        <v>321</v>
      </c>
      <c r="M1218" s="89">
        <f t="shared" si="349"/>
        <v>1.0641212870000001</v>
      </c>
      <c r="N1218" s="89">
        <f t="shared" ca="1" si="350"/>
        <v>1.2464351650000001</v>
      </c>
      <c r="O1218" s="88">
        <f t="shared" si="342"/>
        <v>0</v>
      </c>
      <c r="P1218" s="85">
        <f t="shared" ca="1" si="337"/>
        <v>0</v>
      </c>
      <c r="Q1218" s="85">
        <f t="shared" si="343"/>
        <v>0</v>
      </c>
      <c r="R1218" s="90" t="str">
        <f t="shared" si="344"/>
        <v>A+J=</v>
      </c>
      <c r="S1218" s="86">
        <f t="shared" si="345"/>
        <v>0</v>
      </c>
      <c r="T1218" s="91"/>
    </row>
    <row r="1219" spans="1:20" x14ac:dyDescent="0.15">
      <c r="A1219" s="83">
        <f t="shared" si="334"/>
        <v>45312</v>
      </c>
      <c r="B1219" s="129">
        <f t="shared" ca="1" si="338"/>
        <v>-5.6843418860808015E-14</v>
      </c>
      <c r="C1219" s="85">
        <f t="shared" si="346"/>
        <v>-5.6843418860808015E-14</v>
      </c>
      <c r="D1219" s="11">
        <f ca="1">IF(A1219&lt;$B$1,VLOOKUP(A1219,[1]DI!$A$4:$B$15000,2),0)</f>
        <v>0</v>
      </c>
      <c r="E1219" s="85">
        <f t="shared" ca="1" si="339"/>
        <v>1</v>
      </c>
      <c r="F1219" s="85">
        <f ca="1">(TRUNC(PRODUCT($E$12:$E1218),16))</f>
        <v>1.3411041293836199</v>
      </c>
      <c r="G1219" s="85">
        <f t="shared" ca="1" si="340"/>
        <v>1.1449431881660399</v>
      </c>
      <c r="H1219" s="85">
        <f t="shared" ca="1" si="341"/>
        <v>1.1713281</v>
      </c>
      <c r="I1219" s="84">
        <f t="shared" si="335"/>
        <v>0.05</v>
      </c>
      <c r="J1219" s="86">
        <f t="shared" si="347"/>
        <v>44841</v>
      </c>
      <c r="K1219" s="87">
        <f t="shared" si="336"/>
        <v>320</v>
      </c>
      <c r="L1219" s="88">
        <f t="shared" si="348"/>
        <v>321</v>
      </c>
      <c r="M1219" s="89">
        <f t="shared" si="349"/>
        <v>1.0641212870000001</v>
      </c>
      <c r="N1219" s="89">
        <f t="shared" ca="1" si="350"/>
        <v>1.2464351650000001</v>
      </c>
      <c r="O1219" s="88">
        <f t="shared" si="342"/>
        <v>0</v>
      </c>
      <c r="P1219" s="85">
        <f t="shared" ca="1" si="337"/>
        <v>0</v>
      </c>
      <c r="Q1219" s="85">
        <f t="shared" si="343"/>
        <v>0</v>
      </c>
      <c r="R1219" s="90" t="str">
        <f t="shared" si="344"/>
        <v>A+J=</v>
      </c>
      <c r="S1219" s="86">
        <f t="shared" si="345"/>
        <v>0</v>
      </c>
      <c r="T1219" s="91"/>
    </row>
    <row r="1220" spans="1:20" x14ac:dyDescent="0.15">
      <c r="A1220" s="83">
        <f t="shared" si="334"/>
        <v>45313</v>
      </c>
      <c r="B1220" s="129">
        <f t="shared" ca="1" si="338"/>
        <v>-5.6843418860808015E-14</v>
      </c>
      <c r="C1220" s="85">
        <f t="shared" si="346"/>
        <v>-5.6843418860808015E-14</v>
      </c>
      <c r="D1220" s="11">
        <f ca="1">IF(A1220&lt;$B$1,VLOOKUP(A1220,[1]DI!$A$4:$B$15000,2),0)</f>
        <v>0.11650000000000001</v>
      </c>
      <c r="E1220" s="85">
        <f t="shared" ca="1" si="339"/>
        <v>1.0004373900000001</v>
      </c>
      <c r="F1220" s="85">
        <f ca="1">(TRUNC(PRODUCT($E$12:$E1219),16))</f>
        <v>1.3411041293836199</v>
      </c>
      <c r="G1220" s="85">
        <f t="shared" ca="1" si="340"/>
        <v>1.1449431881660399</v>
      </c>
      <c r="H1220" s="85">
        <f t="shared" ca="1" si="341"/>
        <v>1.1713281</v>
      </c>
      <c r="I1220" s="84">
        <f t="shared" si="335"/>
        <v>0.05</v>
      </c>
      <c r="J1220" s="86">
        <f t="shared" si="347"/>
        <v>44841</v>
      </c>
      <c r="K1220" s="87">
        <f t="shared" si="336"/>
        <v>321</v>
      </c>
      <c r="L1220" s="88">
        <f t="shared" si="348"/>
        <v>321</v>
      </c>
      <c r="M1220" s="89">
        <f t="shared" si="349"/>
        <v>1.0641212870000001</v>
      </c>
      <c r="N1220" s="89">
        <f t="shared" ca="1" si="350"/>
        <v>1.2464351650000001</v>
      </c>
      <c r="O1220" s="88">
        <f t="shared" si="342"/>
        <v>0</v>
      </c>
      <c r="P1220" s="85">
        <f t="shared" ca="1" si="337"/>
        <v>0</v>
      </c>
      <c r="Q1220" s="85">
        <f t="shared" si="343"/>
        <v>0</v>
      </c>
      <c r="R1220" s="90" t="str">
        <f t="shared" si="344"/>
        <v>A+J=</v>
      </c>
      <c r="S1220" s="86">
        <f t="shared" si="345"/>
        <v>0</v>
      </c>
      <c r="T1220" s="91"/>
    </row>
    <row r="1221" spans="1:20" x14ac:dyDescent="0.15">
      <c r="A1221" s="83">
        <f t="shared" si="334"/>
        <v>45314</v>
      </c>
      <c r="B1221" s="129">
        <f t="shared" ca="1" si="338"/>
        <v>-5.6843418860808015E-14</v>
      </c>
      <c r="C1221" s="85">
        <f t="shared" si="346"/>
        <v>-5.6843418860808015E-14</v>
      </c>
      <c r="D1221" s="11">
        <f ca="1">IF(A1221&lt;$B$1,VLOOKUP(A1221,[1]DI!$A$4:$B$15000,2),0)</f>
        <v>0.11650000000000001</v>
      </c>
      <c r="E1221" s="85">
        <f t="shared" ca="1" si="339"/>
        <v>1.0004373900000001</v>
      </c>
      <c r="F1221" s="85">
        <f ca="1">(TRUNC(PRODUCT($E$12:$E1220),16))</f>
        <v>1.34169071491877</v>
      </c>
      <c r="G1221" s="85">
        <f t="shared" ca="1" si="340"/>
        <v>1.1449431881660399</v>
      </c>
      <c r="H1221" s="85">
        <f t="shared" ca="1" si="341"/>
        <v>1.17184043</v>
      </c>
      <c r="I1221" s="84">
        <f t="shared" si="335"/>
        <v>0.05</v>
      </c>
      <c r="J1221" s="86">
        <f t="shared" si="347"/>
        <v>44841</v>
      </c>
      <c r="K1221" s="87">
        <f t="shared" si="336"/>
        <v>322</v>
      </c>
      <c r="L1221" s="88">
        <f t="shared" si="348"/>
        <v>322</v>
      </c>
      <c r="M1221" s="89">
        <f t="shared" si="349"/>
        <v>1.064327333</v>
      </c>
      <c r="N1221" s="89">
        <f t="shared" ca="1" si="350"/>
        <v>1.2472217999999999</v>
      </c>
      <c r="O1221" s="88">
        <f t="shared" si="342"/>
        <v>0</v>
      </c>
      <c r="P1221" s="85">
        <f t="shared" ca="1" si="337"/>
        <v>0</v>
      </c>
      <c r="Q1221" s="85">
        <f t="shared" si="343"/>
        <v>0</v>
      </c>
      <c r="R1221" s="90" t="str">
        <f t="shared" si="344"/>
        <v>A+J=</v>
      </c>
      <c r="S1221" s="86">
        <f t="shared" si="345"/>
        <v>0</v>
      </c>
      <c r="T1221" s="91"/>
    </row>
    <row r="1222" spans="1:20" x14ac:dyDescent="0.15">
      <c r="A1222" s="83">
        <f t="shared" si="334"/>
        <v>45315</v>
      </c>
      <c r="B1222" s="129">
        <f t="shared" ca="1" si="338"/>
        <v>-5.6843418860808015E-14</v>
      </c>
      <c r="C1222" s="85">
        <f t="shared" si="346"/>
        <v>-5.6843418860808015E-14</v>
      </c>
      <c r="D1222" s="11">
        <f ca="1">IF(A1222&lt;$B$1,VLOOKUP(A1222,[1]DI!$A$4:$B$15000,2),0)</f>
        <v>0.11650000000000001</v>
      </c>
      <c r="E1222" s="85">
        <f t="shared" ca="1" si="339"/>
        <v>1.0004373900000001</v>
      </c>
      <c r="F1222" s="85">
        <f ca="1">(TRUNC(PRODUCT($E$12:$E1221),16))</f>
        <v>1.3422775570205701</v>
      </c>
      <c r="G1222" s="85">
        <f t="shared" ca="1" si="340"/>
        <v>1.1449431881660399</v>
      </c>
      <c r="H1222" s="85">
        <f t="shared" ca="1" si="341"/>
        <v>1.1723529800000001</v>
      </c>
      <c r="I1222" s="84">
        <f t="shared" si="335"/>
        <v>0.05</v>
      </c>
      <c r="J1222" s="86">
        <f t="shared" si="347"/>
        <v>44841</v>
      </c>
      <c r="K1222" s="87">
        <f t="shared" si="336"/>
        <v>323</v>
      </c>
      <c r="L1222" s="88">
        <f t="shared" si="348"/>
        <v>323</v>
      </c>
      <c r="M1222" s="89">
        <f t="shared" si="349"/>
        <v>1.064533419</v>
      </c>
      <c r="N1222" s="89">
        <f t="shared" ca="1" si="350"/>
        <v>1.248008926</v>
      </c>
      <c r="O1222" s="88">
        <f t="shared" si="342"/>
        <v>0</v>
      </c>
      <c r="P1222" s="85">
        <f t="shared" ca="1" si="337"/>
        <v>0</v>
      </c>
      <c r="Q1222" s="85">
        <f t="shared" si="343"/>
        <v>0</v>
      </c>
      <c r="R1222" s="90" t="str">
        <f t="shared" si="344"/>
        <v>A+J=</v>
      </c>
      <c r="S1222" s="86">
        <f t="shared" si="345"/>
        <v>0</v>
      </c>
      <c r="T1222" s="91"/>
    </row>
    <row r="1223" spans="1:20" x14ac:dyDescent="0.15">
      <c r="A1223" s="83">
        <f t="shared" si="334"/>
        <v>45316</v>
      </c>
      <c r="B1223" s="129">
        <f t="shared" ca="1" si="338"/>
        <v>-5.6843418860808015E-14</v>
      </c>
      <c r="C1223" s="85">
        <f t="shared" si="346"/>
        <v>-5.6843418860808015E-14</v>
      </c>
      <c r="D1223" s="11">
        <f ca="1">IF(A1223&lt;$B$1,VLOOKUP(A1223,[1]DI!$A$4:$B$15000,2),0)</f>
        <v>0.11650000000000001</v>
      </c>
      <c r="E1223" s="85">
        <f t="shared" ca="1" si="339"/>
        <v>1.0004373900000001</v>
      </c>
      <c r="F1223" s="85">
        <f ca="1">(TRUNC(PRODUCT($E$12:$E1222),16))</f>
        <v>1.34286465580123</v>
      </c>
      <c r="G1223" s="85">
        <f t="shared" ca="1" si="340"/>
        <v>1.1449431881660399</v>
      </c>
      <c r="H1223" s="85">
        <f t="shared" ca="1" si="341"/>
        <v>1.1728657499999999</v>
      </c>
      <c r="I1223" s="84">
        <f t="shared" si="335"/>
        <v>0.05</v>
      </c>
      <c r="J1223" s="86">
        <f t="shared" si="347"/>
        <v>44841</v>
      </c>
      <c r="K1223" s="87">
        <f t="shared" si="336"/>
        <v>324</v>
      </c>
      <c r="L1223" s="88">
        <f t="shared" si="348"/>
        <v>324</v>
      </c>
      <c r="M1223" s="89">
        <f t="shared" si="349"/>
        <v>1.064739546</v>
      </c>
      <c r="N1223" s="89">
        <f t="shared" ca="1" si="350"/>
        <v>1.2487965459999999</v>
      </c>
      <c r="O1223" s="88">
        <f t="shared" si="342"/>
        <v>0</v>
      </c>
      <c r="P1223" s="85">
        <f t="shared" ca="1" si="337"/>
        <v>0</v>
      </c>
      <c r="Q1223" s="85">
        <f t="shared" si="343"/>
        <v>0</v>
      </c>
      <c r="R1223" s="90" t="str">
        <f t="shared" si="344"/>
        <v>A+J=</v>
      </c>
      <c r="S1223" s="86">
        <f t="shared" si="345"/>
        <v>0</v>
      </c>
      <c r="T1223" s="91"/>
    </row>
    <row r="1224" spans="1:20" x14ac:dyDescent="0.15">
      <c r="A1224" s="83">
        <f t="shared" si="334"/>
        <v>45317</v>
      </c>
      <c r="B1224" s="129">
        <f t="shared" ca="1" si="338"/>
        <v>-5.6843418860808015E-14</v>
      </c>
      <c r="C1224" s="85">
        <f t="shared" si="346"/>
        <v>-5.6843418860808015E-14</v>
      </c>
      <c r="D1224" s="11">
        <f ca="1">IF(A1224&lt;$B$1,VLOOKUP(A1224,[1]DI!$A$4:$B$15000,2),0)</f>
        <v>0.11650000000000001</v>
      </c>
      <c r="E1224" s="85">
        <f t="shared" ca="1" si="339"/>
        <v>1.0004373900000001</v>
      </c>
      <c r="F1224" s="85">
        <f ca="1">(TRUNC(PRODUCT($E$12:$E1223),16))</f>
        <v>1.3434520113730399</v>
      </c>
      <c r="G1224" s="85">
        <f t="shared" ca="1" si="340"/>
        <v>1.1449431881660399</v>
      </c>
      <c r="H1224" s="85">
        <f t="shared" ca="1" si="341"/>
        <v>1.1733787499999999</v>
      </c>
      <c r="I1224" s="84">
        <f t="shared" si="335"/>
        <v>0.05</v>
      </c>
      <c r="J1224" s="86">
        <f t="shared" si="347"/>
        <v>44841</v>
      </c>
      <c r="K1224" s="87">
        <f t="shared" si="336"/>
        <v>325</v>
      </c>
      <c r="L1224" s="88">
        <f t="shared" si="348"/>
        <v>325</v>
      </c>
      <c r="M1224" s="89">
        <f t="shared" si="349"/>
        <v>1.0649457120000001</v>
      </c>
      <c r="N1224" s="89">
        <f t="shared" ca="1" si="350"/>
        <v>1.249584668</v>
      </c>
      <c r="O1224" s="88">
        <f t="shared" si="342"/>
        <v>0</v>
      </c>
      <c r="P1224" s="85">
        <f t="shared" ca="1" si="337"/>
        <v>0</v>
      </c>
      <c r="Q1224" s="85">
        <f t="shared" si="343"/>
        <v>0</v>
      </c>
      <c r="R1224" s="90" t="str">
        <f t="shared" si="344"/>
        <v>A+J=</v>
      </c>
      <c r="S1224" s="86">
        <f t="shared" si="345"/>
        <v>0</v>
      </c>
      <c r="T1224" s="91"/>
    </row>
    <row r="1225" spans="1:20" x14ac:dyDescent="0.15">
      <c r="A1225" s="83">
        <f t="shared" si="334"/>
        <v>45318</v>
      </c>
      <c r="B1225" s="129">
        <f t="shared" ca="1" si="338"/>
        <v>-5.6843418860808015E-14</v>
      </c>
      <c r="C1225" s="85">
        <f t="shared" si="346"/>
        <v>-5.6843418860808015E-14</v>
      </c>
      <c r="D1225" s="11">
        <f ca="1">IF(A1225&lt;$B$1,VLOOKUP(A1225,[1]DI!$A$4:$B$15000,2),0)</f>
        <v>0</v>
      </c>
      <c r="E1225" s="85">
        <f t="shared" ca="1" si="339"/>
        <v>1</v>
      </c>
      <c r="F1225" s="85">
        <f ca="1">(TRUNC(PRODUCT($E$12:$E1224),16))</f>
        <v>1.3440396238482899</v>
      </c>
      <c r="G1225" s="85">
        <f t="shared" ca="1" si="340"/>
        <v>1.1449431881660399</v>
      </c>
      <c r="H1225" s="85">
        <f t="shared" ca="1" si="341"/>
        <v>1.1738919800000001</v>
      </c>
      <c r="I1225" s="84">
        <f t="shared" si="335"/>
        <v>0.05</v>
      </c>
      <c r="J1225" s="86">
        <f t="shared" si="347"/>
        <v>44841</v>
      </c>
      <c r="K1225" s="87">
        <f t="shared" si="336"/>
        <v>325</v>
      </c>
      <c r="L1225" s="88">
        <f t="shared" si="348"/>
        <v>326</v>
      </c>
      <c r="M1225" s="89">
        <f t="shared" si="349"/>
        <v>1.065151918</v>
      </c>
      <c r="N1225" s="89">
        <f t="shared" ca="1" si="350"/>
        <v>1.2503732940000001</v>
      </c>
      <c r="O1225" s="88">
        <f t="shared" si="342"/>
        <v>0</v>
      </c>
      <c r="P1225" s="85">
        <f t="shared" ca="1" si="337"/>
        <v>0</v>
      </c>
      <c r="Q1225" s="85">
        <f t="shared" si="343"/>
        <v>0</v>
      </c>
      <c r="R1225" s="90" t="str">
        <f t="shared" si="344"/>
        <v>A+J=</v>
      </c>
      <c r="S1225" s="86">
        <f t="shared" si="345"/>
        <v>0</v>
      </c>
      <c r="T1225" s="91"/>
    </row>
    <row r="1226" spans="1:20" x14ac:dyDescent="0.15">
      <c r="A1226" s="83">
        <f t="shared" si="334"/>
        <v>45319</v>
      </c>
      <c r="B1226" s="129">
        <f t="shared" ca="1" si="338"/>
        <v>-5.6843418860808015E-14</v>
      </c>
      <c r="C1226" s="85">
        <f t="shared" si="346"/>
        <v>-5.6843418860808015E-14</v>
      </c>
      <c r="D1226" s="11">
        <f ca="1">IF(A1226&lt;$B$1,VLOOKUP(A1226,[1]DI!$A$4:$B$15000,2),0)</f>
        <v>0</v>
      </c>
      <c r="E1226" s="85">
        <f t="shared" ca="1" si="339"/>
        <v>1</v>
      </c>
      <c r="F1226" s="85">
        <f ca="1">(TRUNC(PRODUCT($E$12:$E1225),16))</f>
        <v>1.3440396238482899</v>
      </c>
      <c r="G1226" s="85">
        <f t="shared" ca="1" si="340"/>
        <v>1.1449431881660399</v>
      </c>
      <c r="H1226" s="85">
        <f t="shared" ca="1" si="341"/>
        <v>1.1738919800000001</v>
      </c>
      <c r="I1226" s="84">
        <f t="shared" si="335"/>
        <v>0.05</v>
      </c>
      <c r="J1226" s="86">
        <f t="shared" si="347"/>
        <v>44841</v>
      </c>
      <c r="K1226" s="87">
        <f t="shared" si="336"/>
        <v>325</v>
      </c>
      <c r="L1226" s="88">
        <f t="shared" si="348"/>
        <v>326</v>
      </c>
      <c r="M1226" s="89">
        <f t="shared" si="349"/>
        <v>1.065151918</v>
      </c>
      <c r="N1226" s="89">
        <f t="shared" ca="1" si="350"/>
        <v>1.2503732940000001</v>
      </c>
      <c r="O1226" s="88">
        <f t="shared" si="342"/>
        <v>0</v>
      </c>
      <c r="P1226" s="85">
        <f t="shared" ca="1" si="337"/>
        <v>0</v>
      </c>
      <c r="Q1226" s="85">
        <f t="shared" si="343"/>
        <v>0</v>
      </c>
      <c r="R1226" s="90" t="str">
        <f t="shared" si="344"/>
        <v>A+J=</v>
      </c>
      <c r="S1226" s="86">
        <f t="shared" si="345"/>
        <v>0</v>
      </c>
      <c r="T1226" s="91"/>
    </row>
    <row r="1227" spans="1:20" x14ac:dyDescent="0.15">
      <c r="A1227" s="83">
        <f t="shared" si="334"/>
        <v>45320</v>
      </c>
      <c r="B1227" s="129">
        <f t="shared" ca="1" si="338"/>
        <v>-5.6843418860808015E-14</v>
      </c>
      <c r="C1227" s="85">
        <f t="shared" si="346"/>
        <v>-5.6843418860808015E-14</v>
      </c>
      <c r="D1227" s="11">
        <f ca="1">IF(A1227&lt;$B$1,VLOOKUP(A1227,[1]DI!$A$4:$B$15000,2),0)</f>
        <v>0.11650000000000001</v>
      </c>
      <c r="E1227" s="85">
        <f t="shared" ca="1" si="339"/>
        <v>1.0004373900000001</v>
      </c>
      <c r="F1227" s="85">
        <f ca="1">(TRUNC(PRODUCT($E$12:$E1226),16))</f>
        <v>1.3440396238482899</v>
      </c>
      <c r="G1227" s="85">
        <f t="shared" ca="1" si="340"/>
        <v>1.1449431881660399</v>
      </c>
      <c r="H1227" s="85">
        <f t="shared" ca="1" si="341"/>
        <v>1.1738919800000001</v>
      </c>
      <c r="I1227" s="84">
        <f t="shared" si="335"/>
        <v>0.05</v>
      </c>
      <c r="J1227" s="86">
        <f t="shared" si="347"/>
        <v>44841</v>
      </c>
      <c r="K1227" s="87">
        <f t="shared" si="336"/>
        <v>326</v>
      </c>
      <c r="L1227" s="88">
        <f t="shared" si="348"/>
        <v>326</v>
      </c>
      <c r="M1227" s="89">
        <f t="shared" si="349"/>
        <v>1.065151918</v>
      </c>
      <c r="N1227" s="89">
        <f t="shared" ca="1" si="350"/>
        <v>1.2503732940000001</v>
      </c>
      <c r="O1227" s="88">
        <f t="shared" si="342"/>
        <v>0</v>
      </c>
      <c r="P1227" s="85">
        <f t="shared" ca="1" si="337"/>
        <v>0</v>
      </c>
      <c r="Q1227" s="85">
        <f t="shared" si="343"/>
        <v>0</v>
      </c>
      <c r="R1227" s="90" t="str">
        <f t="shared" si="344"/>
        <v>A+J=</v>
      </c>
      <c r="S1227" s="86">
        <f t="shared" si="345"/>
        <v>0</v>
      </c>
      <c r="T1227" s="91"/>
    </row>
    <row r="1228" spans="1:20" x14ac:dyDescent="0.15">
      <c r="A1228" s="83">
        <f t="shared" si="334"/>
        <v>45321</v>
      </c>
      <c r="B1228" s="129">
        <f t="shared" ca="1" si="338"/>
        <v>-5.6843418860808015E-14</v>
      </c>
      <c r="C1228" s="85">
        <f t="shared" si="346"/>
        <v>-5.6843418860808015E-14</v>
      </c>
      <c r="D1228" s="11">
        <f ca="1">IF(A1228&lt;$B$1,VLOOKUP(A1228,[1]DI!$A$4:$B$15000,2),0)</f>
        <v>0.11650000000000001</v>
      </c>
      <c r="E1228" s="85">
        <f t="shared" ca="1" si="339"/>
        <v>1.0004373900000001</v>
      </c>
      <c r="F1228" s="85">
        <f ca="1">(TRUNC(PRODUCT($E$12:$E1227),16))</f>
        <v>1.34462749333936</v>
      </c>
      <c r="G1228" s="85">
        <f t="shared" ca="1" si="340"/>
        <v>1.1449431881660399</v>
      </c>
      <c r="H1228" s="85">
        <f t="shared" ca="1" si="341"/>
        <v>1.17440543</v>
      </c>
      <c r="I1228" s="84">
        <f t="shared" si="335"/>
        <v>0.05</v>
      </c>
      <c r="J1228" s="86">
        <f t="shared" si="347"/>
        <v>44841</v>
      </c>
      <c r="K1228" s="87">
        <f t="shared" si="336"/>
        <v>327</v>
      </c>
      <c r="L1228" s="88">
        <f t="shared" si="348"/>
        <v>327</v>
      </c>
      <c r="M1228" s="89">
        <f t="shared" si="349"/>
        <v>1.065358163</v>
      </c>
      <c r="N1228" s="89">
        <f t="shared" ca="1" si="350"/>
        <v>1.251162412</v>
      </c>
      <c r="O1228" s="88">
        <f t="shared" si="342"/>
        <v>0</v>
      </c>
      <c r="P1228" s="85">
        <f t="shared" ca="1" si="337"/>
        <v>0</v>
      </c>
      <c r="Q1228" s="85">
        <f t="shared" si="343"/>
        <v>0</v>
      </c>
      <c r="R1228" s="90" t="str">
        <f t="shared" si="344"/>
        <v>A+J=</v>
      </c>
      <c r="S1228" s="86">
        <f t="shared" si="345"/>
        <v>0</v>
      </c>
      <c r="T1228" s="91"/>
    </row>
    <row r="1229" spans="1:20" x14ac:dyDescent="0.15">
      <c r="A1229" s="83">
        <f t="shared" ref="A1229:A1292" si="351">(A1228+1)</f>
        <v>45322</v>
      </c>
      <c r="B1229" s="129">
        <f t="shared" ca="1" si="338"/>
        <v>-5.6843418860808015E-14</v>
      </c>
      <c r="C1229" s="85">
        <f t="shared" si="346"/>
        <v>-5.6843418860808015E-14</v>
      </c>
      <c r="D1229" s="11">
        <f ca="1">IF(A1229&lt;$B$1,VLOOKUP(A1229,[1]DI!$A$4:$B$15000,2),0)</f>
        <v>0.11650000000000001</v>
      </c>
      <c r="E1229" s="85">
        <f t="shared" ca="1" si="339"/>
        <v>1.0004373900000001</v>
      </c>
      <c r="F1229" s="85">
        <f ca="1">(TRUNC(PRODUCT($E$12:$E1228),16))</f>
        <v>1.34521561995868</v>
      </c>
      <c r="G1229" s="85">
        <f t="shared" ca="1" si="340"/>
        <v>1.1449431881660399</v>
      </c>
      <c r="H1229" s="85">
        <f t="shared" ca="1" si="341"/>
        <v>1.1749191000000001</v>
      </c>
      <c r="I1229" s="84">
        <f t="shared" ref="I1229:I1292" si="352">I1228</f>
        <v>0.05</v>
      </c>
      <c r="J1229" s="86">
        <f t="shared" si="347"/>
        <v>44841</v>
      </c>
      <c r="K1229" s="87">
        <f t="shared" ref="K1229:K1292" si="353">IF(A1229&gt;J1229,IF(NETWORKDAYS(J1229,A1229,$V$72:$V$436)-1=0,1,NETWORKDAYS(J1229,A1229,$V$72:$V$436)-1),0)</f>
        <v>328</v>
      </c>
      <c r="L1229" s="88">
        <f t="shared" si="348"/>
        <v>328</v>
      </c>
      <c r="M1229" s="89">
        <f t="shared" si="349"/>
        <v>1.065564449</v>
      </c>
      <c r="N1229" s="89">
        <f t="shared" ca="1" si="350"/>
        <v>1.2519520230000001</v>
      </c>
      <c r="O1229" s="88">
        <f t="shared" si="342"/>
        <v>0</v>
      </c>
      <c r="P1229" s="85">
        <f t="shared" ref="P1229:P1292" ca="1" si="354">TRUNC(((N1229-1)*C1229),8)</f>
        <v>0</v>
      </c>
      <c r="Q1229" s="85">
        <f t="shared" si="343"/>
        <v>0</v>
      </c>
      <c r="R1229" s="90" t="str">
        <f t="shared" si="344"/>
        <v>A+J=</v>
      </c>
      <c r="S1229" s="86">
        <f t="shared" si="345"/>
        <v>0</v>
      </c>
      <c r="T1229" s="91"/>
    </row>
    <row r="1230" spans="1:20" x14ac:dyDescent="0.15">
      <c r="A1230" s="83">
        <f t="shared" si="351"/>
        <v>45323</v>
      </c>
      <c r="B1230" s="129">
        <f t="shared" ref="B1230:B1293" ca="1" si="355">IF(A1230&lt;=TODAY(),C1230+P1230,IF(AND(A1230&gt;TODAY(),A1230&lt;=$B$1),IF(VLOOKUP(TODAY(),$A$10:$D$10000,4,FALSE)=0,"n.d",C1230+P1230),"n.d"))</f>
        <v>-5.6843418860808015E-14</v>
      </c>
      <c r="C1230" s="85">
        <f t="shared" si="346"/>
        <v>-5.6843418860808015E-14</v>
      </c>
      <c r="D1230" s="11">
        <f ca="1">IF(A1230&lt;$B$1,VLOOKUP(A1230,[1]DI!$A$4:$B$15000,2),0)</f>
        <v>0.1115</v>
      </c>
      <c r="E1230" s="85">
        <f t="shared" ref="E1230:E1293" ca="1" si="356">IF(A1230&lt;A$10,1,ROUND(((1+D1230)^(1/252)),8))</f>
        <v>1.00041957</v>
      </c>
      <c r="F1230" s="85">
        <f ca="1">(TRUNC(PRODUCT($E$12:$E1229),16))</f>
        <v>1.34580400381869</v>
      </c>
      <c r="G1230" s="85">
        <f t="shared" ref="G1230:G1293" ca="1" si="357">IF(O1229&gt;0,F1229,G1229)</f>
        <v>1.1449431881660399</v>
      </c>
      <c r="H1230" s="85">
        <f t="shared" ref="H1230:H1293" ca="1" si="358">ROUND(F1230/G1230,8)</f>
        <v>1.175433</v>
      </c>
      <c r="I1230" s="84">
        <f t="shared" si="352"/>
        <v>0.05</v>
      </c>
      <c r="J1230" s="86">
        <f t="shared" si="347"/>
        <v>44841</v>
      </c>
      <c r="K1230" s="87">
        <f t="shared" si="353"/>
        <v>329</v>
      </c>
      <c r="L1230" s="88">
        <f t="shared" si="348"/>
        <v>329</v>
      </c>
      <c r="M1230" s="89">
        <f t="shared" si="349"/>
        <v>1.0657707750000001</v>
      </c>
      <c r="N1230" s="89">
        <f t="shared" ca="1" si="350"/>
        <v>1.252742139</v>
      </c>
      <c r="O1230" s="88">
        <f t="shared" ref="O1230:O1293" si="359">IF(VLOOKUP(A1230,W$12:AD$60,8)=VLOOKUP(A1229,W$12:AD$60,8),0,VLOOKUP(A1230,W$12:AD$60,8))</f>
        <v>0</v>
      </c>
      <c r="P1230" s="85">
        <f t="shared" ca="1" si="354"/>
        <v>0</v>
      </c>
      <c r="Q1230" s="85">
        <f t="shared" ref="Q1230:Q1293" si="360">IF(O1230&gt;0,VLOOKUP(O1230,$V$12:$AA$60,6),0)</f>
        <v>0</v>
      </c>
      <c r="R1230" s="90" t="str">
        <f t="shared" ref="R1230:R1293" si="361">IF(O1229&gt;0,VLOOKUP(O1229,V$12:AF$60,10),R1229)</f>
        <v>A+J=</v>
      </c>
      <c r="S1230" s="86">
        <f t="shared" ref="S1230:S1293" si="362">IF(O1229&gt;0,VLOOKUP(O1229,V$12:AF$60,11),S1229)</f>
        <v>0</v>
      </c>
      <c r="T1230" s="91"/>
    </row>
    <row r="1231" spans="1:20" x14ac:dyDescent="0.15">
      <c r="A1231" s="83">
        <f t="shared" si="351"/>
        <v>45324</v>
      </c>
      <c r="B1231" s="129">
        <f t="shared" ca="1" si="355"/>
        <v>-5.6843418860808015E-14</v>
      </c>
      <c r="C1231" s="85">
        <f t="shared" si="346"/>
        <v>-5.6843418860808015E-14</v>
      </c>
      <c r="D1231" s="11">
        <f ca="1">IF(A1231&lt;$B$1,VLOOKUP(A1231,[1]DI!$A$4:$B$15000,2),0)</f>
        <v>0.1115</v>
      </c>
      <c r="E1231" s="85">
        <f t="shared" ca="1" si="356"/>
        <v>1.00041957</v>
      </c>
      <c r="F1231" s="85">
        <f ca="1">(TRUNC(PRODUCT($E$12:$E1230),16))</f>
        <v>1.3463686628045699</v>
      </c>
      <c r="G1231" s="85">
        <f t="shared" ca="1" si="357"/>
        <v>1.1449431881660399</v>
      </c>
      <c r="H1231" s="85">
        <f t="shared" ca="1" si="358"/>
        <v>1.1759261700000001</v>
      </c>
      <c r="I1231" s="84">
        <f t="shared" si="352"/>
        <v>0.05</v>
      </c>
      <c r="J1231" s="86">
        <f t="shared" si="347"/>
        <v>44841</v>
      </c>
      <c r="K1231" s="87">
        <f t="shared" si="353"/>
        <v>330</v>
      </c>
      <c r="L1231" s="88">
        <f t="shared" si="348"/>
        <v>330</v>
      </c>
      <c r="M1231" s="89">
        <f t="shared" si="349"/>
        <v>1.0659771410000001</v>
      </c>
      <c r="N1231" s="89">
        <f t="shared" ca="1" si="350"/>
        <v>1.253510417</v>
      </c>
      <c r="O1231" s="88">
        <f t="shared" si="359"/>
        <v>0</v>
      </c>
      <c r="P1231" s="85">
        <f t="shared" ca="1" si="354"/>
        <v>0</v>
      </c>
      <c r="Q1231" s="85">
        <f t="shared" si="360"/>
        <v>0</v>
      </c>
      <c r="R1231" s="90" t="str">
        <f t="shared" si="361"/>
        <v>A+J=</v>
      </c>
      <c r="S1231" s="86">
        <f t="shared" si="362"/>
        <v>0</v>
      </c>
      <c r="T1231" s="91"/>
    </row>
    <row r="1232" spans="1:20" x14ac:dyDescent="0.15">
      <c r="A1232" s="83">
        <f t="shared" si="351"/>
        <v>45325</v>
      </c>
      <c r="B1232" s="129">
        <f t="shared" ca="1" si="355"/>
        <v>-5.6843418860808015E-14</v>
      </c>
      <c r="C1232" s="85">
        <f t="shared" si="346"/>
        <v>-5.6843418860808015E-14</v>
      </c>
      <c r="D1232" s="11">
        <f ca="1">IF(A1232&lt;$B$1,VLOOKUP(A1232,[1]DI!$A$4:$B$15000,2),0)</f>
        <v>0</v>
      </c>
      <c r="E1232" s="85">
        <f t="shared" ca="1" si="356"/>
        <v>1</v>
      </c>
      <c r="F1232" s="85">
        <f ca="1">(TRUNC(PRODUCT($E$12:$E1231),16))</f>
        <v>1.34693355870443</v>
      </c>
      <c r="G1232" s="85">
        <f t="shared" ca="1" si="357"/>
        <v>1.1449431881660399</v>
      </c>
      <c r="H1232" s="85">
        <f t="shared" ca="1" si="358"/>
        <v>1.17641956</v>
      </c>
      <c r="I1232" s="84">
        <f t="shared" si="352"/>
        <v>0.05</v>
      </c>
      <c r="J1232" s="86">
        <f t="shared" si="347"/>
        <v>44841</v>
      </c>
      <c r="K1232" s="87">
        <f t="shared" si="353"/>
        <v>330</v>
      </c>
      <c r="L1232" s="88">
        <f t="shared" si="348"/>
        <v>331</v>
      </c>
      <c r="M1232" s="89">
        <f t="shared" si="349"/>
        <v>1.0661835470000001</v>
      </c>
      <c r="N1232" s="89">
        <f t="shared" ca="1" si="350"/>
        <v>1.2542791790000001</v>
      </c>
      <c r="O1232" s="88">
        <f t="shared" si="359"/>
        <v>0</v>
      </c>
      <c r="P1232" s="85">
        <f t="shared" ca="1" si="354"/>
        <v>0</v>
      </c>
      <c r="Q1232" s="85">
        <f t="shared" si="360"/>
        <v>0</v>
      </c>
      <c r="R1232" s="90" t="str">
        <f t="shared" si="361"/>
        <v>A+J=</v>
      </c>
      <c r="S1232" s="86">
        <f t="shared" si="362"/>
        <v>0</v>
      </c>
      <c r="T1232" s="91"/>
    </row>
    <row r="1233" spans="1:20" x14ac:dyDescent="0.15">
      <c r="A1233" s="83">
        <f t="shared" si="351"/>
        <v>45326</v>
      </c>
      <c r="B1233" s="129">
        <f t="shared" ca="1" si="355"/>
        <v>-5.6843418860808015E-14</v>
      </c>
      <c r="C1233" s="85">
        <f t="shared" si="346"/>
        <v>-5.6843418860808015E-14</v>
      </c>
      <c r="D1233" s="11">
        <f ca="1">IF(A1233&lt;$B$1,VLOOKUP(A1233,[1]DI!$A$4:$B$15000,2),0)</f>
        <v>0</v>
      </c>
      <c r="E1233" s="85">
        <f t="shared" ca="1" si="356"/>
        <v>1</v>
      </c>
      <c r="F1233" s="85">
        <f ca="1">(TRUNC(PRODUCT($E$12:$E1232),16))</f>
        <v>1.34693355870443</v>
      </c>
      <c r="G1233" s="85">
        <f t="shared" ca="1" si="357"/>
        <v>1.1449431881660399</v>
      </c>
      <c r="H1233" s="85">
        <f t="shared" ca="1" si="358"/>
        <v>1.17641956</v>
      </c>
      <c r="I1233" s="84">
        <f t="shared" si="352"/>
        <v>0.05</v>
      </c>
      <c r="J1233" s="86">
        <f t="shared" si="347"/>
        <v>44841</v>
      </c>
      <c r="K1233" s="87">
        <f t="shared" si="353"/>
        <v>330</v>
      </c>
      <c r="L1233" s="88">
        <f t="shared" si="348"/>
        <v>331</v>
      </c>
      <c r="M1233" s="89">
        <f t="shared" si="349"/>
        <v>1.0661835470000001</v>
      </c>
      <c r="N1233" s="89">
        <f t="shared" ca="1" si="350"/>
        <v>1.2542791790000001</v>
      </c>
      <c r="O1233" s="88">
        <f t="shared" si="359"/>
        <v>0</v>
      </c>
      <c r="P1233" s="85">
        <f t="shared" ca="1" si="354"/>
        <v>0</v>
      </c>
      <c r="Q1233" s="85">
        <f t="shared" si="360"/>
        <v>0</v>
      </c>
      <c r="R1233" s="90" t="str">
        <f t="shared" si="361"/>
        <v>A+J=</v>
      </c>
      <c r="S1233" s="86">
        <f t="shared" si="362"/>
        <v>0</v>
      </c>
      <c r="T1233" s="91"/>
    </row>
    <row r="1234" spans="1:20" x14ac:dyDescent="0.15">
      <c r="A1234" s="83">
        <f t="shared" si="351"/>
        <v>45327</v>
      </c>
      <c r="B1234" s="129">
        <f t="shared" ca="1" si="355"/>
        <v>-5.6843418860808015E-14</v>
      </c>
      <c r="C1234" s="85">
        <f t="shared" si="346"/>
        <v>-5.6843418860808015E-14</v>
      </c>
      <c r="D1234" s="11">
        <f ca="1">IF(A1234&lt;$B$1,VLOOKUP(A1234,[1]DI!$A$4:$B$15000,2),0)</f>
        <v>0.1115</v>
      </c>
      <c r="E1234" s="85">
        <f t="shared" ca="1" si="356"/>
        <v>1.00041957</v>
      </c>
      <c r="F1234" s="85">
        <f ca="1">(TRUNC(PRODUCT($E$12:$E1233),16))</f>
        <v>1.34693355870443</v>
      </c>
      <c r="G1234" s="85">
        <f t="shared" ca="1" si="357"/>
        <v>1.1449431881660399</v>
      </c>
      <c r="H1234" s="85">
        <f t="shared" ca="1" si="358"/>
        <v>1.17641956</v>
      </c>
      <c r="I1234" s="84">
        <f t="shared" si="352"/>
        <v>0.05</v>
      </c>
      <c r="J1234" s="86">
        <f t="shared" si="347"/>
        <v>44841</v>
      </c>
      <c r="K1234" s="87">
        <f t="shared" si="353"/>
        <v>331</v>
      </c>
      <c r="L1234" s="88">
        <f t="shared" si="348"/>
        <v>331</v>
      </c>
      <c r="M1234" s="89">
        <f t="shared" si="349"/>
        <v>1.0661835470000001</v>
      </c>
      <c r="N1234" s="89">
        <f t="shared" ca="1" si="350"/>
        <v>1.2542791790000001</v>
      </c>
      <c r="O1234" s="88">
        <f t="shared" si="359"/>
        <v>0</v>
      </c>
      <c r="P1234" s="85">
        <f t="shared" ca="1" si="354"/>
        <v>0</v>
      </c>
      <c r="Q1234" s="85">
        <f t="shared" si="360"/>
        <v>0</v>
      </c>
      <c r="R1234" s="90" t="str">
        <f t="shared" si="361"/>
        <v>A+J=</v>
      </c>
      <c r="S1234" s="86">
        <f t="shared" si="362"/>
        <v>0</v>
      </c>
      <c r="T1234" s="91"/>
    </row>
    <row r="1235" spans="1:20" x14ac:dyDescent="0.15">
      <c r="A1235" s="83">
        <f t="shared" si="351"/>
        <v>45328</v>
      </c>
      <c r="B1235" s="129">
        <f t="shared" ca="1" si="355"/>
        <v>-5.6843418860808015E-14</v>
      </c>
      <c r="C1235" s="85">
        <f t="shared" si="346"/>
        <v>-5.6843418860808015E-14</v>
      </c>
      <c r="D1235" s="11">
        <f ca="1">IF(A1235&lt;$B$1,VLOOKUP(A1235,[1]DI!$A$4:$B$15000,2),0)</f>
        <v>0.1115</v>
      </c>
      <c r="E1235" s="85">
        <f t="shared" ca="1" si="356"/>
        <v>1.00041957</v>
      </c>
      <c r="F1235" s="85">
        <f ca="1">(TRUNC(PRODUCT($E$12:$E1234),16))</f>
        <v>1.3474986916176499</v>
      </c>
      <c r="G1235" s="85">
        <f t="shared" ca="1" si="357"/>
        <v>1.1449431881660399</v>
      </c>
      <c r="H1235" s="85">
        <f t="shared" ca="1" si="358"/>
        <v>1.1769131500000001</v>
      </c>
      <c r="I1235" s="84">
        <f t="shared" si="352"/>
        <v>0.05</v>
      </c>
      <c r="J1235" s="86">
        <f t="shared" si="347"/>
        <v>44841</v>
      </c>
      <c r="K1235" s="87">
        <f t="shared" si="353"/>
        <v>332</v>
      </c>
      <c r="L1235" s="88">
        <f t="shared" si="348"/>
        <v>332</v>
      </c>
      <c r="M1235" s="89">
        <f t="shared" si="349"/>
        <v>1.066389992</v>
      </c>
      <c r="N1235" s="89">
        <f t="shared" ca="1" si="350"/>
        <v>1.2550484049999999</v>
      </c>
      <c r="O1235" s="88">
        <f t="shared" si="359"/>
        <v>0</v>
      </c>
      <c r="P1235" s="85">
        <f t="shared" ca="1" si="354"/>
        <v>0</v>
      </c>
      <c r="Q1235" s="85">
        <f t="shared" si="360"/>
        <v>0</v>
      </c>
      <c r="R1235" s="90" t="str">
        <f t="shared" si="361"/>
        <v>A+J=</v>
      </c>
      <c r="S1235" s="86">
        <f t="shared" si="362"/>
        <v>0</v>
      </c>
      <c r="T1235" s="91"/>
    </row>
    <row r="1236" spans="1:20" x14ac:dyDescent="0.15">
      <c r="A1236" s="83">
        <f t="shared" si="351"/>
        <v>45329</v>
      </c>
      <c r="B1236" s="129">
        <f t="shared" ca="1" si="355"/>
        <v>-5.6843418860808015E-14</v>
      </c>
      <c r="C1236" s="85">
        <f t="shared" si="346"/>
        <v>-5.6843418860808015E-14</v>
      </c>
      <c r="D1236" s="11">
        <f ca="1">IF(A1236&lt;$B$1,VLOOKUP(A1236,[1]DI!$A$4:$B$15000,2),0)</f>
        <v>0.1115</v>
      </c>
      <c r="E1236" s="85">
        <f t="shared" ca="1" si="356"/>
        <v>1.00041957</v>
      </c>
      <c r="F1236" s="85">
        <f ca="1">(TRUNC(PRODUCT($E$12:$E1235),16))</f>
        <v>1.3480640616436901</v>
      </c>
      <c r="G1236" s="85">
        <f t="shared" ca="1" si="357"/>
        <v>1.1449431881660399</v>
      </c>
      <c r="H1236" s="85">
        <f t="shared" ca="1" si="358"/>
        <v>1.17740695</v>
      </c>
      <c r="I1236" s="84">
        <f t="shared" si="352"/>
        <v>0.05</v>
      </c>
      <c r="J1236" s="86">
        <f t="shared" si="347"/>
        <v>44841</v>
      </c>
      <c r="K1236" s="87">
        <f t="shared" si="353"/>
        <v>333</v>
      </c>
      <c r="L1236" s="88">
        <f t="shared" si="348"/>
        <v>333</v>
      </c>
      <c r="M1236" s="89">
        <f t="shared" si="349"/>
        <v>1.0665964779999999</v>
      </c>
      <c r="N1236" s="89">
        <f t="shared" ca="1" si="350"/>
        <v>1.255818106</v>
      </c>
      <c r="O1236" s="88">
        <f t="shared" si="359"/>
        <v>0</v>
      </c>
      <c r="P1236" s="85">
        <f t="shared" ca="1" si="354"/>
        <v>0</v>
      </c>
      <c r="Q1236" s="85">
        <f t="shared" si="360"/>
        <v>0</v>
      </c>
      <c r="R1236" s="90" t="str">
        <f t="shared" si="361"/>
        <v>A+J=</v>
      </c>
      <c r="S1236" s="86">
        <f t="shared" si="362"/>
        <v>0</v>
      </c>
      <c r="T1236" s="91"/>
    </row>
    <row r="1237" spans="1:20" x14ac:dyDescent="0.15">
      <c r="A1237" s="83">
        <f t="shared" si="351"/>
        <v>45330</v>
      </c>
      <c r="B1237" s="129">
        <f t="shared" ca="1" si="355"/>
        <v>-5.6843418860808015E-14</v>
      </c>
      <c r="C1237" s="85">
        <f t="shared" ref="C1237:C1300" si="363">(C1236-Q1236)</f>
        <v>-5.6843418860808015E-14</v>
      </c>
      <c r="D1237" s="11">
        <f ca="1">IF(A1237&lt;$B$1,VLOOKUP(A1237,[1]DI!$A$4:$B$15000,2),0)</f>
        <v>0.1115</v>
      </c>
      <c r="E1237" s="85">
        <f t="shared" ca="1" si="356"/>
        <v>1.00041957</v>
      </c>
      <c r="F1237" s="85">
        <f ca="1">(TRUNC(PRODUCT($E$12:$E1236),16))</f>
        <v>1.3486296688820401</v>
      </c>
      <c r="G1237" s="85">
        <f t="shared" ca="1" si="357"/>
        <v>1.1449431881660399</v>
      </c>
      <c r="H1237" s="85">
        <f t="shared" ca="1" si="358"/>
        <v>1.1779009499999999</v>
      </c>
      <c r="I1237" s="84">
        <f t="shared" si="352"/>
        <v>0.05</v>
      </c>
      <c r="J1237" s="86">
        <f t="shared" ref="J1237:J1300" si="364">IF(O1236&gt;0,VLOOKUP(O1236,V$12:AF$48,2),J1236)</f>
        <v>44841</v>
      </c>
      <c r="K1237" s="87">
        <f t="shared" si="353"/>
        <v>334</v>
      </c>
      <c r="L1237" s="88">
        <f t="shared" ref="L1237:L1300" si="365">IF(AND(K1237=1,K1236=1),1,IF(K1237&gt;0,IF(K1237=K1236,K1237+1,K1237),0))</f>
        <v>334</v>
      </c>
      <c r="M1237" s="89">
        <f t="shared" ref="M1237:M1300" si="366">ROUND((I1237+1)^(L1237/252),9)</f>
        <v>1.066803003</v>
      </c>
      <c r="N1237" s="89">
        <f t="shared" ref="N1237:N1300" ca="1" si="367">ROUND(H1237*M1237,9)</f>
        <v>1.256588271</v>
      </c>
      <c r="O1237" s="88">
        <f t="shared" si="359"/>
        <v>0</v>
      </c>
      <c r="P1237" s="85">
        <f t="shared" ca="1" si="354"/>
        <v>0</v>
      </c>
      <c r="Q1237" s="85">
        <f t="shared" si="360"/>
        <v>0</v>
      </c>
      <c r="R1237" s="90" t="str">
        <f t="shared" si="361"/>
        <v>A+J=</v>
      </c>
      <c r="S1237" s="86">
        <f t="shared" si="362"/>
        <v>0</v>
      </c>
      <c r="T1237" s="91"/>
    </row>
    <row r="1238" spans="1:20" x14ac:dyDescent="0.15">
      <c r="A1238" s="83">
        <f t="shared" si="351"/>
        <v>45331</v>
      </c>
      <c r="B1238" s="129">
        <f t="shared" ca="1" si="355"/>
        <v>-5.6843418860808015E-14</v>
      </c>
      <c r="C1238" s="85">
        <f t="shared" si="363"/>
        <v>-5.6843418860808015E-14</v>
      </c>
      <c r="D1238" s="11">
        <f ca="1">IF(A1238&lt;$B$1,VLOOKUP(A1238,[1]DI!$A$4:$B$15000,2),0)</f>
        <v>0.1115</v>
      </c>
      <c r="E1238" s="85">
        <f t="shared" ca="1" si="356"/>
        <v>1.00041957</v>
      </c>
      <c r="F1238" s="85">
        <f ca="1">(TRUNC(PRODUCT($E$12:$E1237),16))</f>
        <v>1.34919551343221</v>
      </c>
      <c r="G1238" s="85">
        <f t="shared" ca="1" si="357"/>
        <v>1.1449431881660399</v>
      </c>
      <c r="H1238" s="85">
        <f t="shared" ca="1" si="358"/>
        <v>1.17839516</v>
      </c>
      <c r="I1238" s="84">
        <f t="shared" si="352"/>
        <v>0.05</v>
      </c>
      <c r="J1238" s="86">
        <f t="shared" si="364"/>
        <v>44841</v>
      </c>
      <c r="K1238" s="87">
        <f t="shared" si="353"/>
        <v>335</v>
      </c>
      <c r="L1238" s="88">
        <f t="shared" si="365"/>
        <v>335</v>
      </c>
      <c r="M1238" s="89">
        <f t="shared" si="366"/>
        <v>1.0670095690000001</v>
      </c>
      <c r="N1238" s="89">
        <f t="shared" ca="1" si="367"/>
        <v>1.2573589119999999</v>
      </c>
      <c r="O1238" s="88">
        <f t="shared" si="359"/>
        <v>0</v>
      </c>
      <c r="P1238" s="85">
        <f t="shared" ca="1" si="354"/>
        <v>0</v>
      </c>
      <c r="Q1238" s="85">
        <f t="shared" si="360"/>
        <v>0</v>
      </c>
      <c r="R1238" s="90" t="str">
        <f t="shared" si="361"/>
        <v>A+J=</v>
      </c>
      <c r="S1238" s="86">
        <f t="shared" si="362"/>
        <v>0</v>
      </c>
      <c r="T1238" s="91"/>
    </row>
    <row r="1239" spans="1:20" x14ac:dyDescent="0.15">
      <c r="A1239" s="83">
        <f t="shared" si="351"/>
        <v>45332</v>
      </c>
      <c r="B1239" s="129">
        <f t="shared" ca="1" si="355"/>
        <v>-5.6843418860808015E-14</v>
      </c>
      <c r="C1239" s="85">
        <f t="shared" si="363"/>
        <v>-5.6843418860808015E-14</v>
      </c>
      <c r="D1239" s="11">
        <f ca="1">IF(A1239&lt;$B$1,VLOOKUP(A1239,[1]DI!$A$4:$B$15000,2),0)</f>
        <v>0</v>
      </c>
      <c r="E1239" s="85">
        <f t="shared" ca="1" si="356"/>
        <v>1</v>
      </c>
      <c r="F1239" s="85">
        <f ca="1">(TRUNC(PRODUCT($E$12:$E1238),16))</f>
        <v>1.34976159539378</v>
      </c>
      <c r="G1239" s="85">
        <f t="shared" ca="1" si="357"/>
        <v>1.1449431881660399</v>
      </c>
      <c r="H1239" s="85">
        <f t="shared" ca="1" si="358"/>
        <v>1.1788895800000001</v>
      </c>
      <c r="I1239" s="84">
        <f t="shared" si="352"/>
        <v>0.05</v>
      </c>
      <c r="J1239" s="86">
        <f t="shared" si="364"/>
        <v>44841</v>
      </c>
      <c r="K1239" s="87">
        <f t="shared" si="353"/>
        <v>335</v>
      </c>
      <c r="L1239" s="88">
        <f t="shared" si="365"/>
        <v>336</v>
      </c>
      <c r="M1239" s="89">
        <f t="shared" si="366"/>
        <v>1.067216175</v>
      </c>
      <c r="N1239" s="89">
        <f t="shared" ca="1" si="367"/>
        <v>1.2581300280000001</v>
      </c>
      <c r="O1239" s="88">
        <f t="shared" si="359"/>
        <v>0</v>
      </c>
      <c r="P1239" s="85">
        <f t="shared" ca="1" si="354"/>
        <v>0</v>
      </c>
      <c r="Q1239" s="85">
        <f t="shared" si="360"/>
        <v>0</v>
      </c>
      <c r="R1239" s="90" t="str">
        <f t="shared" si="361"/>
        <v>A+J=</v>
      </c>
      <c r="S1239" s="86">
        <f t="shared" si="362"/>
        <v>0</v>
      </c>
      <c r="T1239" s="91"/>
    </row>
    <row r="1240" spans="1:20" x14ac:dyDescent="0.15">
      <c r="A1240" s="83">
        <f t="shared" si="351"/>
        <v>45333</v>
      </c>
      <c r="B1240" s="129">
        <f t="shared" ca="1" si="355"/>
        <v>-5.6843418860808015E-14</v>
      </c>
      <c r="C1240" s="85">
        <f t="shared" si="363"/>
        <v>-5.6843418860808015E-14</v>
      </c>
      <c r="D1240" s="11">
        <f ca="1">IF(A1240&lt;$B$1,VLOOKUP(A1240,[1]DI!$A$4:$B$15000,2),0)</f>
        <v>0</v>
      </c>
      <c r="E1240" s="85">
        <f t="shared" ca="1" si="356"/>
        <v>1</v>
      </c>
      <c r="F1240" s="85">
        <f ca="1">(TRUNC(PRODUCT($E$12:$E1239),16))</f>
        <v>1.34976159539378</v>
      </c>
      <c r="G1240" s="85">
        <f t="shared" ca="1" si="357"/>
        <v>1.1449431881660399</v>
      </c>
      <c r="H1240" s="85">
        <f t="shared" ca="1" si="358"/>
        <v>1.1788895800000001</v>
      </c>
      <c r="I1240" s="84">
        <f t="shared" si="352"/>
        <v>0.05</v>
      </c>
      <c r="J1240" s="86">
        <f t="shared" si="364"/>
        <v>44841</v>
      </c>
      <c r="K1240" s="87">
        <f t="shared" si="353"/>
        <v>335</v>
      </c>
      <c r="L1240" s="88">
        <f t="shared" si="365"/>
        <v>336</v>
      </c>
      <c r="M1240" s="89">
        <f t="shared" si="366"/>
        <v>1.067216175</v>
      </c>
      <c r="N1240" s="89">
        <f t="shared" ca="1" si="367"/>
        <v>1.2581300280000001</v>
      </c>
      <c r="O1240" s="88">
        <f t="shared" si="359"/>
        <v>0</v>
      </c>
      <c r="P1240" s="85">
        <f t="shared" ca="1" si="354"/>
        <v>0</v>
      </c>
      <c r="Q1240" s="85">
        <f t="shared" si="360"/>
        <v>0</v>
      </c>
      <c r="R1240" s="90" t="str">
        <f t="shared" si="361"/>
        <v>A+J=</v>
      </c>
      <c r="S1240" s="86">
        <f t="shared" si="362"/>
        <v>0</v>
      </c>
      <c r="T1240" s="91"/>
    </row>
    <row r="1241" spans="1:20" x14ac:dyDescent="0.15">
      <c r="A1241" s="83">
        <f t="shared" si="351"/>
        <v>45334</v>
      </c>
      <c r="B1241" s="129">
        <f t="shared" ca="1" si="355"/>
        <v>-5.6843418860808015E-14</v>
      </c>
      <c r="C1241" s="85">
        <f t="shared" si="363"/>
        <v>-5.6843418860808015E-14</v>
      </c>
      <c r="D1241" s="11">
        <f ca="1">IF(A1241&lt;$B$1,VLOOKUP(A1241,[1]DI!$A$4:$B$15000,2),0)</f>
        <v>0</v>
      </c>
      <c r="E1241" s="85">
        <f t="shared" ca="1" si="356"/>
        <v>1</v>
      </c>
      <c r="F1241" s="85">
        <f ca="1">(TRUNC(PRODUCT($E$12:$E1240),16))</f>
        <v>1.34976159539378</v>
      </c>
      <c r="G1241" s="85">
        <f t="shared" ca="1" si="357"/>
        <v>1.1449431881660399</v>
      </c>
      <c r="H1241" s="85">
        <f t="shared" ca="1" si="358"/>
        <v>1.1788895800000001</v>
      </c>
      <c r="I1241" s="84">
        <f t="shared" si="352"/>
        <v>0.05</v>
      </c>
      <c r="J1241" s="86">
        <f t="shared" si="364"/>
        <v>44841</v>
      </c>
      <c r="K1241" s="87">
        <f t="shared" si="353"/>
        <v>335</v>
      </c>
      <c r="L1241" s="88">
        <f t="shared" si="365"/>
        <v>336</v>
      </c>
      <c r="M1241" s="89">
        <f t="shared" si="366"/>
        <v>1.067216175</v>
      </c>
      <c r="N1241" s="89">
        <f t="shared" ca="1" si="367"/>
        <v>1.2581300280000001</v>
      </c>
      <c r="O1241" s="88">
        <f t="shared" si="359"/>
        <v>0</v>
      </c>
      <c r="P1241" s="85">
        <f t="shared" ca="1" si="354"/>
        <v>0</v>
      </c>
      <c r="Q1241" s="85">
        <f t="shared" si="360"/>
        <v>0</v>
      </c>
      <c r="R1241" s="90" t="str">
        <f t="shared" si="361"/>
        <v>A+J=</v>
      </c>
      <c r="S1241" s="86">
        <f t="shared" si="362"/>
        <v>0</v>
      </c>
      <c r="T1241" s="91"/>
    </row>
    <row r="1242" spans="1:20" x14ac:dyDescent="0.15">
      <c r="A1242" s="83">
        <f t="shared" si="351"/>
        <v>45335</v>
      </c>
      <c r="B1242" s="129">
        <f t="shared" ca="1" si="355"/>
        <v>-5.6843418860808015E-14</v>
      </c>
      <c r="C1242" s="85">
        <f t="shared" si="363"/>
        <v>-5.6843418860808015E-14</v>
      </c>
      <c r="D1242" s="11">
        <f ca="1">IF(A1242&lt;$B$1,VLOOKUP(A1242,[1]DI!$A$4:$B$15000,2),0)</f>
        <v>0</v>
      </c>
      <c r="E1242" s="85">
        <f t="shared" ca="1" si="356"/>
        <v>1</v>
      </c>
      <c r="F1242" s="85">
        <f ca="1">(TRUNC(PRODUCT($E$12:$E1241),16))</f>
        <v>1.34976159539378</v>
      </c>
      <c r="G1242" s="85">
        <f t="shared" ca="1" si="357"/>
        <v>1.1449431881660399</v>
      </c>
      <c r="H1242" s="85">
        <f t="shared" ca="1" si="358"/>
        <v>1.1788895800000001</v>
      </c>
      <c r="I1242" s="84">
        <f t="shared" si="352"/>
        <v>0.05</v>
      </c>
      <c r="J1242" s="86">
        <f t="shared" si="364"/>
        <v>44841</v>
      </c>
      <c r="K1242" s="87">
        <f t="shared" si="353"/>
        <v>335</v>
      </c>
      <c r="L1242" s="88">
        <f t="shared" si="365"/>
        <v>336</v>
      </c>
      <c r="M1242" s="89">
        <f t="shared" si="366"/>
        <v>1.067216175</v>
      </c>
      <c r="N1242" s="89">
        <f t="shared" ca="1" si="367"/>
        <v>1.2581300280000001</v>
      </c>
      <c r="O1242" s="88">
        <f t="shared" si="359"/>
        <v>0</v>
      </c>
      <c r="P1242" s="85">
        <f t="shared" ca="1" si="354"/>
        <v>0</v>
      </c>
      <c r="Q1242" s="85">
        <f t="shared" si="360"/>
        <v>0</v>
      </c>
      <c r="R1242" s="90" t="str">
        <f t="shared" si="361"/>
        <v>A+J=</v>
      </c>
      <c r="S1242" s="86">
        <f t="shared" si="362"/>
        <v>0</v>
      </c>
      <c r="T1242" s="91"/>
    </row>
    <row r="1243" spans="1:20" x14ac:dyDescent="0.15">
      <c r="A1243" s="83">
        <f t="shared" si="351"/>
        <v>45336</v>
      </c>
      <c r="B1243" s="129">
        <f t="shared" ca="1" si="355"/>
        <v>-5.6843418860808015E-14</v>
      </c>
      <c r="C1243" s="85">
        <f t="shared" si="363"/>
        <v>-5.6843418860808015E-14</v>
      </c>
      <c r="D1243" s="11">
        <f ca="1">IF(A1243&lt;$B$1,VLOOKUP(A1243,[1]DI!$A$4:$B$15000,2),0)</f>
        <v>0.1115</v>
      </c>
      <c r="E1243" s="85">
        <f t="shared" ca="1" si="356"/>
        <v>1.00041957</v>
      </c>
      <c r="F1243" s="85">
        <f ca="1">(TRUNC(PRODUCT($E$12:$E1242),16))</f>
        <v>1.34976159539378</v>
      </c>
      <c r="G1243" s="85">
        <f t="shared" ca="1" si="357"/>
        <v>1.1449431881660399</v>
      </c>
      <c r="H1243" s="85">
        <f t="shared" ca="1" si="358"/>
        <v>1.1788895800000001</v>
      </c>
      <c r="I1243" s="84">
        <f t="shared" si="352"/>
        <v>0.05</v>
      </c>
      <c r="J1243" s="86">
        <f t="shared" si="364"/>
        <v>44841</v>
      </c>
      <c r="K1243" s="87">
        <f t="shared" si="353"/>
        <v>336</v>
      </c>
      <c r="L1243" s="88">
        <f t="shared" si="365"/>
        <v>336</v>
      </c>
      <c r="M1243" s="89">
        <f t="shared" si="366"/>
        <v>1.067216175</v>
      </c>
      <c r="N1243" s="89">
        <f t="shared" ca="1" si="367"/>
        <v>1.2581300280000001</v>
      </c>
      <c r="O1243" s="88">
        <f t="shared" si="359"/>
        <v>0</v>
      </c>
      <c r="P1243" s="85">
        <f t="shared" ca="1" si="354"/>
        <v>0</v>
      </c>
      <c r="Q1243" s="85">
        <f t="shared" si="360"/>
        <v>0</v>
      </c>
      <c r="R1243" s="90" t="str">
        <f t="shared" si="361"/>
        <v>A+J=</v>
      </c>
      <c r="S1243" s="86">
        <f t="shared" si="362"/>
        <v>0</v>
      </c>
      <c r="T1243" s="91"/>
    </row>
    <row r="1244" spans="1:20" x14ac:dyDescent="0.15">
      <c r="A1244" s="83">
        <f t="shared" si="351"/>
        <v>45337</v>
      </c>
      <c r="B1244" s="129">
        <f t="shared" ca="1" si="355"/>
        <v>-5.6843418860808015E-14</v>
      </c>
      <c r="C1244" s="85">
        <f t="shared" si="363"/>
        <v>-5.6843418860808015E-14</v>
      </c>
      <c r="D1244" s="11">
        <f ca="1">IF(A1244&lt;$B$1,VLOOKUP(A1244,[1]DI!$A$4:$B$15000,2),0)</f>
        <v>0.1115</v>
      </c>
      <c r="E1244" s="85">
        <f t="shared" ca="1" si="356"/>
        <v>1.00041957</v>
      </c>
      <c r="F1244" s="85">
        <f ca="1">(TRUNC(PRODUCT($E$12:$E1243),16))</f>
        <v>1.3503279148663601</v>
      </c>
      <c r="G1244" s="85">
        <f t="shared" ca="1" si="357"/>
        <v>1.1449431881660399</v>
      </c>
      <c r="H1244" s="85">
        <f t="shared" ca="1" si="358"/>
        <v>1.17938421</v>
      </c>
      <c r="I1244" s="84">
        <f t="shared" si="352"/>
        <v>0.05</v>
      </c>
      <c r="J1244" s="86">
        <f t="shared" si="364"/>
        <v>44841</v>
      </c>
      <c r="K1244" s="87">
        <f t="shared" si="353"/>
        <v>337</v>
      </c>
      <c r="L1244" s="88">
        <f t="shared" si="365"/>
        <v>337</v>
      </c>
      <c r="M1244" s="89">
        <f t="shared" si="366"/>
        <v>1.06742282</v>
      </c>
      <c r="N1244" s="89">
        <f t="shared" ca="1" si="367"/>
        <v>1.258901619</v>
      </c>
      <c r="O1244" s="88">
        <f t="shared" si="359"/>
        <v>0</v>
      </c>
      <c r="P1244" s="85">
        <f t="shared" ca="1" si="354"/>
        <v>0</v>
      </c>
      <c r="Q1244" s="85">
        <f t="shared" si="360"/>
        <v>0</v>
      </c>
      <c r="R1244" s="90" t="str">
        <f t="shared" si="361"/>
        <v>A+J=</v>
      </c>
      <c r="S1244" s="86">
        <f t="shared" si="362"/>
        <v>0</v>
      </c>
      <c r="T1244" s="91"/>
    </row>
    <row r="1245" spans="1:20" x14ac:dyDescent="0.15">
      <c r="A1245" s="83">
        <f t="shared" si="351"/>
        <v>45338</v>
      </c>
      <c r="B1245" s="129">
        <f t="shared" ca="1" si="355"/>
        <v>-5.6843418860808015E-14</v>
      </c>
      <c r="C1245" s="85">
        <f t="shared" si="363"/>
        <v>-5.6843418860808015E-14</v>
      </c>
      <c r="D1245" s="11">
        <f ca="1">IF(A1245&lt;$B$1,VLOOKUP(A1245,[1]DI!$A$4:$B$15000,2),0)</f>
        <v>0.1115</v>
      </c>
      <c r="E1245" s="85">
        <f t="shared" ca="1" si="356"/>
        <v>1.00041957</v>
      </c>
      <c r="F1245" s="85">
        <f ca="1">(TRUNC(PRODUCT($E$12:$E1244),16))</f>
        <v>1.3508944719496001</v>
      </c>
      <c r="G1245" s="85">
        <f t="shared" ca="1" si="357"/>
        <v>1.1449431881660399</v>
      </c>
      <c r="H1245" s="85">
        <f t="shared" ca="1" si="358"/>
        <v>1.1798790400000001</v>
      </c>
      <c r="I1245" s="84">
        <f t="shared" si="352"/>
        <v>0.05</v>
      </c>
      <c r="J1245" s="86">
        <f t="shared" si="364"/>
        <v>44841</v>
      </c>
      <c r="K1245" s="87">
        <f t="shared" si="353"/>
        <v>338</v>
      </c>
      <c r="L1245" s="88">
        <f t="shared" si="365"/>
        <v>338</v>
      </c>
      <c r="M1245" s="89">
        <f t="shared" si="366"/>
        <v>1.0676295060000001</v>
      </c>
      <c r="N1245" s="89">
        <f t="shared" ca="1" si="367"/>
        <v>1.2596736770000001</v>
      </c>
      <c r="O1245" s="88">
        <f t="shared" si="359"/>
        <v>0</v>
      </c>
      <c r="P1245" s="85">
        <f t="shared" ca="1" si="354"/>
        <v>0</v>
      </c>
      <c r="Q1245" s="85">
        <f t="shared" si="360"/>
        <v>0</v>
      </c>
      <c r="R1245" s="90" t="str">
        <f t="shared" si="361"/>
        <v>A+J=</v>
      </c>
      <c r="S1245" s="86">
        <f t="shared" si="362"/>
        <v>0</v>
      </c>
      <c r="T1245" s="91"/>
    </row>
    <row r="1246" spans="1:20" x14ac:dyDescent="0.15">
      <c r="A1246" s="83">
        <f t="shared" si="351"/>
        <v>45339</v>
      </c>
      <c r="B1246" s="129">
        <f t="shared" ca="1" si="355"/>
        <v>-5.6843418860808015E-14</v>
      </c>
      <c r="C1246" s="85">
        <f t="shared" si="363"/>
        <v>-5.6843418860808015E-14</v>
      </c>
      <c r="D1246" s="11">
        <f ca="1">IF(A1246&lt;$B$1,VLOOKUP(A1246,[1]DI!$A$4:$B$15000,2),0)</f>
        <v>0</v>
      </c>
      <c r="E1246" s="85">
        <f t="shared" ca="1" si="356"/>
        <v>1</v>
      </c>
      <c r="F1246" s="85">
        <f ca="1">(TRUNC(PRODUCT($E$12:$E1245),16))</f>
        <v>1.3514612667432</v>
      </c>
      <c r="G1246" s="85">
        <f t="shared" ca="1" si="357"/>
        <v>1.1449431881660399</v>
      </c>
      <c r="H1246" s="85">
        <f t="shared" ca="1" si="358"/>
        <v>1.18037408</v>
      </c>
      <c r="I1246" s="84">
        <f t="shared" si="352"/>
        <v>0.05</v>
      </c>
      <c r="J1246" s="86">
        <f t="shared" si="364"/>
        <v>44841</v>
      </c>
      <c r="K1246" s="87">
        <f t="shared" si="353"/>
        <v>338</v>
      </c>
      <c r="L1246" s="88">
        <f t="shared" si="365"/>
        <v>339</v>
      </c>
      <c r="M1246" s="89">
        <f t="shared" si="366"/>
        <v>1.0678362320000001</v>
      </c>
      <c r="N1246" s="89">
        <f t="shared" ca="1" si="367"/>
        <v>1.26044621</v>
      </c>
      <c r="O1246" s="88">
        <f t="shared" si="359"/>
        <v>0</v>
      </c>
      <c r="P1246" s="85">
        <f t="shared" ca="1" si="354"/>
        <v>0</v>
      </c>
      <c r="Q1246" s="85">
        <f t="shared" si="360"/>
        <v>0</v>
      </c>
      <c r="R1246" s="90" t="str">
        <f t="shared" si="361"/>
        <v>A+J=</v>
      </c>
      <c r="S1246" s="86">
        <f t="shared" si="362"/>
        <v>0</v>
      </c>
      <c r="T1246" s="91"/>
    </row>
    <row r="1247" spans="1:20" x14ac:dyDescent="0.15">
      <c r="A1247" s="83">
        <f t="shared" si="351"/>
        <v>45340</v>
      </c>
      <c r="B1247" s="129">
        <f t="shared" ca="1" si="355"/>
        <v>-5.6843418860808015E-14</v>
      </c>
      <c r="C1247" s="85">
        <f t="shared" si="363"/>
        <v>-5.6843418860808015E-14</v>
      </c>
      <c r="D1247" s="11">
        <f ca="1">IF(A1247&lt;$B$1,VLOOKUP(A1247,[1]DI!$A$4:$B$15000,2),0)</f>
        <v>0</v>
      </c>
      <c r="E1247" s="85">
        <f t="shared" ca="1" si="356"/>
        <v>1</v>
      </c>
      <c r="F1247" s="85">
        <f ca="1">(TRUNC(PRODUCT($E$12:$E1246),16))</f>
        <v>1.3514612667432</v>
      </c>
      <c r="G1247" s="85">
        <f t="shared" ca="1" si="357"/>
        <v>1.1449431881660399</v>
      </c>
      <c r="H1247" s="85">
        <f t="shared" ca="1" si="358"/>
        <v>1.18037408</v>
      </c>
      <c r="I1247" s="84">
        <f t="shared" si="352"/>
        <v>0.05</v>
      </c>
      <c r="J1247" s="86">
        <f t="shared" si="364"/>
        <v>44841</v>
      </c>
      <c r="K1247" s="87">
        <f t="shared" si="353"/>
        <v>338</v>
      </c>
      <c r="L1247" s="88">
        <f t="shared" si="365"/>
        <v>339</v>
      </c>
      <c r="M1247" s="89">
        <f t="shared" si="366"/>
        <v>1.0678362320000001</v>
      </c>
      <c r="N1247" s="89">
        <f t="shared" ca="1" si="367"/>
        <v>1.26044621</v>
      </c>
      <c r="O1247" s="88">
        <f t="shared" si="359"/>
        <v>0</v>
      </c>
      <c r="P1247" s="85">
        <f t="shared" ca="1" si="354"/>
        <v>0</v>
      </c>
      <c r="Q1247" s="85">
        <f t="shared" si="360"/>
        <v>0</v>
      </c>
      <c r="R1247" s="90" t="str">
        <f t="shared" si="361"/>
        <v>A+J=</v>
      </c>
      <c r="S1247" s="86">
        <f t="shared" si="362"/>
        <v>0</v>
      </c>
      <c r="T1247" s="91"/>
    </row>
    <row r="1248" spans="1:20" x14ac:dyDescent="0.15">
      <c r="A1248" s="83">
        <f t="shared" si="351"/>
        <v>45341</v>
      </c>
      <c r="B1248" s="129">
        <f t="shared" ca="1" si="355"/>
        <v>-5.6843418860808015E-14</v>
      </c>
      <c r="C1248" s="85">
        <f t="shared" si="363"/>
        <v>-5.6843418860808015E-14</v>
      </c>
      <c r="D1248" s="11">
        <f ca="1">IF(A1248&lt;$B$1,VLOOKUP(A1248,[1]DI!$A$4:$B$15000,2),0)</f>
        <v>0.1115</v>
      </c>
      <c r="E1248" s="85">
        <f t="shared" ca="1" si="356"/>
        <v>1.00041957</v>
      </c>
      <c r="F1248" s="85">
        <f ca="1">(TRUNC(PRODUCT($E$12:$E1247),16))</f>
        <v>1.3514612667432</v>
      </c>
      <c r="G1248" s="85">
        <f t="shared" ca="1" si="357"/>
        <v>1.1449431881660399</v>
      </c>
      <c r="H1248" s="85">
        <f t="shared" ca="1" si="358"/>
        <v>1.18037408</v>
      </c>
      <c r="I1248" s="84">
        <f t="shared" si="352"/>
        <v>0.05</v>
      </c>
      <c r="J1248" s="86">
        <f t="shared" si="364"/>
        <v>44841</v>
      </c>
      <c r="K1248" s="87">
        <f t="shared" si="353"/>
        <v>339</v>
      </c>
      <c r="L1248" s="88">
        <f t="shared" si="365"/>
        <v>339</v>
      </c>
      <c r="M1248" s="89">
        <f t="shared" si="366"/>
        <v>1.0678362320000001</v>
      </c>
      <c r="N1248" s="89">
        <f t="shared" ca="1" si="367"/>
        <v>1.26044621</v>
      </c>
      <c r="O1248" s="88">
        <f t="shared" si="359"/>
        <v>0</v>
      </c>
      <c r="P1248" s="85">
        <f t="shared" ca="1" si="354"/>
        <v>0</v>
      </c>
      <c r="Q1248" s="85">
        <f t="shared" si="360"/>
        <v>0</v>
      </c>
      <c r="R1248" s="90" t="str">
        <f t="shared" si="361"/>
        <v>A+J=</v>
      </c>
      <c r="S1248" s="86">
        <f t="shared" si="362"/>
        <v>0</v>
      </c>
      <c r="T1248" s="91"/>
    </row>
    <row r="1249" spans="1:20" x14ac:dyDescent="0.15">
      <c r="A1249" s="83">
        <f t="shared" si="351"/>
        <v>45342</v>
      </c>
      <c r="B1249" s="129">
        <f t="shared" ca="1" si="355"/>
        <v>-5.6843418860808015E-14</v>
      </c>
      <c r="C1249" s="85">
        <f t="shared" si="363"/>
        <v>-5.6843418860808015E-14</v>
      </c>
      <c r="D1249" s="11">
        <f ca="1">IF(A1249&lt;$B$1,VLOOKUP(A1249,[1]DI!$A$4:$B$15000,2),0)</f>
        <v>0.1115</v>
      </c>
      <c r="E1249" s="85">
        <f t="shared" ca="1" si="356"/>
        <v>1.00041957</v>
      </c>
      <c r="F1249" s="85">
        <f ca="1">(TRUNC(PRODUCT($E$12:$E1248),16))</f>
        <v>1.35202829934688</v>
      </c>
      <c r="G1249" s="85">
        <f t="shared" ca="1" si="357"/>
        <v>1.1449431881660399</v>
      </c>
      <c r="H1249" s="85">
        <f t="shared" ca="1" si="358"/>
        <v>1.1808693299999999</v>
      </c>
      <c r="I1249" s="84">
        <f t="shared" si="352"/>
        <v>0.05</v>
      </c>
      <c r="J1249" s="86">
        <f t="shared" si="364"/>
        <v>44841</v>
      </c>
      <c r="K1249" s="87">
        <f t="shared" si="353"/>
        <v>340</v>
      </c>
      <c r="L1249" s="88">
        <f t="shared" si="365"/>
        <v>340</v>
      </c>
      <c r="M1249" s="89">
        <f t="shared" si="366"/>
        <v>1.068042997</v>
      </c>
      <c r="N1249" s="89">
        <f t="shared" ca="1" si="367"/>
        <v>1.2612192179999999</v>
      </c>
      <c r="O1249" s="88">
        <f t="shared" si="359"/>
        <v>0</v>
      </c>
      <c r="P1249" s="85">
        <f t="shared" ca="1" si="354"/>
        <v>0</v>
      </c>
      <c r="Q1249" s="85">
        <f t="shared" si="360"/>
        <v>0</v>
      </c>
      <c r="R1249" s="90" t="str">
        <f t="shared" si="361"/>
        <v>A+J=</v>
      </c>
      <c r="S1249" s="86">
        <f t="shared" si="362"/>
        <v>0</v>
      </c>
      <c r="T1249" s="91"/>
    </row>
    <row r="1250" spans="1:20" x14ac:dyDescent="0.15">
      <c r="A1250" s="83">
        <f t="shared" si="351"/>
        <v>45343</v>
      </c>
      <c r="B1250" s="129">
        <f t="shared" ca="1" si="355"/>
        <v>-5.6843418860808015E-14</v>
      </c>
      <c r="C1250" s="85">
        <f t="shared" si="363"/>
        <v>-5.6843418860808015E-14</v>
      </c>
      <c r="D1250" s="11">
        <f ca="1">IF(A1250&lt;$B$1,VLOOKUP(A1250,[1]DI!$A$4:$B$15000,2),0)</f>
        <v>0.1115</v>
      </c>
      <c r="E1250" s="85">
        <f t="shared" ca="1" si="356"/>
        <v>1.00041957</v>
      </c>
      <c r="F1250" s="85">
        <f ca="1">(TRUNC(PRODUCT($E$12:$E1249),16))</f>
        <v>1.3525955698604399</v>
      </c>
      <c r="G1250" s="85">
        <f t="shared" ca="1" si="357"/>
        <v>1.1449431881660399</v>
      </c>
      <c r="H1250" s="85">
        <f t="shared" ca="1" si="358"/>
        <v>1.1813647899999999</v>
      </c>
      <c r="I1250" s="84">
        <f t="shared" si="352"/>
        <v>0.05</v>
      </c>
      <c r="J1250" s="86">
        <f t="shared" si="364"/>
        <v>44841</v>
      </c>
      <c r="K1250" s="87">
        <f t="shared" si="353"/>
        <v>341</v>
      </c>
      <c r="L1250" s="88">
        <f t="shared" si="365"/>
        <v>341</v>
      </c>
      <c r="M1250" s="89">
        <f t="shared" si="366"/>
        <v>1.0682498030000001</v>
      </c>
      <c r="N1250" s="89">
        <f t="shared" ca="1" si="367"/>
        <v>1.2619927040000001</v>
      </c>
      <c r="O1250" s="88">
        <f t="shared" si="359"/>
        <v>0</v>
      </c>
      <c r="P1250" s="85">
        <f t="shared" ca="1" si="354"/>
        <v>0</v>
      </c>
      <c r="Q1250" s="85">
        <f t="shared" si="360"/>
        <v>0</v>
      </c>
      <c r="R1250" s="90" t="str">
        <f t="shared" si="361"/>
        <v>A+J=</v>
      </c>
      <c r="S1250" s="86">
        <f t="shared" si="362"/>
        <v>0</v>
      </c>
      <c r="T1250" s="91"/>
    </row>
    <row r="1251" spans="1:20" x14ac:dyDescent="0.15">
      <c r="A1251" s="83">
        <f t="shared" si="351"/>
        <v>45344</v>
      </c>
      <c r="B1251" s="129">
        <f t="shared" ca="1" si="355"/>
        <v>-5.6843418860808015E-14</v>
      </c>
      <c r="C1251" s="85">
        <f t="shared" si="363"/>
        <v>-5.6843418860808015E-14</v>
      </c>
      <c r="D1251" s="11">
        <f ca="1">IF(A1251&lt;$B$1,VLOOKUP(A1251,[1]DI!$A$4:$B$15000,2),0)</f>
        <v>0.1115</v>
      </c>
      <c r="E1251" s="85">
        <f t="shared" ca="1" si="356"/>
        <v>1.00041957</v>
      </c>
      <c r="F1251" s="85">
        <f ca="1">(TRUNC(PRODUCT($E$12:$E1250),16))</f>
        <v>1.3531630783836901</v>
      </c>
      <c r="G1251" s="85">
        <f t="shared" ca="1" si="357"/>
        <v>1.1449431881660399</v>
      </c>
      <c r="H1251" s="85">
        <f t="shared" ca="1" si="358"/>
        <v>1.18186046</v>
      </c>
      <c r="I1251" s="84">
        <f t="shared" si="352"/>
        <v>0.05</v>
      </c>
      <c r="J1251" s="86">
        <f t="shared" si="364"/>
        <v>44841</v>
      </c>
      <c r="K1251" s="87">
        <f t="shared" si="353"/>
        <v>342</v>
      </c>
      <c r="L1251" s="88">
        <f t="shared" si="365"/>
        <v>342</v>
      </c>
      <c r="M1251" s="89">
        <f t="shared" si="366"/>
        <v>1.068456649</v>
      </c>
      <c r="N1251" s="89">
        <f t="shared" ca="1" si="367"/>
        <v>1.262766667</v>
      </c>
      <c r="O1251" s="88">
        <f t="shared" si="359"/>
        <v>0</v>
      </c>
      <c r="P1251" s="85">
        <f t="shared" ca="1" si="354"/>
        <v>0</v>
      </c>
      <c r="Q1251" s="85">
        <f t="shared" si="360"/>
        <v>0</v>
      </c>
      <c r="R1251" s="90" t="str">
        <f t="shared" si="361"/>
        <v>A+J=</v>
      </c>
      <c r="S1251" s="86">
        <f t="shared" si="362"/>
        <v>0</v>
      </c>
      <c r="T1251" s="91"/>
    </row>
    <row r="1252" spans="1:20" x14ac:dyDescent="0.15">
      <c r="A1252" s="83">
        <f t="shared" si="351"/>
        <v>45345</v>
      </c>
      <c r="B1252" s="129">
        <f t="shared" ca="1" si="355"/>
        <v>-5.6843418860808015E-14</v>
      </c>
      <c r="C1252" s="85">
        <f t="shared" si="363"/>
        <v>-5.6843418860808015E-14</v>
      </c>
      <c r="D1252" s="11">
        <f ca="1">IF(A1252&lt;$B$1,VLOOKUP(A1252,[1]DI!$A$4:$B$15000,2),0)</f>
        <v>0.1115</v>
      </c>
      <c r="E1252" s="85">
        <f t="shared" ca="1" si="356"/>
        <v>1.00041957</v>
      </c>
      <c r="F1252" s="85">
        <f ca="1">(TRUNC(PRODUCT($E$12:$E1251),16))</f>
        <v>1.3537308250164899</v>
      </c>
      <c r="G1252" s="85">
        <f t="shared" ca="1" si="357"/>
        <v>1.1449431881660399</v>
      </c>
      <c r="H1252" s="85">
        <f t="shared" ca="1" si="358"/>
        <v>1.18235633</v>
      </c>
      <c r="I1252" s="84">
        <f t="shared" si="352"/>
        <v>0.05</v>
      </c>
      <c r="J1252" s="86">
        <f t="shared" si="364"/>
        <v>44841</v>
      </c>
      <c r="K1252" s="87">
        <f t="shared" si="353"/>
        <v>343</v>
      </c>
      <c r="L1252" s="88">
        <f t="shared" si="365"/>
        <v>343</v>
      </c>
      <c r="M1252" s="89">
        <f t="shared" si="366"/>
        <v>1.0686635339999999</v>
      </c>
      <c r="N1252" s="89">
        <f t="shared" ca="1" si="367"/>
        <v>1.263541094</v>
      </c>
      <c r="O1252" s="88">
        <f t="shared" si="359"/>
        <v>0</v>
      </c>
      <c r="P1252" s="85">
        <f t="shared" ca="1" si="354"/>
        <v>0</v>
      </c>
      <c r="Q1252" s="85">
        <f t="shared" si="360"/>
        <v>0</v>
      </c>
      <c r="R1252" s="90" t="str">
        <f t="shared" si="361"/>
        <v>A+J=</v>
      </c>
      <c r="S1252" s="86">
        <f t="shared" si="362"/>
        <v>0</v>
      </c>
      <c r="T1252" s="91"/>
    </row>
    <row r="1253" spans="1:20" x14ac:dyDescent="0.15">
      <c r="A1253" s="83">
        <f t="shared" si="351"/>
        <v>45346</v>
      </c>
      <c r="B1253" s="129">
        <f t="shared" ca="1" si="355"/>
        <v>-5.6843418860808015E-14</v>
      </c>
      <c r="C1253" s="85">
        <f t="shared" si="363"/>
        <v>-5.6843418860808015E-14</v>
      </c>
      <c r="D1253" s="11">
        <f ca="1">IF(A1253&lt;$B$1,VLOOKUP(A1253,[1]DI!$A$4:$B$15000,2),0)</f>
        <v>0</v>
      </c>
      <c r="E1253" s="85">
        <f t="shared" ca="1" si="356"/>
        <v>1</v>
      </c>
      <c r="F1253" s="85">
        <f ca="1">(TRUNC(PRODUCT($E$12:$E1252),16))</f>
        <v>1.3542988098587401</v>
      </c>
      <c r="G1253" s="85">
        <f t="shared" ca="1" si="357"/>
        <v>1.1449431881660399</v>
      </c>
      <c r="H1253" s="85">
        <f t="shared" ca="1" si="358"/>
        <v>1.18285241</v>
      </c>
      <c r="I1253" s="84">
        <f t="shared" si="352"/>
        <v>0.05</v>
      </c>
      <c r="J1253" s="86">
        <f t="shared" si="364"/>
        <v>44841</v>
      </c>
      <c r="K1253" s="87">
        <f t="shared" si="353"/>
        <v>343</v>
      </c>
      <c r="L1253" s="88">
        <f t="shared" si="365"/>
        <v>344</v>
      </c>
      <c r="M1253" s="89">
        <f t="shared" si="366"/>
        <v>1.0688704600000001</v>
      </c>
      <c r="N1253" s="89">
        <f t="shared" ca="1" si="367"/>
        <v>1.264316</v>
      </c>
      <c r="O1253" s="88">
        <f t="shared" si="359"/>
        <v>0</v>
      </c>
      <c r="P1253" s="85">
        <f t="shared" ca="1" si="354"/>
        <v>0</v>
      </c>
      <c r="Q1253" s="85">
        <f t="shared" si="360"/>
        <v>0</v>
      </c>
      <c r="R1253" s="90" t="str">
        <f t="shared" si="361"/>
        <v>A+J=</v>
      </c>
      <c r="S1253" s="86">
        <f t="shared" si="362"/>
        <v>0</v>
      </c>
      <c r="T1253" s="91"/>
    </row>
    <row r="1254" spans="1:20" x14ac:dyDescent="0.15">
      <c r="A1254" s="83">
        <f t="shared" si="351"/>
        <v>45347</v>
      </c>
      <c r="B1254" s="129">
        <f t="shared" ca="1" si="355"/>
        <v>-5.6843418860808015E-14</v>
      </c>
      <c r="C1254" s="85">
        <f t="shared" si="363"/>
        <v>-5.6843418860808015E-14</v>
      </c>
      <c r="D1254" s="11">
        <f ca="1">IF(A1254&lt;$B$1,VLOOKUP(A1254,[1]DI!$A$4:$B$15000,2),0)</f>
        <v>0</v>
      </c>
      <c r="E1254" s="85">
        <f t="shared" ca="1" si="356"/>
        <v>1</v>
      </c>
      <c r="F1254" s="85">
        <f ca="1">(TRUNC(PRODUCT($E$12:$E1253),16))</f>
        <v>1.3542988098587401</v>
      </c>
      <c r="G1254" s="85">
        <f t="shared" ca="1" si="357"/>
        <v>1.1449431881660399</v>
      </c>
      <c r="H1254" s="85">
        <f t="shared" ca="1" si="358"/>
        <v>1.18285241</v>
      </c>
      <c r="I1254" s="84">
        <f t="shared" si="352"/>
        <v>0.05</v>
      </c>
      <c r="J1254" s="86">
        <f t="shared" si="364"/>
        <v>44841</v>
      </c>
      <c r="K1254" s="87">
        <f t="shared" si="353"/>
        <v>343</v>
      </c>
      <c r="L1254" s="88">
        <f t="shared" si="365"/>
        <v>344</v>
      </c>
      <c r="M1254" s="89">
        <f t="shared" si="366"/>
        <v>1.0688704600000001</v>
      </c>
      <c r="N1254" s="89">
        <f t="shared" ca="1" si="367"/>
        <v>1.264316</v>
      </c>
      <c r="O1254" s="88">
        <f t="shared" si="359"/>
        <v>0</v>
      </c>
      <c r="P1254" s="85">
        <f t="shared" ca="1" si="354"/>
        <v>0</v>
      </c>
      <c r="Q1254" s="85">
        <f t="shared" si="360"/>
        <v>0</v>
      </c>
      <c r="R1254" s="90" t="str">
        <f t="shared" si="361"/>
        <v>A+J=</v>
      </c>
      <c r="S1254" s="86">
        <f t="shared" si="362"/>
        <v>0</v>
      </c>
      <c r="T1254" s="91"/>
    </row>
    <row r="1255" spans="1:20" x14ac:dyDescent="0.15">
      <c r="A1255" s="83">
        <f t="shared" si="351"/>
        <v>45348</v>
      </c>
      <c r="B1255" s="129">
        <f t="shared" ca="1" si="355"/>
        <v>-5.6843418860808015E-14</v>
      </c>
      <c r="C1255" s="85">
        <f t="shared" si="363"/>
        <v>-5.6843418860808015E-14</v>
      </c>
      <c r="D1255" s="11">
        <f ca="1">IF(A1255&lt;$B$1,VLOOKUP(A1255,[1]DI!$A$4:$B$15000,2),0)</f>
        <v>0.1115</v>
      </c>
      <c r="E1255" s="85">
        <f t="shared" ca="1" si="356"/>
        <v>1.00041957</v>
      </c>
      <c r="F1255" s="85">
        <f ca="1">(TRUNC(PRODUCT($E$12:$E1254),16))</f>
        <v>1.3542988098587401</v>
      </c>
      <c r="G1255" s="85">
        <f t="shared" ca="1" si="357"/>
        <v>1.1449431881660399</v>
      </c>
      <c r="H1255" s="85">
        <f t="shared" ca="1" si="358"/>
        <v>1.18285241</v>
      </c>
      <c r="I1255" s="84">
        <f t="shared" si="352"/>
        <v>0.05</v>
      </c>
      <c r="J1255" s="86">
        <f t="shared" si="364"/>
        <v>44841</v>
      </c>
      <c r="K1255" s="87">
        <f t="shared" si="353"/>
        <v>344</v>
      </c>
      <c r="L1255" s="88">
        <f t="shared" si="365"/>
        <v>344</v>
      </c>
      <c r="M1255" s="89">
        <f t="shared" si="366"/>
        <v>1.0688704600000001</v>
      </c>
      <c r="N1255" s="89">
        <f t="shared" ca="1" si="367"/>
        <v>1.264316</v>
      </c>
      <c r="O1255" s="88">
        <f t="shared" si="359"/>
        <v>0</v>
      </c>
      <c r="P1255" s="85">
        <f t="shared" ca="1" si="354"/>
        <v>0</v>
      </c>
      <c r="Q1255" s="85">
        <f t="shared" si="360"/>
        <v>0</v>
      </c>
      <c r="R1255" s="90" t="str">
        <f t="shared" si="361"/>
        <v>A+J=</v>
      </c>
      <c r="S1255" s="86">
        <f t="shared" si="362"/>
        <v>0</v>
      </c>
      <c r="T1255" s="91"/>
    </row>
    <row r="1256" spans="1:20" x14ac:dyDescent="0.15">
      <c r="A1256" s="83">
        <f t="shared" si="351"/>
        <v>45349</v>
      </c>
      <c r="B1256" s="129">
        <f t="shared" ca="1" si="355"/>
        <v>-5.6843418860808015E-14</v>
      </c>
      <c r="C1256" s="85">
        <f t="shared" si="363"/>
        <v>-5.6843418860808015E-14</v>
      </c>
      <c r="D1256" s="11">
        <f ca="1">IF(A1256&lt;$B$1,VLOOKUP(A1256,[1]DI!$A$4:$B$15000,2),0)</f>
        <v>0.1115</v>
      </c>
      <c r="E1256" s="85">
        <f t="shared" ca="1" si="356"/>
        <v>1.00041957</v>
      </c>
      <c r="F1256" s="85">
        <f ca="1">(TRUNC(PRODUCT($E$12:$E1255),16))</f>
        <v>1.35486703301039</v>
      </c>
      <c r="G1256" s="85">
        <f t="shared" ca="1" si="357"/>
        <v>1.1449431881660399</v>
      </c>
      <c r="H1256" s="85">
        <f t="shared" ca="1" si="358"/>
        <v>1.1833487</v>
      </c>
      <c r="I1256" s="84">
        <f t="shared" si="352"/>
        <v>0.05</v>
      </c>
      <c r="J1256" s="86">
        <f t="shared" si="364"/>
        <v>44841</v>
      </c>
      <c r="K1256" s="87">
        <f t="shared" si="353"/>
        <v>345</v>
      </c>
      <c r="L1256" s="88">
        <f t="shared" si="365"/>
        <v>345</v>
      </c>
      <c r="M1256" s="89">
        <f t="shared" si="366"/>
        <v>1.069077426</v>
      </c>
      <c r="N1256" s="89">
        <f t="shared" ca="1" si="367"/>
        <v>1.265091382</v>
      </c>
      <c r="O1256" s="88">
        <f t="shared" si="359"/>
        <v>0</v>
      </c>
      <c r="P1256" s="85">
        <f t="shared" ca="1" si="354"/>
        <v>0</v>
      </c>
      <c r="Q1256" s="85">
        <f t="shared" si="360"/>
        <v>0</v>
      </c>
      <c r="R1256" s="90" t="str">
        <f t="shared" si="361"/>
        <v>A+J=</v>
      </c>
      <c r="S1256" s="86">
        <f t="shared" si="362"/>
        <v>0</v>
      </c>
      <c r="T1256" s="91"/>
    </row>
    <row r="1257" spans="1:20" x14ac:dyDescent="0.15">
      <c r="A1257" s="83">
        <f t="shared" si="351"/>
        <v>45350</v>
      </c>
      <c r="B1257" s="129">
        <f t="shared" ca="1" si="355"/>
        <v>-5.6843418860808015E-14</v>
      </c>
      <c r="C1257" s="85">
        <f t="shared" si="363"/>
        <v>-5.6843418860808015E-14</v>
      </c>
      <c r="D1257" s="11">
        <f ca="1">IF(A1257&lt;$B$1,VLOOKUP(A1257,[1]DI!$A$4:$B$15000,2),0)</f>
        <v>0.1115</v>
      </c>
      <c r="E1257" s="85">
        <f t="shared" ca="1" si="356"/>
        <v>1.00041957</v>
      </c>
      <c r="F1257" s="85">
        <f ca="1">(TRUNC(PRODUCT($E$12:$E1256),16))</f>
        <v>1.35543549457143</v>
      </c>
      <c r="G1257" s="85">
        <f t="shared" ca="1" si="357"/>
        <v>1.1449431881660399</v>
      </c>
      <c r="H1257" s="85">
        <f t="shared" ca="1" si="358"/>
        <v>1.1838451999999999</v>
      </c>
      <c r="I1257" s="84">
        <f t="shared" si="352"/>
        <v>0.05</v>
      </c>
      <c r="J1257" s="86">
        <f t="shared" si="364"/>
        <v>44841</v>
      </c>
      <c r="K1257" s="87">
        <f t="shared" si="353"/>
        <v>346</v>
      </c>
      <c r="L1257" s="88">
        <f t="shared" si="365"/>
        <v>346</v>
      </c>
      <c r="M1257" s="89">
        <f t="shared" si="366"/>
        <v>1.0692844319999999</v>
      </c>
      <c r="N1257" s="89">
        <f t="shared" ca="1" si="367"/>
        <v>1.2658672419999999</v>
      </c>
      <c r="O1257" s="88">
        <f t="shared" si="359"/>
        <v>0</v>
      </c>
      <c r="P1257" s="85">
        <f t="shared" ca="1" si="354"/>
        <v>0</v>
      </c>
      <c r="Q1257" s="85">
        <f t="shared" si="360"/>
        <v>0</v>
      </c>
      <c r="R1257" s="90" t="str">
        <f t="shared" si="361"/>
        <v>A+J=</v>
      </c>
      <c r="S1257" s="86">
        <f t="shared" si="362"/>
        <v>0</v>
      </c>
      <c r="T1257" s="91"/>
    </row>
    <row r="1258" spans="1:20" x14ac:dyDescent="0.15">
      <c r="A1258" s="83">
        <f t="shared" si="351"/>
        <v>45351</v>
      </c>
      <c r="B1258" s="129">
        <f t="shared" ca="1" si="355"/>
        <v>-5.6843418860808015E-14</v>
      </c>
      <c r="C1258" s="85">
        <f t="shared" si="363"/>
        <v>-5.6843418860808015E-14</v>
      </c>
      <c r="D1258" s="11">
        <f ca="1">IF(A1258&lt;$B$1,VLOOKUP(A1258,[1]DI!$A$4:$B$15000,2),0)</f>
        <v>0.1115</v>
      </c>
      <c r="E1258" s="85">
        <f t="shared" ca="1" si="356"/>
        <v>1.00041957</v>
      </c>
      <c r="F1258" s="85">
        <f ca="1">(TRUNC(PRODUCT($E$12:$E1257),16))</f>
        <v>1.3560041946418899</v>
      </c>
      <c r="G1258" s="85">
        <f t="shared" ca="1" si="357"/>
        <v>1.1449431881660399</v>
      </c>
      <c r="H1258" s="85">
        <f t="shared" ca="1" si="358"/>
        <v>1.1843418999999999</v>
      </c>
      <c r="I1258" s="84">
        <f t="shared" si="352"/>
        <v>0.05</v>
      </c>
      <c r="J1258" s="86">
        <f t="shared" si="364"/>
        <v>44841</v>
      </c>
      <c r="K1258" s="87">
        <f t="shared" si="353"/>
        <v>347</v>
      </c>
      <c r="L1258" s="88">
        <f t="shared" si="365"/>
        <v>347</v>
      </c>
      <c r="M1258" s="89">
        <f t="shared" si="366"/>
        <v>1.069491478</v>
      </c>
      <c r="N1258" s="89">
        <f t="shared" ca="1" si="367"/>
        <v>1.266643569</v>
      </c>
      <c r="O1258" s="88">
        <f t="shared" si="359"/>
        <v>0</v>
      </c>
      <c r="P1258" s="85">
        <f t="shared" ca="1" si="354"/>
        <v>0</v>
      </c>
      <c r="Q1258" s="85">
        <f t="shared" si="360"/>
        <v>0</v>
      </c>
      <c r="R1258" s="90" t="str">
        <f t="shared" si="361"/>
        <v>A+J=</v>
      </c>
      <c r="S1258" s="86">
        <f t="shared" si="362"/>
        <v>0</v>
      </c>
      <c r="T1258" s="91"/>
    </row>
    <row r="1259" spans="1:20" x14ac:dyDescent="0.15">
      <c r="A1259" s="83">
        <f t="shared" si="351"/>
        <v>45352</v>
      </c>
      <c r="B1259" s="129">
        <f t="shared" ca="1" si="355"/>
        <v>-5.6843418860808015E-14</v>
      </c>
      <c r="C1259" s="85">
        <f t="shared" si="363"/>
        <v>-5.6843418860808015E-14</v>
      </c>
      <c r="D1259" s="11">
        <f ca="1">IF(A1259&lt;$B$1,VLOOKUP(A1259,[1]DI!$A$4:$B$15000,2),0)</f>
        <v>0.1115</v>
      </c>
      <c r="E1259" s="85">
        <f t="shared" ca="1" si="356"/>
        <v>1.00041957</v>
      </c>
      <c r="F1259" s="85">
        <f ca="1">(TRUNC(PRODUCT($E$12:$E1258),16))</f>
        <v>1.35657313332183</v>
      </c>
      <c r="G1259" s="85">
        <f t="shared" ca="1" si="357"/>
        <v>1.1449431881660399</v>
      </c>
      <c r="H1259" s="85">
        <f t="shared" ca="1" si="358"/>
        <v>1.18483882</v>
      </c>
      <c r="I1259" s="84">
        <f t="shared" si="352"/>
        <v>0.05</v>
      </c>
      <c r="J1259" s="86">
        <f t="shared" si="364"/>
        <v>44841</v>
      </c>
      <c r="K1259" s="87">
        <f t="shared" si="353"/>
        <v>348</v>
      </c>
      <c r="L1259" s="88">
        <f t="shared" si="365"/>
        <v>348</v>
      </c>
      <c r="M1259" s="89">
        <f t="shared" si="366"/>
        <v>1.0696985649999999</v>
      </c>
      <c r="N1259" s="89">
        <f t="shared" ca="1" si="367"/>
        <v>1.267420386</v>
      </c>
      <c r="O1259" s="88">
        <f t="shared" si="359"/>
        <v>0</v>
      </c>
      <c r="P1259" s="85">
        <f t="shared" ca="1" si="354"/>
        <v>0</v>
      </c>
      <c r="Q1259" s="85">
        <f t="shared" si="360"/>
        <v>0</v>
      </c>
      <c r="R1259" s="90" t="str">
        <f t="shared" si="361"/>
        <v>A+J=</v>
      </c>
      <c r="S1259" s="86">
        <f t="shared" si="362"/>
        <v>0</v>
      </c>
      <c r="T1259" s="91"/>
    </row>
    <row r="1260" spans="1:20" x14ac:dyDescent="0.15">
      <c r="A1260" s="83">
        <f t="shared" si="351"/>
        <v>45353</v>
      </c>
      <c r="B1260" s="129">
        <f t="shared" ca="1" si="355"/>
        <v>-5.6843418860808015E-14</v>
      </c>
      <c r="C1260" s="85">
        <f t="shared" si="363"/>
        <v>-5.6843418860808015E-14</v>
      </c>
      <c r="D1260" s="11">
        <f ca="1">IF(A1260&lt;$B$1,VLOOKUP(A1260,[1]DI!$A$4:$B$15000,2),0)</f>
        <v>0</v>
      </c>
      <c r="E1260" s="85">
        <f t="shared" ca="1" si="356"/>
        <v>1</v>
      </c>
      <c r="F1260" s="85">
        <f ca="1">(TRUNC(PRODUCT($E$12:$E1259),16))</f>
        <v>1.35714231071138</v>
      </c>
      <c r="G1260" s="85">
        <f t="shared" ca="1" si="357"/>
        <v>1.1449431881660399</v>
      </c>
      <c r="H1260" s="85">
        <f t="shared" ca="1" si="358"/>
        <v>1.1853359400000001</v>
      </c>
      <c r="I1260" s="84">
        <f t="shared" si="352"/>
        <v>0.05</v>
      </c>
      <c r="J1260" s="86">
        <f t="shared" si="364"/>
        <v>44841</v>
      </c>
      <c r="K1260" s="87">
        <f t="shared" si="353"/>
        <v>348</v>
      </c>
      <c r="L1260" s="88">
        <f t="shared" si="365"/>
        <v>349</v>
      </c>
      <c r="M1260" s="89">
        <f t="shared" si="366"/>
        <v>1.069905691</v>
      </c>
      <c r="N1260" s="89">
        <f t="shared" ca="1" si="367"/>
        <v>1.268197668</v>
      </c>
      <c r="O1260" s="88">
        <f t="shared" si="359"/>
        <v>0</v>
      </c>
      <c r="P1260" s="85">
        <f t="shared" ca="1" si="354"/>
        <v>0</v>
      </c>
      <c r="Q1260" s="85">
        <f t="shared" si="360"/>
        <v>0</v>
      </c>
      <c r="R1260" s="90" t="str">
        <f t="shared" si="361"/>
        <v>A+J=</v>
      </c>
      <c r="S1260" s="86">
        <f t="shared" si="362"/>
        <v>0</v>
      </c>
      <c r="T1260" s="91"/>
    </row>
    <row r="1261" spans="1:20" x14ac:dyDescent="0.15">
      <c r="A1261" s="83">
        <f t="shared" si="351"/>
        <v>45354</v>
      </c>
      <c r="B1261" s="129">
        <f t="shared" ca="1" si="355"/>
        <v>-5.6843418860808015E-14</v>
      </c>
      <c r="C1261" s="85">
        <f t="shared" si="363"/>
        <v>-5.6843418860808015E-14</v>
      </c>
      <c r="D1261" s="11">
        <f ca="1">IF(A1261&lt;$B$1,VLOOKUP(A1261,[1]DI!$A$4:$B$15000,2),0)</f>
        <v>0</v>
      </c>
      <c r="E1261" s="85">
        <f t="shared" ca="1" si="356"/>
        <v>1</v>
      </c>
      <c r="F1261" s="85">
        <f ca="1">(TRUNC(PRODUCT($E$12:$E1260),16))</f>
        <v>1.35714231071138</v>
      </c>
      <c r="G1261" s="85">
        <f t="shared" ca="1" si="357"/>
        <v>1.1449431881660399</v>
      </c>
      <c r="H1261" s="85">
        <f t="shared" ca="1" si="358"/>
        <v>1.1853359400000001</v>
      </c>
      <c r="I1261" s="84">
        <f t="shared" si="352"/>
        <v>0.05</v>
      </c>
      <c r="J1261" s="86">
        <f t="shared" si="364"/>
        <v>44841</v>
      </c>
      <c r="K1261" s="87">
        <f t="shared" si="353"/>
        <v>348</v>
      </c>
      <c r="L1261" s="88">
        <f t="shared" si="365"/>
        <v>349</v>
      </c>
      <c r="M1261" s="89">
        <f t="shared" si="366"/>
        <v>1.069905691</v>
      </c>
      <c r="N1261" s="89">
        <f t="shared" ca="1" si="367"/>
        <v>1.268197668</v>
      </c>
      <c r="O1261" s="88">
        <f t="shared" si="359"/>
        <v>0</v>
      </c>
      <c r="P1261" s="85">
        <f t="shared" ca="1" si="354"/>
        <v>0</v>
      </c>
      <c r="Q1261" s="85">
        <f t="shared" si="360"/>
        <v>0</v>
      </c>
      <c r="R1261" s="90" t="str">
        <f t="shared" si="361"/>
        <v>A+J=</v>
      </c>
      <c r="S1261" s="86">
        <f t="shared" si="362"/>
        <v>0</v>
      </c>
      <c r="T1261" s="91"/>
    </row>
    <row r="1262" spans="1:20" x14ac:dyDescent="0.15">
      <c r="A1262" s="83">
        <f t="shared" si="351"/>
        <v>45355</v>
      </c>
      <c r="B1262" s="129">
        <f t="shared" ca="1" si="355"/>
        <v>-5.6843418860808015E-14</v>
      </c>
      <c r="C1262" s="85">
        <f t="shared" si="363"/>
        <v>-5.6843418860808015E-14</v>
      </c>
      <c r="D1262" s="11">
        <f ca="1">IF(A1262&lt;$B$1,VLOOKUP(A1262,[1]DI!$A$4:$B$15000,2),0)</f>
        <v>0.1115</v>
      </c>
      <c r="E1262" s="85">
        <f t="shared" ca="1" si="356"/>
        <v>1.00041957</v>
      </c>
      <c r="F1262" s="85">
        <f ca="1">(TRUNC(PRODUCT($E$12:$E1261),16))</f>
        <v>1.35714231071138</v>
      </c>
      <c r="G1262" s="85">
        <f t="shared" ca="1" si="357"/>
        <v>1.1449431881660399</v>
      </c>
      <c r="H1262" s="85">
        <f t="shared" ca="1" si="358"/>
        <v>1.1853359400000001</v>
      </c>
      <c r="I1262" s="84">
        <f t="shared" si="352"/>
        <v>0.05</v>
      </c>
      <c r="J1262" s="86">
        <f t="shared" si="364"/>
        <v>44841</v>
      </c>
      <c r="K1262" s="87">
        <f t="shared" si="353"/>
        <v>349</v>
      </c>
      <c r="L1262" s="88">
        <f t="shared" si="365"/>
        <v>349</v>
      </c>
      <c r="M1262" s="89">
        <f t="shared" si="366"/>
        <v>1.069905691</v>
      </c>
      <c r="N1262" s="89">
        <f t="shared" ca="1" si="367"/>
        <v>1.268197668</v>
      </c>
      <c r="O1262" s="88">
        <f t="shared" si="359"/>
        <v>0</v>
      </c>
      <c r="P1262" s="85">
        <f t="shared" ca="1" si="354"/>
        <v>0</v>
      </c>
      <c r="Q1262" s="85">
        <f t="shared" si="360"/>
        <v>0</v>
      </c>
      <c r="R1262" s="90" t="str">
        <f t="shared" si="361"/>
        <v>A+J=</v>
      </c>
      <c r="S1262" s="86">
        <f t="shared" si="362"/>
        <v>0</v>
      </c>
      <c r="T1262" s="91"/>
    </row>
    <row r="1263" spans="1:20" x14ac:dyDescent="0.15">
      <c r="A1263" s="83">
        <f t="shared" si="351"/>
        <v>45356</v>
      </c>
      <c r="B1263" s="129">
        <f t="shared" ca="1" si="355"/>
        <v>-5.6843418860808015E-14</v>
      </c>
      <c r="C1263" s="85">
        <f t="shared" si="363"/>
        <v>-5.6843418860808015E-14</v>
      </c>
      <c r="D1263" s="11">
        <f ca="1">IF(A1263&lt;$B$1,VLOOKUP(A1263,[1]DI!$A$4:$B$15000,2),0)</f>
        <v>0.1115</v>
      </c>
      <c r="E1263" s="85">
        <f t="shared" ca="1" si="356"/>
        <v>1.00041957</v>
      </c>
      <c r="F1263" s="85">
        <f ca="1">(TRUNC(PRODUCT($E$12:$E1262),16))</f>
        <v>1.35771172691069</v>
      </c>
      <c r="G1263" s="85">
        <f t="shared" ca="1" si="357"/>
        <v>1.1449431881660399</v>
      </c>
      <c r="H1263" s="85">
        <f t="shared" ca="1" si="358"/>
        <v>1.1858332700000001</v>
      </c>
      <c r="I1263" s="84">
        <f t="shared" si="352"/>
        <v>0.05</v>
      </c>
      <c r="J1263" s="86">
        <f t="shared" si="364"/>
        <v>44841</v>
      </c>
      <c r="K1263" s="87">
        <f t="shared" si="353"/>
        <v>350</v>
      </c>
      <c r="L1263" s="88">
        <f t="shared" si="365"/>
        <v>350</v>
      </c>
      <c r="M1263" s="89">
        <f t="shared" si="366"/>
        <v>1.070112857</v>
      </c>
      <c r="N1263" s="89">
        <f t="shared" ca="1" si="367"/>
        <v>1.2689754280000001</v>
      </c>
      <c r="O1263" s="88">
        <f t="shared" si="359"/>
        <v>0</v>
      </c>
      <c r="P1263" s="85">
        <f t="shared" ca="1" si="354"/>
        <v>0</v>
      </c>
      <c r="Q1263" s="85">
        <f t="shared" si="360"/>
        <v>0</v>
      </c>
      <c r="R1263" s="90" t="str">
        <f t="shared" si="361"/>
        <v>A+J=</v>
      </c>
      <c r="S1263" s="86">
        <f t="shared" si="362"/>
        <v>0</v>
      </c>
      <c r="T1263" s="91"/>
    </row>
    <row r="1264" spans="1:20" x14ac:dyDescent="0.15">
      <c r="A1264" s="83">
        <f t="shared" si="351"/>
        <v>45357</v>
      </c>
      <c r="B1264" s="129">
        <f t="shared" ca="1" si="355"/>
        <v>-5.6843418860808015E-14</v>
      </c>
      <c r="C1264" s="85">
        <f t="shared" si="363"/>
        <v>-5.6843418860808015E-14</v>
      </c>
      <c r="D1264" s="11">
        <f ca="1">IF(A1264&lt;$B$1,VLOOKUP(A1264,[1]DI!$A$4:$B$15000,2),0)</f>
        <v>0.1115</v>
      </c>
      <c r="E1264" s="85">
        <f t="shared" ca="1" si="356"/>
        <v>1.00041957</v>
      </c>
      <c r="F1264" s="85">
        <f ca="1">(TRUNC(PRODUCT($E$12:$E1263),16))</f>
        <v>1.35828138201995</v>
      </c>
      <c r="G1264" s="85">
        <f t="shared" ca="1" si="357"/>
        <v>1.1449431881660399</v>
      </c>
      <c r="H1264" s="85">
        <f t="shared" ca="1" si="358"/>
        <v>1.1863308100000001</v>
      </c>
      <c r="I1264" s="84">
        <f t="shared" si="352"/>
        <v>0.05</v>
      </c>
      <c r="J1264" s="86">
        <f t="shared" si="364"/>
        <v>44841</v>
      </c>
      <c r="K1264" s="87">
        <f t="shared" si="353"/>
        <v>351</v>
      </c>
      <c r="L1264" s="88">
        <f t="shared" si="365"/>
        <v>351</v>
      </c>
      <c r="M1264" s="89">
        <f t="shared" si="366"/>
        <v>1.0703200639999999</v>
      </c>
      <c r="N1264" s="89">
        <f t="shared" ca="1" si="367"/>
        <v>1.2697536679999999</v>
      </c>
      <c r="O1264" s="88">
        <f t="shared" si="359"/>
        <v>0</v>
      </c>
      <c r="P1264" s="85">
        <f t="shared" ca="1" si="354"/>
        <v>0</v>
      </c>
      <c r="Q1264" s="85">
        <f t="shared" si="360"/>
        <v>0</v>
      </c>
      <c r="R1264" s="90" t="str">
        <f t="shared" si="361"/>
        <v>A+J=</v>
      </c>
      <c r="S1264" s="86">
        <f t="shared" si="362"/>
        <v>0</v>
      </c>
      <c r="T1264" s="91"/>
    </row>
    <row r="1265" spans="1:20" x14ac:dyDescent="0.15">
      <c r="A1265" s="83">
        <f t="shared" si="351"/>
        <v>45358</v>
      </c>
      <c r="B1265" s="129">
        <f t="shared" ca="1" si="355"/>
        <v>-5.6843418860808015E-14</v>
      </c>
      <c r="C1265" s="85">
        <f t="shared" si="363"/>
        <v>-5.6843418860808015E-14</v>
      </c>
      <c r="D1265" s="11">
        <f ca="1">IF(A1265&lt;$B$1,VLOOKUP(A1265,[1]DI!$A$4:$B$15000,2),0)</f>
        <v>0.1115</v>
      </c>
      <c r="E1265" s="85">
        <f t="shared" ca="1" si="356"/>
        <v>1.00041957</v>
      </c>
      <c r="F1265" s="85">
        <f ca="1">(TRUNC(PRODUCT($E$12:$E1264),16))</f>
        <v>1.3588512761394</v>
      </c>
      <c r="G1265" s="85">
        <f t="shared" ca="1" si="357"/>
        <v>1.1449431881660399</v>
      </c>
      <c r="H1265" s="85">
        <f t="shared" ca="1" si="358"/>
        <v>1.1868285599999999</v>
      </c>
      <c r="I1265" s="84">
        <f t="shared" si="352"/>
        <v>0.05</v>
      </c>
      <c r="J1265" s="86">
        <f t="shared" si="364"/>
        <v>44841</v>
      </c>
      <c r="K1265" s="87">
        <f t="shared" si="353"/>
        <v>352</v>
      </c>
      <c r="L1265" s="88">
        <f t="shared" si="365"/>
        <v>352</v>
      </c>
      <c r="M1265" s="89">
        <f t="shared" si="366"/>
        <v>1.0705273099999999</v>
      </c>
      <c r="N1265" s="89">
        <f t="shared" ca="1" si="367"/>
        <v>1.270532386</v>
      </c>
      <c r="O1265" s="88">
        <f t="shared" si="359"/>
        <v>0</v>
      </c>
      <c r="P1265" s="85">
        <f t="shared" ca="1" si="354"/>
        <v>0</v>
      </c>
      <c r="Q1265" s="85">
        <f t="shared" si="360"/>
        <v>0</v>
      </c>
      <c r="R1265" s="90" t="str">
        <f t="shared" si="361"/>
        <v>A+J=</v>
      </c>
      <c r="S1265" s="86">
        <f t="shared" si="362"/>
        <v>0</v>
      </c>
      <c r="T1265" s="91"/>
    </row>
    <row r="1266" spans="1:20" x14ac:dyDescent="0.15">
      <c r="A1266" s="83">
        <f t="shared" si="351"/>
        <v>45359</v>
      </c>
      <c r="B1266" s="129">
        <f t="shared" ca="1" si="355"/>
        <v>-5.6843418860808015E-14</v>
      </c>
      <c r="C1266" s="85">
        <f t="shared" si="363"/>
        <v>-5.6843418860808015E-14</v>
      </c>
      <c r="D1266" s="11">
        <f ca="1">IF(A1266&lt;$B$1,VLOOKUP(A1266,[1]DI!$A$4:$B$15000,2),0)</f>
        <v>0.1115</v>
      </c>
      <c r="E1266" s="85">
        <f t="shared" ca="1" si="356"/>
        <v>1.00041957</v>
      </c>
      <c r="F1266" s="85">
        <f ca="1">(TRUNC(PRODUCT($E$12:$E1265),16))</f>
        <v>1.35942140936933</v>
      </c>
      <c r="G1266" s="85">
        <f t="shared" ca="1" si="357"/>
        <v>1.1449431881660399</v>
      </c>
      <c r="H1266" s="85">
        <f t="shared" ca="1" si="358"/>
        <v>1.1873265200000001</v>
      </c>
      <c r="I1266" s="84">
        <f t="shared" si="352"/>
        <v>0.05</v>
      </c>
      <c r="J1266" s="86">
        <f t="shared" si="364"/>
        <v>44841</v>
      </c>
      <c r="K1266" s="87">
        <f t="shared" si="353"/>
        <v>353</v>
      </c>
      <c r="L1266" s="88">
        <f t="shared" si="365"/>
        <v>353</v>
      </c>
      <c r="M1266" s="89">
        <f t="shared" si="366"/>
        <v>1.070734597</v>
      </c>
      <c r="N1266" s="89">
        <f t="shared" ca="1" si="367"/>
        <v>1.2713115829999999</v>
      </c>
      <c r="O1266" s="88">
        <f t="shared" si="359"/>
        <v>0</v>
      </c>
      <c r="P1266" s="85">
        <f t="shared" ca="1" si="354"/>
        <v>0</v>
      </c>
      <c r="Q1266" s="85">
        <f t="shared" si="360"/>
        <v>0</v>
      </c>
      <c r="R1266" s="90" t="str">
        <f t="shared" si="361"/>
        <v>A+J=</v>
      </c>
      <c r="S1266" s="86">
        <f t="shared" si="362"/>
        <v>0</v>
      </c>
      <c r="T1266" s="91"/>
    </row>
    <row r="1267" spans="1:20" x14ac:dyDescent="0.15">
      <c r="A1267" s="83">
        <f t="shared" si="351"/>
        <v>45360</v>
      </c>
      <c r="B1267" s="129">
        <f t="shared" ca="1" si="355"/>
        <v>-5.6843418860808015E-14</v>
      </c>
      <c r="C1267" s="85">
        <f t="shared" si="363"/>
        <v>-5.6843418860808015E-14</v>
      </c>
      <c r="D1267" s="11">
        <f ca="1">IF(A1267&lt;$B$1,VLOOKUP(A1267,[1]DI!$A$4:$B$15000,2),0)</f>
        <v>0</v>
      </c>
      <c r="E1267" s="85">
        <f t="shared" ca="1" si="356"/>
        <v>1</v>
      </c>
      <c r="F1267" s="85">
        <f ca="1">(TRUNC(PRODUCT($E$12:$E1266),16))</f>
        <v>1.35999178181006</v>
      </c>
      <c r="G1267" s="85">
        <f t="shared" ca="1" si="357"/>
        <v>1.1449431881660399</v>
      </c>
      <c r="H1267" s="85">
        <f t="shared" ca="1" si="358"/>
        <v>1.1878246800000001</v>
      </c>
      <c r="I1267" s="84">
        <f t="shared" si="352"/>
        <v>0.05</v>
      </c>
      <c r="J1267" s="86">
        <f t="shared" si="364"/>
        <v>44841</v>
      </c>
      <c r="K1267" s="87">
        <f t="shared" si="353"/>
        <v>353</v>
      </c>
      <c r="L1267" s="88">
        <f t="shared" si="365"/>
        <v>354</v>
      </c>
      <c r="M1267" s="89">
        <f t="shared" si="366"/>
        <v>1.070941924</v>
      </c>
      <c r="N1267" s="89">
        <f t="shared" ca="1" si="367"/>
        <v>1.272091248</v>
      </c>
      <c r="O1267" s="88">
        <f t="shared" si="359"/>
        <v>0</v>
      </c>
      <c r="P1267" s="85">
        <f t="shared" ca="1" si="354"/>
        <v>0</v>
      </c>
      <c r="Q1267" s="85">
        <f t="shared" si="360"/>
        <v>0</v>
      </c>
      <c r="R1267" s="90" t="str">
        <f t="shared" si="361"/>
        <v>A+J=</v>
      </c>
      <c r="S1267" s="86">
        <f t="shared" si="362"/>
        <v>0</v>
      </c>
      <c r="T1267" s="91"/>
    </row>
    <row r="1268" spans="1:20" x14ac:dyDescent="0.15">
      <c r="A1268" s="83">
        <f t="shared" si="351"/>
        <v>45361</v>
      </c>
      <c r="B1268" s="129">
        <f t="shared" ca="1" si="355"/>
        <v>-5.6843418860808015E-14</v>
      </c>
      <c r="C1268" s="85">
        <f t="shared" si="363"/>
        <v>-5.6843418860808015E-14</v>
      </c>
      <c r="D1268" s="11">
        <f ca="1">IF(A1268&lt;$B$1,VLOOKUP(A1268,[1]DI!$A$4:$B$15000,2),0)</f>
        <v>0</v>
      </c>
      <c r="E1268" s="85">
        <f t="shared" ca="1" si="356"/>
        <v>1</v>
      </c>
      <c r="F1268" s="85">
        <f ca="1">(TRUNC(PRODUCT($E$12:$E1267),16))</f>
        <v>1.35999178181006</v>
      </c>
      <c r="G1268" s="85">
        <f t="shared" ca="1" si="357"/>
        <v>1.1449431881660399</v>
      </c>
      <c r="H1268" s="85">
        <f t="shared" ca="1" si="358"/>
        <v>1.1878246800000001</v>
      </c>
      <c r="I1268" s="84">
        <f t="shared" si="352"/>
        <v>0.05</v>
      </c>
      <c r="J1268" s="86">
        <f t="shared" si="364"/>
        <v>44841</v>
      </c>
      <c r="K1268" s="87">
        <f t="shared" si="353"/>
        <v>353</v>
      </c>
      <c r="L1268" s="88">
        <f t="shared" si="365"/>
        <v>354</v>
      </c>
      <c r="M1268" s="89">
        <f t="shared" si="366"/>
        <v>1.070941924</v>
      </c>
      <c r="N1268" s="89">
        <f t="shared" ca="1" si="367"/>
        <v>1.272091248</v>
      </c>
      <c r="O1268" s="88">
        <f t="shared" si="359"/>
        <v>0</v>
      </c>
      <c r="P1268" s="85">
        <f t="shared" ca="1" si="354"/>
        <v>0</v>
      </c>
      <c r="Q1268" s="85">
        <f t="shared" si="360"/>
        <v>0</v>
      </c>
      <c r="R1268" s="90" t="str">
        <f t="shared" si="361"/>
        <v>A+J=</v>
      </c>
      <c r="S1268" s="86">
        <f t="shared" si="362"/>
        <v>0</v>
      </c>
      <c r="T1268" s="91"/>
    </row>
    <row r="1269" spans="1:20" x14ac:dyDescent="0.15">
      <c r="A1269" s="83">
        <f t="shared" si="351"/>
        <v>45362</v>
      </c>
      <c r="B1269" s="129">
        <f t="shared" ca="1" si="355"/>
        <v>-5.6843418860808015E-14</v>
      </c>
      <c r="C1269" s="85">
        <f t="shared" si="363"/>
        <v>-5.6843418860808015E-14</v>
      </c>
      <c r="D1269" s="11">
        <f ca="1">IF(A1269&lt;$B$1,VLOOKUP(A1269,[1]DI!$A$4:$B$15000,2),0)</f>
        <v>0.1115</v>
      </c>
      <c r="E1269" s="85">
        <f t="shared" ca="1" si="356"/>
        <v>1.00041957</v>
      </c>
      <c r="F1269" s="85">
        <f ca="1">(TRUNC(PRODUCT($E$12:$E1268),16))</f>
        <v>1.35999178181006</v>
      </c>
      <c r="G1269" s="85">
        <f t="shared" ca="1" si="357"/>
        <v>1.1449431881660399</v>
      </c>
      <c r="H1269" s="85">
        <f t="shared" ca="1" si="358"/>
        <v>1.1878246800000001</v>
      </c>
      <c r="I1269" s="84">
        <f t="shared" si="352"/>
        <v>0.05</v>
      </c>
      <c r="J1269" s="86">
        <f t="shared" si="364"/>
        <v>44841</v>
      </c>
      <c r="K1269" s="87">
        <f t="shared" si="353"/>
        <v>354</v>
      </c>
      <c r="L1269" s="88">
        <f t="shared" si="365"/>
        <v>354</v>
      </c>
      <c r="M1269" s="89">
        <f t="shared" si="366"/>
        <v>1.070941924</v>
      </c>
      <c r="N1269" s="89">
        <f t="shared" ca="1" si="367"/>
        <v>1.272091248</v>
      </c>
      <c r="O1269" s="88">
        <f t="shared" si="359"/>
        <v>0</v>
      </c>
      <c r="P1269" s="85">
        <f t="shared" ca="1" si="354"/>
        <v>0</v>
      </c>
      <c r="Q1269" s="85">
        <f t="shared" si="360"/>
        <v>0</v>
      </c>
      <c r="R1269" s="90" t="str">
        <f t="shared" si="361"/>
        <v>A+J=</v>
      </c>
      <c r="S1269" s="86">
        <f t="shared" si="362"/>
        <v>0</v>
      </c>
      <c r="T1269" s="91"/>
    </row>
    <row r="1270" spans="1:20" x14ac:dyDescent="0.15">
      <c r="A1270" s="83">
        <f t="shared" si="351"/>
        <v>45363</v>
      </c>
      <c r="B1270" s="129">
        <f t="shared" ca="1" si="355"/>
        <v>-5.6843418860808015E-14</v>
      </c>
      <c r="C1270" s="85">
        <f t="shared" si="363"/>
        <v>-5.6843418860808015E-14</v>
      </c>
      <c r="D1270" s="11">
        <f ca="1">IF(A1270&lt;$B$1,VLOOKUP(A1270,[1]DI!$A$4:$B$15000,2),0)</f>
        <v>0.1115</v>
      </c>
      <c r="E1270" s="85">
        <f t="shared" ca="1" si="356"/>
        <v>1.00041957</v>
      </c>
      <c r="F1270" s="85">
        <f ca="1">(TRUNC(PRODUCT($E$12:$E1269),16))</f>
        <v>1.36056239356195</v>
      </c>
      <c r="G1270" s="85">
        <f t="shared" ca="1" si="357"/>
        <v>1.1449431881660399</v>
      </c>
      <c r="H1270" s="85">
        <f t="shared" ca="1" si="358"/>
        <v>1.1883230600000001</v>
      </c>
      <c r="I1270" s="84">
        <f t="shared" si="352"/>
        <v>0.05</v>
      </c>
      <c r="J1270" s="86">
        <f t="shared" si="364"/>
        <v>44841</v>
      </c>
      <c r="K1270" s="87">
        <f t="shared" si="353"/>
        <v>355</v>
      </c>
      <c r="L1270" s="88">
        <f t="shared" si="365"/>
        <v>355</v>
      </c>
      <c r="M1270" s="89">
        <f t="shared" si="366"/>
        <v>1.071149291</v>
      </c>
      <c r="N1270" s="89">
        <f t="shared" ca="1" si="367"/>
        <v>1.2728714029999999</v>
      </c>
      <c r="O1270" s="88">
        <f t="shared" si="359"/>
        <v>0</v>
      </c>
      <c r="P1270" s="85">
        <f t="shared" ca="1" si="354"/>
        <v>0</v>
      </c>
      <c r="Q1270" s="85">
        <f t="shared" si="360"/>
        <v>0</v>
      </c>
      <c r="R1270" s="90" t="str">
        <f t="shared" si="361"/>
        <v>A+J=</v>
      </c>
      <c r="S1270" s="86">
        <f t="shared" si="362"/>
        <v>0</v>
      </c>
      <c r="T1270" s="91"/>
    </row>
    <row r="1271" spans="1:20" x14ac:dyDescent="0.15">
      <c r="A1271" s="83">
        <f t="shared" si="351"/>
        <v>45364</v>
      </c>
      <c r="B1271" s="129">
        <f t="shared" ca="1" si="355"/>
        <v>-5.6843418860808015E-14</v>
      </c>
      <c r="C1271" s="85">
        <f t="shared" si="363"/>
        <v>-5.6843418860808015E-14</v>
      </c>
      <c r="D1271" s="11">
        <f ca="1">IF(A1271&lt;$B$1,VLOOKUP(A1271,[1]DI!$A$4:$B$15000,2),0)</f>
        <v>0.1115</v>
      </c>
      <c r="E1271" s="85">
        <f t="shared" ca="1" si="356"/>
        <v>1.00041957</v>
      </c>
      <c r="F1271" s="85">
        <f ca="1">(TRUNC(PRODUCT($E$12:$E1270),16))</f>
        <v>1.3611332447254201</v>
      </c>
      <c r="G1271" s="85">
        <f t="shared" ca="1" si="357"/>
        <v>1.1449431881660399</v>
      </c>
      <c r="H1271" s="85">
        <f t="shared" ca="1" si="358"/>
        <v>1.18882165</v>
      </c>
      <c r="I1271" s="84">
        <f t="shared" si="352"/>
        <v>0.05</v>
      </c>
      <c r="J1271" s="86">
        <f t="shared" si="364"/>
        <v>44841</v>
      </c>
      <c r="K1271" s="87">
        <f t="shared" si="353"/>
        <v>356</v>
      </c>
      <c r="L1271" s="88">
        <f t="shared" si="365"/>
        <v>356</v>
      </c>
      <c r="M1271" s="89">
        <f t="shared" si="366"/>
        <v>1.071356698</v>
      </c>
      <c r="N1271" s="89">
        <f t="shared" ca="1" si="367"/>
        <v>1.273652037</v>
      </c>
      <c r="O1271" s="88">
        <f t="shared" si="359"/>
        <v>0</v>
      </c>
      <c r="P1271" s="85">
        <f t="shared" ca="1" si="354"/>
        <v>0</v>
      </c>
      <c r="Q1271" s="85">
        <f t="shared" si="360"/>
        <v>0</v>
      </c>
      <c r="R1271" s="90" t="str">
        <f t="shared" si="361"/>
        <v>A+J=</v>
      </c>
      <c r="S1271" s="86">
        <f t="shared" si="362"/>
        <v>0</v>
      </c>
      <c r="T1271" s="91"/>
    </row>
    <row r="1272" spans="1:20" x14ac:dyDescent="0.15">
      <c r="A1272" s="83">
        <f t="shared" si="351"/>
        <v>45365</v>
      </c>
      <c r="B1272" s="129">
        <f t="shared" ca="1" si="355"/>
        <v>-5.6843418860808015E-14</v>
      </c>
      <c r="C1272" s="85">
        <f t="shared" si="363"/>
        <v>-5.6843418860808015E-14</v>
      </c>
      <c r="D1272" s="11">
        <f ca="1">IF(A1272&lt;$B$1,VLOOKUP(A1272,[1]DI!$A$4:$B$15000,2),0)</f>
        <v>0.1115</v>
      </c>
      <c r="E1272" s="85">
        <f t="shared" ca="1" si="356"/>
        <v>1.00041957</v>
      </c>
      <c r="F1272" s="85">
        <f ca="1">(TRUNC(PRODUCT($E$12:$E1271),16))</f>
        <v>1.36170433540091</v>
      </c>
      <c r="G1272" s="85">
        <f t="shared" ca="1" si="357"/>
        <v>1.1449431881660399</v>
      </c>
      <c r="H1272" s="85">
        <f t="shared" ca="1" si="358"/>
        <v>1.1893204399999999</v>
      </c>
      <c r="I1272" s="84">
        <f t="shared" si="352"/>
        <v>0.05</v>
      </c>
      <c r="J1272" s="86">
        <f t="shared" si="364"/>
        <v>44841</v>
      </c>
      <c r="K1272" s="87">
        <f t="shared" si="353"/>
        <v>357</v>
      </c>
      <c r="L1272" s="88">
        <f t="shared" si="365"/>
        <v>357</v>
      </c>
      <c r="M1272" s="89">
        <f t="shared" si="366"/>
        <v>1.071564145</v>
      </c>
      <c r="N1272" s="89">
        <f t="shared" ca="1" si="367"/>
        <v>1.27443314</v>
      </c>
      <c r="O1272" s="88">
        <f t="shared" si="359"/>
        <v>0</v>
      </c>
      <c r="P1272" s="85">
        <f t="shared" ca="1" si="354"/>
        <v>0</v>
      </c>
      <c r="Q1272" s="85">
        <f t="shared" si="360"/>
        <v>0</v>
      </c>
      <c r="R1272" s="90" t="str">
        <f t="shared" si="361"/>
        <v>A+J=</v>
      </c>
      <c r="S1272" s="86">
        <f t="shared" si="362"/>
        <v>0</v>
      </c>
      <c r="T1272" s="91"/>
    </row>
    <row r="1273" spans="1:20" x14ac:dyDescent="0.15">
      <c r="A1273" s="83">
        <f t="shared" si="351"/>
        <v>45366</v>
      </c>
      <c r="B1273" s="129">
        <f t="shared" ca="1" si="355"/>
        <v>-5.6843418860808015E-14</v>
      </c>
      <c r="C1273" s="85">
        <f t="shared" si="363"/>
        <v>-5.6843418860808015E-14</v>
      </c>
      <c r="D1273" s="11">
        <f ca="1">IF(A1273&lt;$B$1,VLOOKUP(A1273,[1]DI!$A$4:$B$15000,2),0)</f>
        <v>0.1115</v>
      </c>
      <c r="E1273" s="85">
        <f t="shared" ca="1" si="356"/>
        <v>1.00041957</v>
      </c>
      <c r="F1273" s="85">
        <f ca="1">(TRUNC(PRODUCT($E$12:$E1272),16))</f>
        <v>1.3622756656889099</v>
      </c>
      <c r="G1273" s="85">
        <f t="shared" ca="1" si="357"/>
        <v>1.1449431881660399</v>
      </c>
      <c r="H1273" s="85">
        <f t="shared" ca="1" si="358"/>
        <v>1.18981944</v>
      </c>
      <c r="I1273" s="84">
        <f t="shared" si="352"/>
        <v>0.05</v>
      </c>
      <c r="J1273" s="86">
        <f t="shared" si="364"/>
        <v>44841</v>
      </c>
      <c r="K1273" s="87">
        <f t="shared" si="353"/>
        <v>358</v>
      </c>
      <c r="L1273" s="88">
        <f t="shared" si="365"/>
        <v>358</v>
      </c>
      <c r="M1273" s="89">
        <f t="shared" si="366"/>
        <v>1.071771633</v>
      </c>
      <c r="N1273" s="89">
        <f t="shared" ca="1" si="367"/>
        <v>1.275214724</v>
      </c>
      <c r="O1273" s="88">
        <f t="shared" si="359"/>
        <v>0</v>
      </c>
      <c r="P1273" s="85">
        <f t="shared" ca="1" si="354"/>
        <v>0</v>
      </c>
      <c r="Q1273" s="85">
        <f t="shared" si="360"/>
        <v>0</v>
      </c>
      <c r="R1273" s="90" t="str">
        <f t="shared" si="361"/>
        <v>A+J=</v>
      </c>
      <c r="S1273" s="86">
        <f t="shared" si="362"/>
        <v>0</v>
      </c>
      <c r="T1273" s="91"/>
    </row>
    <row r="1274" spans="1:20" x14ac:dyDescent="0.15">
      <c r="A1274" s="83">
        <f t="shared" si="351"/>
        <v>45367</v>
      </c>
      <c r="B1274" s="129">
        <f t="shared" ca="1" si="355"/>
        <v>-5.6843418860808015E-14</v>
      </c>
      <c r="C1274" s="85">
        <f t="shared" si="363"/>
        <v>-5.6843418860808015E-14</v>
      </c>
      <c r="D1274" s="11">
        <f ca="1">IF(A1274&lt;$B$1,VLOOKUP(A1274,[1]DI!$A$4:$B$15000,2),0)</f>
        <v>0</v>
      </c>
      <c r="E1274" s="85">
        <f t="shared" ca="1" si="356"/>
        <v>1</v>
      </c>
      <c r="F1274" s="85">
        <f ca="1">(TRUNC(PRODUCT($E$12:$E1273),16))</f>
        <v>1.3628472356899699</v>
      </c>
      <c r="G1274" s="85">
        <f t="shared" ca="1" si="357"/>
        <v>1.1449431881660399</v>
      </c>
      <c r="H1274" s="85">
        <f t="shared" ca="1" si="358"/>
        <v>1.19031865</v>
      </c>
      <c r="I1274" s="84">
        <f t="shared" si="352"/>
        <v>0.05</v>
      </c>
      <c r="J1274" s="86">
        <f t="shared" si="364"/>
        <v>44841</v>
      </c>
      <c r="K1274" s="87">
        <f t="shared" si="353"/>
        <v>358</v>
      </c>
      <c r="L1274" s="88">
        <f t="shared" si="365"/>
        <v>359</v>
      </c>
      <c r="M1274" s="89">
        <f t="shared" si="366"/>
        <v>1.071979161</v>
      </c>
      <c r="N1274" s="89">
        <f t="shared" ca="1" si="367"/>
        <v>1.275996788</v>
      </c>
      <c r="O1274" s="88">
        <f t="shared" si="359"/>
        <v>0</v>
      </c>
      <c r="P1274" s="85">
        <f t="shared" ca="1" si="354"/>
        <v>0</v>
      </c>
      <c r="Q1274" s="85">
        <f t="shared" si="360"/>
        <v>0</v>
      </c>
      <c r="R1274" s="90" t="str">
        <f t="shared" si="361"/>
        <v>A+J=</v>
      </c>
      <c r="S1274" s="86">
        <f t="shared" si="362"/>
        <v>0</v>
      </c>
      <c r="T1274" s="91"/>
    </row>
    <row r="1275" spans="1:20" x14ac:dyDescent="0.15">
      <c r="A1275" s="83">
        <f t="shared" si="351"/>
        <v>45368</v>
      </c>
      <c r="B1275" s="129">
        <f t="shared" ca="1" si="355"/>
        <v>-5.6843418860808015E-14</v>
      </c>
      <c r="C1275" s="85">
        <f t="shared" si="363"/>
        <v>-5.6843418860808015E-14</v>
      </c>
      <c r="D1275" s="11">
        <f ca="1">IF(A1275&lt;$B$1,VLOOKUP(A1275,[1]DI!$A$4:$B$15000,2),0)</f>
        <v>0</v>
      </c>
      <c r="E1275" s="85">
        <f t="shared" ca="1" si="356"/>
        <v>1</v>
      </c>
      <c r="F1275" s="85">
        <f ca="1">(TRUNC(PRODUCT($E$12:$E1274),16))</f>
        <v>1.3628472356899699</v>
      </c>
      <c r="G1275" s="85">
        <f t="shared" ca="1" si="357"/>
        <v>1.1449431881660399</v>
      </c>
      <c r="H1275" s="85">
        <f t="shared" ca="1" si="358"/>
        <v>1.19031865</v>
      </c>
      <c r="I1275" s="84">
        <f t="shared" si="352"/>
        <v>0.05</v>
      </c>
      <c r="J1275" s="86">
        <f t="shared" si="364"/>
        <v>44841</v>
      </c>
      <c r="K1275" s="87">
        <f t="shared" si="353"/>
        <v>358</v>
      </c>
      <c r="L1275" s="88">
        <f t="shared" si="365"/>
        <v>359</v>
      </c>
      <c r="M1275" s="89">
        <f t="shared" si="366"/>
        <v>1.071979161</v>
      </c>
      <c r="N1275" s="89">
        <f t="shared" ca="1" si="367"/>
        <v>1.275996788</v>
      </c>
      <c r="O1275" s="88">
        <f t="shared" si="359"/>
        <v>0</v>
      </c>
      <c r="P1275" s="85">
        <f t="shared" ca="1" si="354"/>
        <v>0</v>
      </c>
      <c r="Q1275" s="85">
        <f t="shared" si="360"/>
        <v>0</v>
      </c>
      <c r="R1275" s="90" t="str">
        <f t="shared" si="361"/>
        <v>A+J=</v>
      </c>
      <c r="S1275" s="86">
        <f t="shared" si="362"/>
        <v>0</v>
      </c>
      <c r="T1275" s="91"/>
    </row>
    <row r="1276" spans="1:20" x14ac:dyDescent="0.15">
      <c r="A1276" s="83">
        <f t="shared" si="351"/>
        <v>45369</v>
      </c>
      <c r="B1276" s="129">
        <f t="shared" ca="1" si="355"/>
        <v>-5.6843418860808015E-14</v>
      </c>
      <c r="C1276" s="85">
        <f t="shared" si="363"/>
        <v>-5.6843418860808015E-14</v>
      </c>
      <c r="D1276" s="11">
        <f ca="1">IF(A1276&lt;$B$1,VLOOKUP(A1276,[1]DI!$A$4:$B$15000,2),0)</f>
        <v>0.1115</v>
      </c>
      <c r="E1276" s="85">
        <f t="shared" ca="1" si="356"/>
        <v>1.00041957</v>
      </c>
      <c r="F1276" s="85">
        <f ca="1">(TRUNC(PRODUCT($E$12:$E1275),16))</f>
        <v>1.3628472356899699</v>
      </c>
      <c r="G1276" s="85">
        <f t="shared" ca="1" si="357"/>
        <v>1.1449431881660399</v>
      </c>
      <c r="H1276" s="85">
        <f t="shared" ca="1" si="358"/>
        <v>1.19031865</v>
      </c>
      <c r="I1276" s="84">
        <f t="shared" si="352"/>
        <v>0.05</v>
      </c>
      <c r="J1276" s="86">
        <f t="shared" si="364"/>
        <v>44841</v>
      </c>
      <c r="K1276" s="87">
        <f t="shared" si="353"/>
        <v>359</v>
      </c>
      <c r="L1276" s="88">
        <f t="shared" si="365"/>
        <v>359</v>
      </c>
      <c r="M1276" s="89">
        <f t="shared" si="366"/>
        <v>1.071979161</v>
      </c>
      <c r="N1276" s="89">
        <f t="shared" ca="1" si="367"/>
        <v>1.275996788</v>
      </c>
      <c r="O1276" s="88">
        <f t="shared" si="359"/>
        <v>0</v>
      </c>
      <c r="P1276" s="85">
        <f t="shared" ca="1" si="354"/>
        <v>0</v>
      </c>
      <c r="Q1276" s="85">
        <f t="shared" si="360"/>
        <v>0</v>
      </c>
      <c r="R1276" s="90" t="str">
        <f t="shared" si="361"/>
        <v>A+J=</v>
      </c>
      <c r="S1276" s="86">
        <f t="shared" si="362"/>
        <v>0</v>
      </c>
      <c r="T1276" s="91"/>
    </row>
    <row r="1277" spans="1:20" x14ac:dyDescent="0.15">
      <c r="A1277" s="83">
        <f t="shared" si="351"/>
        <v>45370</v>
      </c>
      <c r="B1277" s="129">
        <f t="shared" ca="1" si="355"/>
        <v>-5.6843418860808015E-14</v>
      </c>
      <c r="C1277" s="85">
        <f t="shared" si="363"/>
        <v>-5.6843418860808015E-14</v>
      </c>
      <c r="D1277" s="11">
        <f ca="1">IF(A1277&lt;$B$1,VLOOKUP(A1277,[1]DI!$A$4:$B$15000,2),0)</f>
        <v>0.1115</v>
      </c>
      <c r="E1277" s="85">
        <f t="shared" ca="1" si="356"/>
        <v>1.00041957</v>
      </c>
      <c r="F1277" s="85">
        <f ca="1">(TRUNC(PRODUCT($E$12:$E1276),16))</f>
        <v>1.36341904550465</v>
      </c>
      <c r="G1277" s="85">
        <f t="shared" ca="1" si="357"/>
        <v>1.1449431881660399</v>
      </c>
      <c r="H1277" s="85">
        <f t="shared" ca="1" si="358"/>
        <v>1.1908180799999999</v>
      </c>
      <c r="I1277" s="84">
        <f t="shared" si="352"/>
        <v>0.05</v>
      </c>
      <c r="J1277" s="86">
        <f t="shared" si="364"/>
        <v>44841</v>
      </c>
      <c r="K1277" s="87">
        <f t="shared" si="353"/>
        <v>360</v>
      </c>
      <c r="L1277" s="88">
        <f t="shared" si="365"/>
        <v>360</v>
      </c>
      <c r="M1277" s="89">
        <f t="shared" si="366"/>
        <v>1.072186729</v>
      </c>
      <c r="N1277" s="89">
        <f t="shared" ca="1" si="367"/>
        <v>1.276779342</v>
      </c>
      <c r="O1277" s="88">
        <f t="shared" si="359"/>
        <v>0</v>
      </c>
      <c r="P1277" s="85">
        <f t="shared" ca="1" si="354"/>
        <v>0</v>
      </c>
      <c r="Q1277" s="85">
        <f t="shared" si="360"/>
        <v>0</v>
      </c>
      <c r="R1277" s="90" t="str">
        <f t="shared" si="361"/>
        <v>A+J=</v>
      </c>
      <c r="S1277" s="86">
        <f t="shared" si="362"/>
        <v>0</v>
      </c>
      <c r="T1277" s="91"/>
    </row>
    <row r="1278" spans="1:20" x14ac:dyDescent="0.15">
      <c r="A1278" s="83">
        <f t="shared" si="351"/>
        <v>45371</v>
      </c>
      <c r="B1278" s="129">
        <f t="shared" ca="1" si="355"/>
        <v>-5.6843418860808015E-14</v>
      </c>
      <c r="C1278" s="85">
        <f t="shared" si="363"/>
        <v>-5.6843418860808015E-14</v>
      </c>
      <c r="D1278" s="11">
        <f ca="1">IF(A1278&lt;$B$1,VLOOKUP(A1278,[1]DI!$A$4:$B$15000,2),0)</f>
        <v>0.1115</v>
      </c>
      <c r="E1278" s="85">
        <f t="shared" ca="1" si="356"/>
        <v>1.00041957</v>
      </c>
      <c r="F1278" s="85">
        <f ca="1">(TRUNC(PRODUCT($E$12:$E1277),16))</f>
        <v>1.3639910952335701</v>
      </c>
      <c r="G1278" s="85">
        <f t="shared" ca="1" si="357"/>
        <v>1.1449431881660399</v>
      </c>
      <c r="H1278" s="85">
        <f t="shared" ca="1" si="358"/>
        <v>1.1913177100000001</v>
      </c>
      <c r="I1278" s="84">
        <f t="shared" si="352"/>
        <v>0.05</v>
      </c>
      <c r="J1278" s="86">
        <f t="shared" si="364"/>
        <v>44841</v>
      </c>
      <c r="K1278" s="87">
        <f t="shared" si="353"/>
        <v>361</v>
      </c>
      <c r="L1278" s="88">
        <f t="shared" si="365"/>
        <v>361</v>
      </c>
      <c r="M1278" s="89">
        <f t="shared" si="366"/>
        <v>1.072394337</v>
      </c>
      <c r="N1278" s="89">
        <f t="shared" ca="1" si="367"/>
        <v>1.2775623659999999</v>
      </c>
      <c r="O1278" s="88">
        <f t="shared" si="359"/>
        <v>0</v>
      </c>
      <c r="P1278" s="85">
        <f t="shared" ca="1" si="354"/>
        <v>0</v>
      </c>
      <c r="Q1278" s="85">
        <f t="shared" si="360"/>
        <v>0</v>
      </c>
      <c r="R1278" s="90" t="str">
        <f t="shared" si="361"/>
        <v>A+J=</v>
      </c>
      <c r="S1278" s="86">
        <f t="shared" si="362"/>
        <v>0</v>
      </c>
      <c r="T1278" s="91"/>
    </row>
    <row r="1279" spans="1:20" x14ac:dyDescent="0.15">
      <c r="A1279" s="83">
        <f t="shared" si="351"/>
        <v>45372</v>
      </c>
      <c r="B1279" s="129">
        <f t="shared" ca="1" si="355"/>
        <v>-5.6843418860808015E-14</v>
      </c>
      <c r="C1279" s="85">
        <f t="shared" si="363"/>
        <v>-5.6843418860808015E-14</v>
      </c>
      <c r="D1279" s="11">
        <f ca="1">IF(A1279&lt;$B$1,VLOOKUP(A1279,[1]DI!$A$4:$B$15000,2),0)</f>
        <v>0.1065</v>
      </c>
      <c r="E1279" s="85">
        <f t="shared" ca="1" si="356"/>
        <v>1.00040168</v>
      </c>
      <c r="F1279" s="85">
        <f ca="1">(TRUNC(PRODUCT($E$12:$E1278),16))</f>
        <v>1.3645633849773899</v>
      </c>
      <c r="G1279" s="85">
        <f t="shared" ca="1" si="357"/>
        <v>1.1449431881660399</v>
      </c>
      <c r="H1279" s="85">
        <f t="shared" ca="1" si="358"/>
        <v>1.1918175499999999</v>
      </c>
      <c r="I1279" s="84">
        <f t="shared" si="352"/>
        <v>0.05</v>
      </c>
      <c r="J1279" s="86">
        <f t="shared" si="364"/>
        <v>44841</v>
      </c>
      <c r="K1279" s="87">
        <f t="shared" si="353"/>
        <v>362</v>
      </c>
      <c r="L1279" s="88">
        <f t="shared" si="365"/>
        <v>362</v>
      </c>
      <c r="M1279" s="89">
        <f t="shared" si="366"/>
        <v>1.0726019849999999</v>
      </c>
      <c r="N1279" s="89">
        <f t="shared" ca="1" si="367"/>
        <v>1.2783458700000001</v>
      </c>
      <c r="O1279" s="88">
        <f t="shared" si="359"/>
        <v>0</v>
      </c>
      <c r="P1279" s="85">
        <f t="shared" ca="1" si="354"/>
        <v>0</v>
      </c>
      <c r="Q1279" s="85">
        <f t="shared" si="360"/>
        <v>0</v>
      </c>
      <c r="R1279" s="90" t="str">
        <f t="shared" si="361"/>
        <v>A+J=</v>
      </c>
      <c r="S1279" s="86">
        <f t="shared" si="362"/>
        <v>0</v>
      </c>
      <c r="T1279" s="91"/>
    </row>
    <row r="1280" spans="1:20" x14ac:dyDescent="0.15">
      <c r="A1280" s="83">
        <f t="shared" si="351"/>
        <v>45373</v>
      </c>
      <c r="B1280" s="129">
        <f t="shared" ca="1" si="355"/>
        <v>-5.6843418860808015E-14</v>
      </c>
      <c r="C1280" s="85">
        <f t="shared" si="363"/>
        <v>-5.6843418860808015E-14</v>
      </c>
      <c r="D1280" s="11">
        <f ca="1">IF(A1280&lt;$B$1,VLOOKUP(A1280,[1]DI!$A$4:$B$15000,2),0)</f>
        <v>0.1065</v>
      </c>
      <c r="E1280" s="85">
        <f t="shared" ca="1" si="356"/>
        <v>1.00040168</v>
      </c>
      <c r="F1280" s="85">
        <f ca="1">(TRUNC(PRODUCT($E$12:$E1279),16))</f>
        <v>1.36511150279787</v>
      </c>
      <c r="G1280" s="85">
        <f t="shared" ca="1" si="357"/>
        <v>1.1449431881660399</v>
      </c>
      <c r="H1280" s="85">
        <f t="shared" ca="1" si="358"/>
        <v>1.1922962800000001</v>
      </c>
      <c r="I1280" s="84">
        <f t="shared" si="352"/>
        <v>0.05</v>
      </c>
      <c r="J1280" s="86">
        <f t="shared" si="364"/>
        <v>44841</v>
      </c>
      <c r="K1280" s="87">
        <f t="shared" si="353"/>
        <v>363</v>
      </c>
      <c r="L1280" s="88">
        <f t="shared" si="365"/>
        <v>363</v>
      </c>
      <c r="M1280" s="89">
        <f t="shared" si="366"/>
        <v>1.0728096730000001</v>
      </c>
      <c r="N1280" s="89">
        <f t="shared" ca="1" si="367"/>
        <v>1.2791069820000001</v>
      </c>
      <c r="O1280" s="88">
        <f t="shared" si="359"/>
        <v>0</v>
      </c>
      <c r="P1280" s="85">
        <f t="shared" ca="1" si="354"/>
        <v>0</v>
      </c>
      <c r="Q1280" s="85">
        <f t="shared" si="360"/>
        <v>0</v>
      </c>
      <c r="R1280" s="90" t="str">
        <f t="shared" si="361"/>
        <v>A+J=</v>
      </c>
      <c r="S1280" s="86">
        <f t="shared" si="362"/>
        <v>0</v>
      </c>
      <c r="T1280" s="91"/>
    </row>
    <row r="1281" spans="1:20" x14ac:dyDescent="0.15">
      <c r="A1281" s="83">
        <f t="shared" si="351"/>
        <v>45374</v>
      </c>
      <c r="B1281" s="129">
        <f t="shared" ca="1" si="355"/>
        <v>-5.6843418860808015E-14</v>
      </c>
      <c r="C1281" s="85">
        <f t="shared" si="363"/>
        <v>-5.6843418860808015E-14</v>
      </c>
      <c r="D1281" s="11">
        <f ca="1">IF(A1281&lt;$B$1,VLOOKUP(A1281,[1]DI!$A$4:$B$15000,2),0)</f>
        <v>0</v>
      </c>
      <c r="E1281" s="85">
        <f t="shared" ca="1" si="356"/>
        <v>1</v>
      </c>
      <c r="F1281" s="85">
        <f ca="1">(TRUNC(PRODUCT($E$12:$E1280),16))</f>
        <v>1.3656598407863201</v>
      </c>
      <c r="G1281" s="85">
        <f t="shared" ca="1" si="357"/>
        <v>1.1449431881660399</v>
      </c>
      <c r="H1281" s="85">
        <f t="shared" ca="1" si="358"/>
        <v>1.1927752</v>
      </c>
      <c r="I1281" s="84">
        <f t="shared" si="352"/>
        <v>0.05</v>
      </c>
      <c r="J1281" s="86">
        <f t="shared" si="364"/>
        <v>44841</v>
      </c>
      <c r="K1281" s="87">
        <f t="shared" si="353"/>
        <v>363</v>
      </c>
      <c r="L1281" s="88">
        <f t="shared" si="365"/>
        <v>364</v>
      </c>
      <c r="M1281" s="89">
        <f t="shared" si="366"/>
        <v>1.0730174020000001</v>
      </c>
      <c r="N1281" s="89">
        <f t="shared" ca="1" si="367"/>
        <v>1.2798685460000001</v>
      </c>
      <c r="O1281" s="88">
        <f t="shared" si="359"/>
        <v>0</v>
      </c>
      <c r="P1281" s="85">
        <f t="shared" ca="1" si="354"/>
        <v>0</v>
      </c>
      <c r="Q1281" s="85">
        <f t="shared" si="360"/>
        <v>0</v>
      </c>
      <c r="R1281" s="90" t="str">
        <f t="shared" si="361"/>
        <v>A+J=</v>
      </c>
      <c r="S1281" s="86">
        <f t="shared" si="362"/>
        <v>0</v>
      </c>
      <c r="T1281" s="91"/>
    </row>
    <row r="1282" spans="1:20" x14ac:dyDescent="0.15">
      <c r="A1282" s="83">
        <f t="shared" si="351"/>
        <v>45375</v>
      </c>
      <c r="B1282" s="129">
        <f t="shared" ca="1" si="355"/>
        <v>-5.6843418860808015E-14</v>
      </c>
      <c r="C1282" s="85">
        <f t="shared" si="363"/>
        <v>-5.6843418860808015E-14</v>
      </c>
      <c r="D1282" s="11">
        <f ca="1">IF(A1282&lt;$B$1,VLOOKUP(A1282,[1]DI!$A$4:$B$15000,2),0)</f>
        <v>0</v>
      </c>
      <c r="E1282" s="85">
        <f t="shared" ca="1" si="356"/>
        <v>1</v>
      </c>
      <c r="F1282" s="85">
        <f ca="1">(TRUNC(PRODUCT($E$12:$E1281),16))</f>
        <v>1.3656598407863201</v>
      </c>
      <c r="G1282" s="85">
        <f t="shared" ca="1" si="357"/>
        <v>1.1449431881660399</v>
      </c>
      <c r="H1282" s="85">
        <f t="shared" ca="1" si="358"/>
        <v>1.1927752</v>
      </c>
      <c r="I1282" s="84">
        <f t="shared" si="352"/>
        <v>0.05</v>
      </c>
      <c r="J1282" s="86">
        <f t="shared" si="364"/>
        <v>44841</v>
      </c>
      <c r="K1282" s="87">
        <f t="shared" si="353"/>
        <v>363</v>
      </c>
      <c r="L1282" s="88">
        <f t="shared" si="365"/>
        <v>364</v>
      </c>
      <c r="M1282" s="89">
        <f t="shared" si="366"/>
        <v>1.0730174020000001</v>
      </c>
      <c r="N1282" s="89">
        <f t="shared" ca="1" si="367"/>
        <v>1.2798685460000001</v>
      </c>
      <c r="O1282" s="88">
        <f t="shared" si="359"/>
        <v>0</v>
      </c>
      <c r="P1282" s="85">
        <f t="shared" ca="1" si="354"/>
        <v>0</v>
      </c>
      <c r="Q1282" s="85">
        <f t="shared" si="360"/>
        <v>0</v>
      </c>
      <c r="R1282" s="90" t="str">
        <f t="shared" si="361"/>
        <v>A+J=</v>
      </c>
      <c r="S1282" s="86">
        <f t="shared" si="362"/>
        <v>0</v>
      </c>
      <c r="T1282" s="91"/>
    </row>
    <row r="1283" spans="1:20" x14ac:dyDescent="0.15">
      <c r="A1283" s="83">
        <f t="shared" si="351"/>
        <v>45376</v>
      </c>
      <c r="B1283" s="129">
        <f t="shared" ca="1" si="355"/>
        <v>-5.6843418860808015E-14</v>
      </c>
      <c r="C1283" s="85">
        <f t="shared" si="363"/>
        <v>-5.6843418860808015E-14</v>
      </c>
      <c r="D1283" s="11">
        <f ca="1">IF(A1283&lt;$B$1,VLOOKUP(A1283,[1]DI!$A$4:$B$15000,2),0)</f>
        <v>0.1065</v>
      </c>
      <c r="E1283" s="85">
        <f t="shared" ca="1" si="356"/>
        <v>1.00040168</v>
      </c>
      <c r="F1283" s="85">
        <f ca="1">(TRUNC(PRODUCT($E$12:$E1282),16))</f>
        <v>1.3656598407863201</v>
      </c>
      <c r="G1283" s="85">
        <f t="shared" ca="1" si="357"/>
        <v>1.1449431881660399</v>
      </c>
      <c r="H1283" s="85">
        <f t="shared" ca="1" si="358"/>
        <v>1.1927752</v>
      </c>
      <c r="I1283" s="84">
        <f t="shared" si="352"/>
        <v>0.05</v>
      </c>
      <c r="J1283" s="86">
        <f t="shared" si="364"/>
        <v>44841</v>
      </c>
      <c r="K1283" s="87">
        <f t="shared" si="353"/>
        <v>364</v>
      </c>
      <c r="L1283" s="88">
        <f t="shared" si="365"/>
        <v>364</v>
      </c>
      <c r="M1283" s="89">
        <f t="shared" si="366"/>
        <v>1.0730174020000001</v>
      </c>
      <c r="N1283" s="89">
        <f t="shared" ca="1" si="367"/>
        <v>1.2798685460000001</v>
      </c>
      <c r="O1283" s="88">
        <f t="shared" si="359"/>
        <v>0</v>
      </c>
      <c r="P1283" s="85">
        <f t="shared" ca="1" si="354"/>
        <v>0</v>
      </c>
      <c r="Q1283" s="85">
        <f t="shared" si="360"/>
        <v>0</v>
      </c>
      <c r="R1283" s="90" t="str">
        <f t="shared" si="361"/>
        <v>A+J=</v>
      </c>
      <c r="S1283" s="86">
        <f t="shared" si="362"/>
        <v>0</v>
      </c>
      <c r="T1283" s="91"/>
    </row>
    <row r="1284" spans="1:20" x14ac:dyDescent="0.15">
      <c r="A1284" s="83">
        <f t="shared" si="351"/>
        <v>45377</v>
      </c>
      <c r="B1284" s="129">
        <f t="shared" ca="1" si="355"/>
        <v>-5.6843418860808015E-14</v>
      </c>
      <c r="C1284" s="85">
        <f t="shared" si="363"/>
        <v>-5.6843418860808015E-14</v>
      </c>
      <c r="D1284" s="11">
        <f ca="1">IF(A1284&lt;$B$1,VLOOKUP(A1284,[1]DI!$A$4:$B$15000,2),0)</f>
        <v>0.1065</v>
      </c>
      <c r="E1284" s="85">
        <f t="shared" ca="1" si="356"/>
        <v>1.00040168</v>
      </c>
      <c r="F1284" s="85">
        <f ca="1">(TRUNC(PRODUCT($E$12:$E1283),16))</f>
        <v>1.36620839903116</v>
      </c>
      <c r="G1284" s="85">
        <f t="shared" ca="1" si="357"/>
        <v>1.1449431881660399</v>
      </c>
      <c r="H1284" s="85">
        <f t="shared" ca="1" si="358"/>
        <v>1.1932543099999999</v>
      </c>
      <c r="I1284" s="84">
        <f t="shared" si="352"/>
        <v>0.05</v>
      </c>
      <c r="J1284" s="86">
        <f t="shared" si="364"/>
        <v>44841</v>
      </c>
      <c r="K1284" s="87">
        <f t="shared" si="353"/>
        <v>365</v>
      </c>
      <c r="L1284" s="88">
        <f t="shared" si="365"/>
        <v>365</v>
      </c>
      <c r="M1284" s="89">
        <f t="shared" si="366"/>
        <v>1.073225171</v>
      </c>
      <c r="N1284" s="89">
        <f t="shared" ca="1" si="367"/>
        <v>1.2806305609999999</v>
      </c>
      <c r="O1284" s="88">
        <f t="shared" si="359"/>
        <v>0</v>
      </c>
      <c r="P1284" s="85">
        <f t="shared" ca="1" si="354"/>
        <v>0</v>
      </c>
      <c r="Q1284" s="85">
        <f t="shared" si="360"/>
        <v>0</v>
      </c>
      <c r="R1284" s="90" t="str">
        <f t="shared" si="361"/>
        <v>A+J=</v>
      </c>
      <c r="S1284" s="86">
        <f t="shared" si="362"/>
        <v>0</v>
      </c>
      <c r="T1284" s="91"/>
    </row>
    <row r="1285" spans="1:20" x14ac:dyDescent="0.15">
      <c r="A1285" s="83">
        <f t="shared" si="351"/>
        <v>45378</v>
      </c>
      <c r="B1285" s="129">
        <f t="shared" ca="1" si="355"/>
        <v>-5.6843418860808015E-14</v>
      </c>
      <c r="C1285" s="85">
        <f t="shared" si="363"/>
        <v>-5.6843418860808015E-14</v>
      </c>
      <c r="D1285" s="11">
        <f ca="1">IF(A1285&lt;$B$1,VLOOKUP(A1285,[1]DI!$A$4:$B$15000,2),0)</f>
        <v>0.1065</v>
      </c>
      <c r="E1285" s="85">
        <f t="shared" ca="1" si="356"/>
        <v>1.00040168</v>
      </c>
      <c r="F1285" s="85">
        <f ca="1">(TRUNC(PRODUCT($E$12:$E1284),16))</f>
        <v>1.36675717762089</v>
      </c>
      <c r="G1285" s="85">
        <f t="shared" ca="1" si="357"/>
        <v>1.1449431881660399</v>
      </c>
      <c r="H1285" s="85">
        <f t="shared" ca="1" si="358"/>
        <v>1.1937336199999999</v>
      </c>
      <c r="I1285" s="84">
        <f t="shared" si="352"/>
        <v>0.05</v>
      </c>
      <c r="J1285" s="86">
        <f t="shared" si="364"/>
        <v>44841</v>
      </c>
      <c r="K1285" s="87">
        <f t="shared" si="353"/>
        <v>366</v>
      </c>
      <c r="L1285" s="88">
        <f t="shared" si="365"/>
        <v>366</v>
      </c>
      <c r="M1285" s="89">
        <f t="shared" si="366"/>
        <v>1.07343298</v>
      </c>
      <c r="N1285" s="89">
        <f t="shared" ca="1" si="367"/>
        <v>1.281393037</v>
      </c>
      <c r="O1285" s="88">
        <f t="shared" si="359"/>
        <v>0</v>
      </c>
      <c r="P1285" s="85">
        <f t="shared" ca="1" si="354"/>
        <v>0</v>
      </c>
      <c r="Q1285" s="85">
        <f t="shared" si="360"/>
        <v>0</v>
      </c>
      <c r="R1285" s="90" t="str">
        <f t="shared" si="361"/>
        <v>A+J=</v>
      </c>
      <c r="S1285" s="86">
        <f t="shared" si="362"/>
        <v>0</v>
      </c>
      <c r="T1285" s="91"/>
    </row>
    <row r="1286" spans="1:20" x14ac:dyDescent="0.15">
      <c r="A1286" s="83">
        <f t="shared" si="351"/>
        <v>45379</v>
      </c>
      <c r="B1286" s="129">
        <f t="shared" ca="1" si="355"/>
        <v>-5.6843418860808015E-14</v>
      </c>
      <c r="C1286" s="85">
        <f t="shared" si="363"/>
        <v>-5.6843418860808015E-14</v>
      </c>
      <c r="D1286" s="11">
        <f ca="1">IF(A1286&lt;$B$1,VLOOKUP(A1286,[1]DI!$A$4:$B$15000,2),0)</f>
        <v>0.1065</v>
      </c>
      <c r="E1286" s="85">
        <f t="shared" ca="1" si="356"/>
        <v>1.00040168</v>
      </c>
      <c r="F1286" s="85">
        <f ca="1">(TRUNC(PRODUCT($E$12:$E1285),16))</f>
        <v>1.36730617664399</v>
      </c>
      <c r="G1286" s="85">
        <f t="shared" ca="1" si="357"/>
        <v>1.1449431881660399</v>
      </c>
      <c r="H1286" s="85">
        <f t="shared" ca="1" si="358"/>
        <v>1.1942131199999999</v>
      </c>
      <c r="I1286" s="84">
        <f t="shared" si="352"/>
        <v>0.05</v>
      </c>
      <c r="J1286" s="86">
        <f t="shared" si="364"/>
        <v>44841</v>
      </c>
      <c r="K1286" s="87">
        <f t="shared" si="353"/>
        <v>367</v>
      </c>
      <c r="L1286" s="88">
        <f t="shared" si="365"/>
        <v>367</v>
      </c>
      <c r="M1286" s="89">
        <f t="shared" si="366"/>
        <v>1.0736408289999999</v>
      </c>
      <c r="N1286" s="89">
        <f t="shared" ca="1" si="367"/>
        <v>1.282155964</v>
      </c>
      <c r="O1286" s="88">
        <f t="shared" si="359"/>
        <v>0</v>
      </c>
      <c r="P1286" s="85">
        <f t="shared" ca="1" si="354"/>
        <v>0</v>
      </c>
      <c r="Q1286" s="85">
        <f t="shared" si="360"/>
        <v>0</v>
      </c>
      <c r="R1286" s="90" t="str">
        <f t="shared" si="361"/>
        <v>A+J=</v>
      </c>
      <c r="S1286" s="86">
        <f t="shared" si="362"/>
        <v>0</v>
      </c>
      <c r="T1286" s="91"/>
    </row>
    <row r="1287" spans="1:20" x14ac:dyDescent="0.15">
      <c r="A1287" s="83">
        <f t="shared" si="351"/>
        <v>45380</v>
      </c>
      <c r="B1287" s="129">
        <f t="shared" ca="1" si="355"/>
        <v>-5.6843418860808015E-14</v>
      </c>
      <c r="C1287" s="85">
        <f t="shared" si="363"/>
        <v>-5.6843418860808015E-14</v>
      </c>
      <c r="D1287" s="11">
        <f ca="1">IF(A1287&lt;$B$1,VLOOKUP(A1287,[1]DI!$A$4:$B$15000,2),0)</f>
        <v>0</v>
      </c>
      <c r="E1287" s="85">
        <f t="shared" ca="1" si="356"/>
        <v>1</v>
      </c>
      <c r="F1287" s="85">
        <f ca="1">(TRUNC(PRODUCT($E$12:$E1286),16))</f>
        <v>1.3678553961890301</v>
      </c>
      <c r="G1287" s="85">
        <f t="shared" ca="1" si="357"/>
        <v>1.1449431881660399</v>
      </c>
      <c r="H1287" s="85">
        <f t="shared" ca="1" si="358"/>
        <v>1.19469281</v>
      </c>
      <c r="I1287" s="84">
        <f t="shared" si="352"/>
        <v>0.05</v>
      </c>
      <c r="J1287" s="86">
        <f t="shared" si="364"/>
        <v>44841</v>
      </c>
      <c r="K1287" s="87">
        <f t="shared" si="353"/>
        <v>367</v>
      </c>
      <c r="L1287" s="88">
        <f t="shared" si="365"/>
        <v>368</v>
      </c>
      <c r="M1287" s="89">
        <f t="shared" si="366"/>
        <v>1.0738487189999999</v>
      </c>
      <c r="N1287" s="89">
        <f t="shared" ca="1" si="367"/>
        <v>1.282919344</v>
      </c>
      <c r="O1287" s="88">
        <f t="shared" si="359"/>
        <v>0</v>
      </c>
      <c r="P1287" s="85">
        <f t="shared" ca="1" si="354"/>
        <v>0</v>
      </c>
      <c r="Q1287" s="85">
        <f t="shared" si="360"/>
        <v>0</v>
      </c>
      <c r="R1287" s="90" t="str">
        <f t="shared" si="361"/>
        <v>A+J=</v>
      </c>
      <c r="S1287" s="86">
        <f t="shared" si="362"/>
        <v>0</v>
      </c>
      <c r="T1287" s="91"/>
    </row>
    <row r="1288" spans="1:20" x14ac:dyDescent="0.15">
      <c r="A1288" s="83">
        <f t="shared" si="351"/>
        <v>45381</v>
      </c>
      <c r="B1288" s="129">
        <f t="shared" ca="1" si="355"/>
        <v>-5.6843418860808015E-14</v>
      </c>
      <c r="C1288" s="85">
        <f t="shared" si="363"/>
        <v>-5.6843418860808015E-14</v>
      </c>
      <c r="D1288" s="11">
        <f ca="1">IF(A1288&lt;$B$1,VLOOKUP(A1288,[1]DI!$A$4:$B$15000,2),0)</f>
        <v>0</v>
      </c>
      <c r="E1288" s="85">
        <f t="shared" ca="1" si="356"/>
        <v>1</v>
      </c>
      <c r="F1288" s="85">
        <f ca="1">(TRUNC(PRODUCT($E$12:$E1287),16))</f>
        <v>1.3678553961890301</v>
      </c>
      <c r="G1288" s="85">
        <f t="shared" ca="1" si="357"/>
        <v>1.1449431881660399</v>
      </c>
      <c r="H1288" s="85">
        <f t="shared" ca="1" si="358"/>
        <v>1.19469281</v>
      </c>
      <c r="I1288" s="84">
        <f t="shared" si="352"/>
        <v>0.05</v>
      </c>
      <c r="J1288" s="86">
        <f t="shared" si="364"/>
        <v>44841</v>
      </c>
      <c r="K1288" s="87">
        <f t="shared" si="353"/>
        <v>367</v>
      </c>
      <c r="L1288" s="88">
        <f t="shared" si="365"/>
        <v>368</v>
      </c>
      <c r="M1288" s="89">
        <f t="shared" si="366"/>
        <v>1.0738487189999999</v>
      </c>
      <c r="N1288" s="89">
        <f t="shared" ca="1" si="367"/>
        <v>1.282919344</v>
      </c>
      <c r="O1288" s="88">
        <f t="shared" si="359"/>
        <v>0</v>
      </c>
      <c r="P1288" s="85">
        <f t="shared" ca="1" si="354"/>
        <v>0</v>
      </c>
      <c r="Q1288" s="85">
        <f t="shared" si="360"/>
        <v>0</v>
      </c>
      <c r="R1288" s="90" t="str">
        <f t="shared" si="361"/>
        <v>A+J=</v>
      </c>
      <c r="S1288" s="86">
        <f t="shared" si="362"/>
        <v>0</v>
      </c>
      <c r="T1288" s="91"/>
    </row>
    <row r="1289" spans="1:20" x14ac:dyDescent="0.15">
      <c r="A1289" s="83">
        <f t="shared" si="351"/>
        <v>45382</v>
      </c>
      <c r="B1289" s="129">
        <f t="shared" ca="1" si="355"/>
        <v>-5.6843418860808015E-14</v>
      </c>
      <c r="C1289" s="85">
        <f t="shared" si="363"/>
        <v>-5.6843418860808015E-14</v>
      </c>
      <c r="D1289" s="11">
        <f ca="1">IF(A1289&lt;$B$1,VLOOKUP(A1289,[1]DI!$A$4:$B$15000,2),0)</f>
        <v>0</v>
      </c>
      <c r="E1289" s="85">
        <f t="shared" ca="1" si="356"/>
        <v>1</v>
      </c>
      <c r="F1289" s="85">
        <f ca="1">(TRUNC(PRODUCT($E$12:$E1288),16))</f>
        <v>1.3678553961890301</v>
      </c>
      <c r="G1289" s="85">
        <f t="shared" ca="1" si="357"/>
        <v>1.1449431881660399</v>
      </c>
      <c r="H1289" s="85">
        <f t="shared" ca="1" si="358"/>
        <v>1.19469281</v>
      </c>
      <c r="I1289" s="84">
        <f t="shared" si="352"/>
        <v>0.05</v>
      </c>
      <c r="J1289" s="86">
        <f t="shared" si="364"/>
        <v>44841</v>
      </c>
      <c r="K1289" s="87">
        <f t="shared" si="353"/>
        <v>367</v>
      </c>
      <c r="L1289" s="88">
        <f t="shared" si="365"/>
        <v>368</v>
      </c>
      <c r="M1289" s="89">
        <f t="shared" si="366"/>
        <v>1.0738487189999999</v>
      </c>
      <c r="N1289" s="89">
        <f t="shared" ca="1" si="367"/>
        <v>1.282919344</v>
      </c>
      <c r="O1289" s="88">
        <f t="shared" si="359"/>
        <v>0</v>
      </c>
      <c r="P1289" s="85">
        <f t="shared" ca="1" si="354"/>
        <v>0</v>
      </c>
      <c r="Q1289" s="85">
        <f t="shared" si="360"/>
        <v>0</v>
      </c>
      <c r="R1289" s="90" t="str">
        <f t="shared" si="361"/>
        <v>A+J=</v>
      </c>
      <c r="S1289" s="86">
        <f t="shared" si="362"/>
        <v>0</v>
      </c>
      <c r="T1289" s="91"/>
    </row>
    <row r="1290" spans="1:20" x14ac:dyDescent="0.15">
      <c r="A1290" s="83">
        <f t="shared" si="351"/>
        <v>45383</v>
      </c>
      <c r="B1290" s="129">
        <f t="shared" ca="1" si="355"/>
        <v>-5.6843418860808015E-14</v>
      </c>
      <c r="C1290" s="85">
        <f t="shared" si="363"/>
        <v>-5.6843418860808015E-14</v>
      </c>
      <c r="D1290" s="11">
        <f ca="1">IF(A1290&lt;$B$1,VLOOKUP(A1290,[1]DI!$A$4:$B$15000,2),0)</f>
        <v>0.1065</v>
      </c>
      <c r="E1290" s="85">
        <f t="shared" ca="1" si="356"/>
        <v>1.00040168</v>
      </c>
      <c r="F1290" s="85">
        <f ca="1">(TRUNC(PRODUCT($E$12:$E1289),16))</f>
        <v>1.3678553961890301</v>
      </c>
      <c r="G1290" s="85">
        <f t="shared" ca="1" si="357"/>
        <v>1.1449431881660399</v>
      </c>
      <c r="H1290" s="85">
        <f t="shared" ca="1" si="358"/>
        <v>1.19469281</v>
      </c>
      <c r="I1290" s="84">
        <f t="shared" si="352"/>
        <v>0.05</v>
      </c>
      <c r="J1290" s="86">
        <f t="shared" si="364"/>
        <v>44841</v>
      </c>
      <c r="K1290" s="87">
        <f t="shared" si="353"/>
        <v>368</v>
      </c>
      <c r="L1290" s="88">
        <f t="shared" si="365"/>
        <v>368</v>
      </c>
      <c r="M1290" s="89">
        <f t="shared" si="366"/>
        <v>1.0738487189999999</v>
      </c>
      <c r="N1290" s="89">
        <f t="shared" ca="1" si="367"/>
        <v>1.282919344</v>
      </c>
      <c r="O1290" s="88">
        <f t="shared" si="359"/>
        <v>0</v>
      </c>
      <c r="P1290" s="85">
        <f t="shared" ca="1" si="354"/>
        <v>0</v>
      </c>
      <c r="Q1290" s="85">
        <f t="shared" si="360"/>
        <v>0</v>
      </c>
      <c r="R1290" s="90" t="str">
        <f t="shared" si="361"/>
        <v>A+J=</v>
      </c>
      <c r="S1290" s="86">
        <f t="shared" si="362"/>
        <v>0</v>
      </c>
      <c r="T1290" s="91"/>
    </row>
    <row r="1291" spans="1:20" x14ac:dyDescent="0.15">
      <c r="A1291" s="83">
        <f t="shared" si="351"/>
        <v>45384</v>
      </c>
      <c r="B1291" s="129">
        <f t="shared" ca="1" si="355"/>
        <v>-5.6843418860808015E-14</v>
      </c>
      <c r="C1291" s="85">
        <f t="shared" si="363"/>
        <v>-5.6843418860808015E-14</v>
      </c>
      <c r="D1291" s="11">
        <f ca="1">IF(A1291&lt;$B$1,VLOOKUP(A1291,[1]DI!$A$4:$B$15000,2),0)</f>
        <v>0.1065</v>
      </c>
      <c r="E1291" s="85">
        <f t="shared" ca="1" si="356"/>
        <v>1.00040168</v>
      </c>
      <c r="F1291" s="85">
        <f ca="1">(TRUNC(PRODUCT($E$12:$E1290),16))</f>
        <v>1.36840483634457</v>
      </c>
      <c r="G1291" s="85">
        <f t="shared" ca="1" si="357"/>
        <v>1.1449431881660399</v>
      </c>
      <c r="H1291" s="85">
        <f t="shared" ca="1" si="358"/>
        <v>1.1951727000000001</v>
      </c>
      <c r="I1291" s="84">
        <f t="shared" si="352"/>
        <v>0.05</v>
      </c>
      <c r="J1291" s="86">
        <f t="shared" si="364"/>
        <v>44841</v>
      </c>
      <c r="K1291" s="87">
        <f t="shared" si="353"/>
        <v>369</v>
      </c>
      <c r="L1291" s="88">
        <f t="shared" si="365"/>
        <v>369</v>
      </c>
      <c r="M1291" s="89">
        <f t="shared" si="366"/>
        <v>1.0740566490000001</v>
      </c>
      <c r="N1291" s="89">
        <f t="shared" ca="1" si="367"/>
        <v>1.2836831849999999</v>
      </c>
      <c r="O1291" s="88">
        <f t="shared" si="359"/>
        <v>0</v>
      </c>
      <c r="P1291" s="85">
        <f t="shared" ca="1" si="354"/>
        <v>0</v>
      </c>
      <c r="Q1291" s="85">
        <f t="shared" si="360"/>
        <v>0</v>
      </c>
      <c r="R1291" s="90" t="str">
        <f t="shared" si="361"/>
        <v>A+J=</v>
      </c>
      <c r="S1291" s="86">
        <f t="shared" si="362"/>
        <v>0</v>
      </c>
      <c r="T1291" s="91"/>
    </row>
    <row r="1292" spans="1:20" x14ac:dyDescent="0.15">
      <c r="A1292" s="83">
        <f t="shared" si="351"/>
        <v>45385</v>
      </c>
      <c r="B1292" s="129">
        <f t="shared" ca="1" si="355"/>
        <v>-5.6843418860808015E-14</v>
      </c>
      <c r="C1292" s="85">
        <f t="shared" si="363"/>
        <v>-5.6843418860808015E-14</v>
      </c>
      <c r="D1292" s="11">
        <f ca="1">IF(A1292&lt;$B$1,VLOOKUP(A1292,[1]DI!$A$4:$B$15000,2),0)</f>
        <v>0.1065</v>
      </c>
      <c r="E1292" s="85">
        <f t="shared" ca="1" si="356"/>
        <v>1.00040168</v>
      </c>
      <c r="F1292" s="85">
        <f ca="1">(TRUNC(PRODUCT($E$12:$E1291),16))</f>
        <v>1.36895449719923</v>
      </c>
      <c r="G1292" s="85">
        <f t="shared" ca="1" si="357"/>
        <v>1.1449431881660399</v>
      </c>
      <c r="H1292" s="85">
        <f t="shared" ca="1" si="358"/>
        <v>1.1956527699999999</v>
      </c>
      <c r="I1292" s="84">
        <f t="shared" si="352"/>
        <v>0.05</v>
      </c>
      <c r="J1292" s="86">
        <f t="shared" si="364"/>
        <v>44841</v>
      </c>
      <c r="K1292" s="87">
        <f t="shared" si="353"/>
        <v>370</v>
      </c>
      <c r="L1292" s="88">
        <f t="shared" si="365"/>
        <v>370</v>
      </c>
      <c r="M1292" s="89">
        <f t="shared" si="366"/>
        <v>1.074264619</v>
      </c>
      <c r="N1292" s="89">
        <f t="shared" ca="1" si="367"/>
        <v>1.2844474669999999</v>
      </c>
      <c r="O1292" s="88">
        <f t="shared" si="359"/>
        <v>0</v>
      </c>
      <c r="P1292" s="85">
        <f t="shared" ca="1" si="354"/>
        <v>0</v>
      </c>
      <c r="Q1292" s="85">
        <f t="shared" si="360"/>
        <v>0</v>
      </c>
      <c r="R1292" s="90" t="str">
        <f t="shared" si="361"/>
        <v>A+J=</v>
      </c>
      <c r="S1292" s="86">
        <f t="shared" si="362"/>
        <v>0</v>
      </c>
      <c r="T1292" s="91"/>
    </row>
    <row r="1293" spans="1:20" x14ac:dyDescent="0.15">
      <c r="A1293" s="83">
        <f t="shared" ref="A1293:A1356" si="368">(A1292+1)</f>
        <v>45386</v>
      </c>
      <c r="B1293" s="129">
        <f t="shared" ca="1" si="355"/>
        <v>-5.6843418860808015E-14</v>
      </c>
      <c r="C1293" s="85">
        <f t="shared" si="363"/>
        <v>-5.6843418860808015E-14</v>
      </c>
      <c r="D1293" s="11">
        <f ca="1">IF(A1293&lt;$B$1,VLOOKUP(A1293,[1]DI!$A$4:$B$15000,2),0)</f>
        <v>0.1065</v>
      </c>
      <c r="E1293" s="85">
        <f t="shared" ca="1" si="356"/>
        <v>1.00040168</v>
      </c>
      <c r="F1293" s="85">
        <f ca="1">(TRUNC(PRODUCT($E$12:$E1292),16))</f>
        <v>1.3695043788416701</v>
      </c>
      <c r="G1293" s="85">
        <f t="shared" ca="1" si="357"/>
        <v>1.1449431881660399</v>
      </c>
      <c r="H1293" s="85">
        <f t="shared" ca="1" si="358"/>
        <v>1.1961330400000001</v>
      </c>
      <c r="I1293" s="84">
        <f t="shared" ref="I1293:I1356" si="369">I1292</f>
        <v>0.05</v>
      </c>
      <c r="J1293" s="86">
        <f t="shared" si="364"/>
        <v>44841</v>
      </c>
      <c r="K1293" s="87">
        <f t="shared" ref="K1293:K1316" si="370">IF(A1293&gt;J1293,IF(NETWORKDAYS(J1293,A1293,$V$72:$V$436)-1=0,1,NETWORKDAYS(J1293,A1293,$V$72:$V$436)-1),0)</f>
        <v>371</v>
      </c>
      <c r="L1293" s="88">
        <f t="shared" si="365"/>
        <v>371</v>
      </c>
      <c r="M1293" s="89">
        <f t="shared" si="366"/>
        <v>1.074472629</v>
      </c>
      <c r="N1293" s="89">
        <f t="shared" ca="1" si="367"/>
        <v>1.285212212</v>
      </c>
      <c r="O1293" s="88">
        <f t="shared" si="359"/>
        <v>0</v>
      </c>
      <c r="P1293" s="85">
        <f t="shared" ref="P1293:P1316" ca="1" si="371">TRUNC(((N1293-1)*C1293),8)</f>
        <v>0</v>
      </c>
      <c r="Q1293" s="85">
        <f t="shared" si="360"/>
        <v>0</v>
      </c>
      <c r="R1293" s="90" t="str">
        <f t="shared" si="361"/>
        <v>A+J=</v>
      </c>
      <c r="S1293" s="86">
        <f t="shared" si="362"/>
        <v>0</v>
      </c>
      <c r="T1293" s="91"/>
    </row>
    <row r="1294" spans="1:20" x14ac:dyDescent="0.15">
      <c r="A1294" s="83">
        <f t="shared" si="368"/>
        <v>45387</v>
      </c>
      <c r="B1294" s="129">
        <f t="shared" ref="B1294:B1316" ca="1" si="372">IF(A1294&lt;=TODAY(),C1294+P1294,IF(AND(A1294&gt;TODAY(),A1294&lt;=$B$1),IF(VLOOKUP(TODAY(),$A$10:$D$10000,4,FALSE)=0,"n.d",C1294+P1294),"n.d"))</f>
        <v>-5.6843418860808015E-14</v>
      </c>
      <c r="C1294" s="85">
        <f t="shared" si="363"/>
        <v>-5.6843418860808015E-14</v>
      </c>
      <c r="D1294" s="11">
        <f ca="1">IF(A1294&lt;$B$1,VLOOKUP(A1294,[1]DI!$A$4:$B$15000,2),0)</f>
        <v>0.1065</v>
      </c>
      <c r="E1294" s="85">
        <f t="shared" ref="E1294:E1316" ca="1" si="373">IF(A1294&lt;A$10,1,ROUND(((1+D1294)^(1/252)),8))</f>
        <v>1.00040168</v>
      </c>
      <c r="F1294" s="85">
        <f ca="1">(TRUNC(PRODUCT($E$12:$E1293),16))</f>
        <v>1.37005448136056</v>
      </c>
      <c r="G1294" s="85">
        <f t="shared" ref="G1294:G1316" ca="1" si="374">IF(O1293&gt;0,F1293,G1293)</f>
        <v>1.1449431881660399</v>
      </c>
      <c r="H1294" s="85">
        <f t="shared" ref="H1294:H1316" ca="1" si="375">ROUND(F1294/G1294,8)</f>
        <v>1.1966135</v>
      </c>
      <c r="I1294" s="84">
        <f t="shared" si="369"/>
        <v>0.05</v>
      </c>
      <c r="J1294" s="86">
        <f t="shared" si="364"/>
        <v>44841</v>
      </c>
      <c r="K1294" s="87">
        <f t="shared" si="370"/>
        <v>372</v>
      </c>
      <c r="L1294" s="88">
        <f t="shared" si="365"/>
        <v>372</v>
      </c>
      <c r="M1294" s="89">
        <f t="shared" si="366"/>
        <v>1.0746806799999999</v>
      </c>
      <c r="N1294" s="89">
        <f t="shared" ca="1" si="367"/>
        <v>1.2859774100000001</v>
      </c>
      <c r="O1294" s="88">
        <f t="shared" ref="O1294:O1316" si="376">IF(VLOOKUP(A1294,W$12:AD$60,8)=VLOOKUP(A1293,W$12:AD$60,8),0,VLOOKUP(A1294,W$12:AD$60,8))</f>
        <v>0</v>
      </c>
      <c r="P1294" s="85">
        <f t="shared" ca="1" si="371"/>
        <v>0</v>
      </c>
      <c r="Q1294" s="85">
        <f t="shared" ref="Q1294:Q1316" si="377">IF(O1294&gt;0,VLOOKUP(O1294,$V$12:$AA$60,6),0)</f>
        <v>0</v>
      </c>
      <c r="R1294" s="90" t="str">
        <f t="shared" ref="R1294:R1316" si="378">IF(O1293&gt;0,VLOOKUP(O1293,V$12:AF$60,10),R1293)</f>
        <v>A+J=</v>
      </c>
      <c r="S1294" s="86">
        <f t="shared" ref="S1294:S1316" si="379">IF(O1293&gt;0,VLOOKUP(O1293,V$12:AF$60,11),S1293)</f>
        <v>0</v>
      </c>
      <c r="T1294" s="91"/>
    </row>
    <row r="1295" spans="1:20" x14ac:dyDescent="0.15">
      <c r="A1295" s="83">
        <f t="shared" si="368"/>
        <v>45388</v>
      </c>
      <c r="B1295" s="129">
        <f t="shared" ca="1" si="372"/>
        <v>-5.6843418860808015E-14</v>
      </c>
      <c r="C1295" s="85">
        <f t="shared" si="363"/>
        <v>-5.6843418860808015E-14</v>
      </c>
      <c r="D1295" s="11">
        <f ca="1">IF(A1295&lt;$B$1,VLOOKUP(A1295,[1]DI!$A$4:$B$15000,2),0)</f>
        <v>0</v>
      </c>
      <c r="E1295" s="85">
        <f t="shared" ca="1" si="373"/>
        <v>1</v>
      </c>
      <c r="F1295" s="85">
        <f ca="1">(TRUNC(PRODUCT($E$12:$E1294),16))</f>
        <v>1.37060480484463</v>
      </c>
      <c r="G1295" s="85">
        <f t="shared" ca="1" si="374"/>
        <v>1.1449431881660399</v>
      </c>
      <c r="H1295" s="85">
        <f t="shared" ca="1" si="375"/>
        <v>1.19709416</v>
      </c>
      <c r="I1295" s="84">
        <f t="shared" si="369"/>
        <v>0.05</v>
      </c>
      <c r="J1295" s="86">
        <f t="shared" si="364"/>
        <v>44841</v>
      </c>
      <c r="K1295" s="87">
        <f t="shared" si="370"/>
        <v>372</v>
      </c>
      <c r="L1295" s="88">
        <f t="shared" si="365"/>
        <v>373</v>
      </c>
      <c r="M1295" s="89">
        <f t="shared" si="366"/>
        <v>1.0748887709999999</v>
      </c>
      <c r="N1295" s="89">
        <f t="shared" ca="1" si="367"/>
        <v>1.28674307</v>
      </c>
      <c r="O1295" s="88">
        <f t="shared" si="376"/>
        <v>0</v>
      </c>
      <c r="P1295" s="85">
        <f t="shared" ca="1" si="371"/>
        <v>0</v>
      </c>
      <c r="Q1295" s="85">
        <f t="shared" si="377"/>
        <v>0</v>
      </c>
      <c r="R1295" s="90" t="str">
        <f t="shared" si="378"/>
        <v>A+J=</v>
      </c>
      <c r="S1295" s="86">
        <f t="shared" si="379"/>
        <v>0</v>
      </c>
      <c r="T1295" s="91"/>
    </row>
    <row r="1296" spans="1:20" x14ac:dyDescent="0.15">
      <c r="A1296" s="83">
        <f t="shared" si="368"/>
        <v>45389</v>
      </c>
      <c r="B1296" s="129">
        <f t="shared" ca="1" si="372"/>
        <v>-5.6843418860808015E-14</v>
      </c>
      <c r="C1296" s="85">
        <f t="shared" si="363"/>
        <v>-5.6843418860808015E-14</v>
      </c>
      <c r="D1296" s="11">
        <f ca="1">IF(A1296&lt;$B$1,VLOOKUP(A1296,[1]DI!$A$4:$B$15000,2),0)</f>
        <v>0</v>
      </c>
      <c r="E1296" s="85">
        <f t="shared" ca="1" si="373"/>
        <v>1</v>
      </c>
      <c r="F1296" s="85">
        <f ca="1">(TRUNC(PRODUCT($E$12:$E1295),16))</f>
        <v>1.37060480484463</v>
      </c>
      <c r="G1296" s="85">
        <f t="shared" ca="1" si="374"/>
        <v>1.1449431881660399</v>
      </c>
      <c r="H1296" s="85">
        <f t="shared" ca="1" si="375"/>
        <v>1.19709416</v>
      </c>
      <c r="I1296" s="84">
        <f t="shared" si="369"/>
        <v>0.05</v>
      </c>
      <c r="J1296" s="86">
        <f t="shared" si="364"/>
        <v>44841</v>
      </c>
      <c r="K1296" s="87">
        <f t="shared" si="370"/>
        <v>372</v>
      </c>
      <c r="L1296" s="88">
        <f t="shared" si="365"/>
        <v>373</v>
      </c>
      <c r="M1296" s="89">
        <f t="shared" si="366"/>
        <v>1.0748887709999999</v>
      </c>
      <c r="N1296" s="89">
        <f t="shared" ca="1" si="367"/>
        <v>1.28674307</v>
      </c>
      <c r="O1296" s="88">
        <f t="shared" si="376"/>
        <v>0</v>
      </c>
      <c r="P1296" s="85">
        <f t="shared" ca="1" si="371"/>
        <v>0</v>
      </c>
      <c r="Q1296" s="85">
        <f t="shared" si="377"/>
        <v>0</v>
      </c>
      <c r="R1296" s="90" t="str">
        <f t="shared" si="378"/>
        <v>A+J=</v>
      </c>
      <c r="S1296" s="86">
        <f t="shared" si="379"/>
        <v>0</v>
      </c>
      <c r="T1296" s="91"/>
    </row>
    <row r="1297" spans="1:20" x14ac:dyDescent="0.15">
      <c r="A1297" s="83">
        <f t="shared" si="368"/>
        <v>45390</v>
      </c>
      <c r="B1297" s="129">
        <f t="shared" ca="1" si="372"/>
        <v>-5.6843418860808015E-14</v>
      </c>
      <c r="C1297" s="85">
        <f t="shared" si="363"/>
        <v>-5.6843418860808015E-14</v>
      </c>
      <c r="D1297" s="11">
        <f ca="1">IF(A1297&lt;$B$1,VLOOKUP(A1297,[1]DI!$A$4:$B$15000,2),0)</f>
        <v>0.1065</v>
      </c>
      <c r="E1297" s="85">
        <f t="shared" ca="1" si="373"/>
        <v>1.00040168</v>
      </c>
      <c r="F1297" s="85">
        <f ca="1">(TRUNC(PRODUCT($E$12:$E1296),16))</f>
        <v>1.37060480484463</v>
      </c>
      <c r="G1297" s="85">
        <f t="shared" ca="1" si="374"/>
        <v>1.1449431881660399</v>
      </c>
      <c r="H1297" s="85">
        <f t="shared" ca="1" si="375"/>
        <v>1.19709416</v>
      </c>
      <c r="I1297" s="84">
        <f t="shared" si="369"/>
        <v>0.05</v>
      </c>
      <c r="J1297" s="86">
        <f t="shared" si="364"/>
        <v>44841</v>
      </c>
      <c r="K1297" s="87">
        <f t="shared" si="370"/>
        <v>373</v>
      </c>
      <c r="L1297" s="88">
        <f t="shared" si="365"/>
        <v>373</v>
      </c>
      <c r="M1297" s="89">
        <f t="shared" si="366"/>
        <v>1.0748887709999999</v>
      </c>
      <c r="N1297" s="89">
        <f t="shared" ca="1" si="367"/>
        <v>1.28674307</v>
      </c>
      <c r="O1297" s="88">
        <f t="shared" si="376"/>
        <v>0</v>
      </c>
      <c r="P1297" s="85">
        <f t="shared" ca="1" si="371"/>
        <v>0</v>
      </c>
      <c r="Q1297" s="85">
        <f t="shared" si="377"/>
        <v>0</v>
      </c>
      <c r="R1297" s="90" t="str">
        <f t="shared" si="378"/>
        <v>A+J=</v>
      </c>
      <c r="S1297" s="86">
        <f t="shared" si="379"/>
        <v>0</v>
      </c>
      <c r="T1297" s="91"/>
    </row>
    <row r="1298" spans="1:20" x14ac:dyDescent="0.15">
      <c r="A1298" s="83">
        <f t="shared" si="368"/>
        <v>45391</v>
      </c>
      <c r="B1298" s="129">
        <f t="shared" ca="1" si="372"/>
        <v>-5.6843418860808015E-14</v>
      </c>
      <c r="C1298" s="85">
        <f t="shared" si="363"/>
        <v>-5.6843418860808015E-14</v>
      </c>
      <c r="D1298" s="11">
        <f ca="1">IF(A1298&lt;$B$1,VLOOKUP(A1298,[1]DI!$A$4:$B$15000,2),0)</f>
        <v>0.1065</v>
      </c>
      <c r="E1298" s="85">
        <f t="shared" ca="1" si="373"/>
        <v>1.00040168</v>
      </c>
      <c r="F1298" s="85">
        <f ca="1">(TRUNC(PRODUCT($E$12:$E1297),16))</f>
        <v>1.3711553493826401</v>
      </c>
      <c r="G1298" s="85">
        <f t="shared" ca="1" si="374"/>
        <v>1.1449431881660399</v>
      </c>
      <c r="H1298" s="85">
        <f t="shared" ca="1" si="375"/>
        <v>1.19757501</v>
      </c>
      <c r="I1298" s="84">
        <f t="shared" si="369"/>
        <v>0.05</v>
      </c>
      <c r="J1298" s="86">
        <f t="shared" si="364"/>
        <v>44841</v>
      </c>
      <c r="K1298" s="87">
        <f t="shared" si="370"/>
        <v>374</v>
      </c>
      <c r="L1298" s="88">
        <f t="shared" si="365"/>
        <v>374</v>
      </c>
      <c r="M1298" s="89">
        <f t="shared" si="366"/>
        <v>1.0750969020000001</v>
      </c>
      <c r="N1298" s="89">
        <f t="shared" ca="1" si="367"/>
        <v>1.2875091830000001</v>
      </c>
      <c r="O1298" s="88">
        <f t="shared" si="376"/>
        <v>0</v>
      </c>
      <c r="P1298" s="85">
        <f t="shared" ca="1" si="371"/>
        <v>0</v>
      </c>
      <c r="Q1298" s="85">
        <f t="shared" si="377"/>
        <v>0</v>
      </c>
      <c r="R1298" s="90" t="str">
        <f t="shared" si="378"/>
        <v>A+J=</v>
      </c>
      <c r="S1298" s="86">
        <f t="shared" si="379"/>
        <v>0</v>
      </c>
      <c r="T1298" s="91"/>
    </row>
    <row r="1299" spans="1:20" x14ac:dyDescent="0.15">
      <c r="A1299" s="83">
        <f t="shared" si="368"/>
        <v>45392</v>
      </c>
      <c r="B1299" s="129">
        <f t="shared" ca="1" si="372"/>
        <v>-5.6843418860808015E-14</v>
      </c>
      <c r="C1299" s="85">
        <f t="shared" si="363"/>
        <v>-5.6843418860808015E-14</v>
      </c>
      <c r="D1299" s="11">
        <f ca="1">IF(A1299&lt;$B$1,VLOOKUP(A1299,[1]DI!$A$4:$B$15000,2),0)</f>
        <v>0.1065</v>
      </c>
      <c r="E1299" s="85">
        <f t="shared" ca="1" si="373"/>
        <v>1.00040168</v>
      </c>
      <c r="F1299" s="85">
        <f ca="1">(TRUNC(PRODUCT($E$12:$E1298),16))</f>
        <v>1.37170611506338</v>
      </c>
      <c r="G1299" s="85">
        <f t="shared" ca="1" si="374"/>
        <v>1.1449431881660399</v>
      </c>
      <c r="H1299" s="85">
        <f t="shared" ca="1" si="375"/>
        <v>1.1980560499999999</v>
      </c>
      <c r="I1299" s="84">
        <f t="shared" si="369"/>
        <v>0.05</v>
      </c>
      <c r="J1299" s="86">
        <f t="shared" si="364"/>
        <v>44841</v>
      </c>
      <c r="K1299" s="87">
        <f t="shared" si="370"/>
        <v>375</v>
      </c>
      <c r="L1299" s="88">
        <f t="shared" si="365"/>
        <v>375</v>
      </c>
      <c r="M1299" s="89">
        <f t="shared" si="366"/>
        <v>1.0753050740000001</v>
      </c>
      <c r="N1299" s="89">
        <f t="shared" ca="1" si="367"/>
        <v>1.2882757499999999</v>
      </c>
      <c r="O1299" s="88">
        <f t="shared" si="376"/>
        <v>0</v>
      </c>
      <c r="P1299" s="85">
        <f t="shared" ca="1" si="371"/>
        <v>0</v>
      </c>
      <c r="Q1299" s="85">
        <f t="shared" si="377"/>
        <v>0</v>
      </c>
      <c r="R1299" s="90" t="str">
        <f t="shared" si="378"/>
        <v>A+J=</v>
      </c>
      <c r="S1299" s="86">
        <f t="shared" si="379"/>
        <v>0</v>
      </c>
      <c r="T1299" s="91"/>
    </row>
    <row r="1300" spans="1:20" x14ac:dyDescent="0.15">
      <c r="A1300" s="83">
        <f t="shared" si="368"/>
        <v>45393</v>
      </c>
      <c r="B1300" s="129">
        <f t="shared" ca="1" si="372"/>
        <v>-5.6843418860808015E-14</v>
      </c>
      <c r="C1300" s="85">
        <f t="shared" si="363"/>
        <v>-5.6843418860808015E-14</v>
      </c>
      <c r="D1300" s="11">
        <f ca="1">IF(A1300&lt;$B$1,VLOOKUP(A1300,[1]DI!$A$4:$B$15000,2),0)</f>
        <v>0.1065</v>
      </c>
      <c r="E1300" s="85">
        <f t="shared" ca="1" si="373"/>
        <v>1.00040168</v>
      </c>
      <c r="F1300" s="85">
        <f ca="1">(TRUNC(PRODUCT($E$12:$E1299),16))</f>
        <v>1.37225710197568</v>
      </c>
      <c r="G1300" s="85">
        <f t="shared" ca="1" si="374"/>
        <v>1.1449431881660399</v>
      </c>
      <c r="H1300" s="85">
        <f t="shared" ca="1" si="375"/>
        <v>1.19853729</v>
      </c>
      <c r="I1300" s="84">
        <f t="shared" si="369"/>
        <v>0.05</v>
      </c>
      <c r="J1300" s="86">
        <f t="shared" si="364"/>
        <v>44841</v>
      </c>
      <c r="K1300" s="87">
        <f t="shared" si="370"/>
        <v>376</v>
      </c>
      <c r="L1300" s="88">
        <f t="shared" si="365"/>
        <v>376</v>
      </c>
      <c r="M1300" s="89">
        <f t="shared" si="366"/>
        <v>1.0755132860000001</v>
      </c>
      <c r="N1300" s="89">
        <f t="shared" ca="1" si="367"/>
        <v>1.2890427790000001</v>
      </c>
      <c r="O1300" s="88">
        <f t="shared" si="376"/>
        <v>0</v>
      </c>
      <c r="P1300" s="85">
        <f t="shared" ca="1" si="371"/>
        <v>0</v>
      </c>
      <c r="Q1300" s="85">
        <f t="shared" si="377"/>
        <v>0</v>
      </c>
      <c r="R1300" s="90" t="str">
        <f t="shared" si="378"/>
        <v>A+J=</v>
      </c>
      <c r="S1300" s="86">
        <f t="shared" si="379"/>
        <v>0</v>
      </c>
      <c r="T1300" s="91"/>
    </row>
    <row r="1301" spans="1:20" x14ac:dyDescent="0.15">
      <c r="A1301" s="83">
        <f t="shared" si="368"/>
        <v>45394</v>
      </c>
      <c r="B1301" s="129">
        <f t="shared" ca="1" si="372"/>
        <v>-5.6843418860808015E-14</v>
      </c>
      <c r="C1301" s="85">
        <f t="shared" ref="C1301:C1316" si="380">(C1300-Q1300)</f>
        <v>-5.6843418860808015E-14</v>
      </c>
      <c r="D1301" s="11">
        <f ca="1">IF(A1301&lt;$B$1,VLOOKUP(A1301,[1]DI!$A$4:$B$15000,2),0)</f>
        <v>0.1065</v>
      </c>
      <c r="E1301" s="85">
        <f t="shared" ca="1" si="373"/>
        <v>1.00040168</v>
      </c>
      <c r="F1301" s="85">
        <f ca="1">(TRUNC(PRODUCT($E$12:$E1300),16))</f>
        <v>1.3728083102084001</v>
      </c>
      <c r="G1301" s="85">
        <f t="shared" ca="1" si="374"/>
        <v>1.1449431881660399</v>
      </c>
      <c r="H1301" s="85">
        <f t="shared" ca="1" si="375"/>
        <v>1.19901871</v>
      </c>
      <c r="I1301" s="84">
        <f t="shared" si="369"/>
        <v>0.05</v>
      </c>
      <c r="J1301" s="86">
        <f t="shared" ref="J1301:J1316" si="381">IF(O1300&gt;0,VLOOKUP(O1300,V$12:AF$48,2),J1300)</f>
        <v>44841</v>
      </c>
      <c r="K1301" s="87">
        <f t="shared" si="370"/>
        <v>377</v>
      </c>
      <c r="L1301" s="88">
        <f t="shared" ref="L1301:L1316" si="382">IF(AND(K1301=1,K1300=1),1,IF(K1301&gt;0,IF(K1301=K1300,K1301+1,K1301),0))</f>
        <v>377</v>
      </c>
      <c r="M1301" s="89">
        <f t="shared" ref="M1301:M1316" si="383">ROUND((I1301+1)^(L1301/252),9)</f>
        <v>1.075721538</v>
      </c>
      <c r="N1301" s="89">
        <f t="shared" ref="N1301:N1316" ca="1" si="384">ROUND(H1301*M1301,9)</f>
        <v>1.289810251</v>
      </c>
      <c r="O1301" s="88">
        <f t="shared" si="376"/>
        <v>0</v>
      </c>
      <c r="P1301" s="85">
        <f t="shared" ca="1" si="371"/>
        <v>0</v>
      </c>
      <c r="Q1301" s="85">
        <f t="shared" si="377"/>
        <v>0</v>
      </c>
      <c r="R1301" s="90" t="str">
        <f t="shared" si="378"/>
        <v>A+J=</v>
      </c>
      <c r="S1301" s="86">
        <f t="shared" si="379"/>
        <v>0</v>
      </c>
      <c r="T1301" s="91"/>
    </row>
    <row r="1302" spans="1:20" x14ac:dyDescent="0.15">
      <c r="A1302" s="83">
        <f t="shared" si="368"/>
        <v>45395</v>
      </c>
      <c r="B1302" s="129">
        <f t="shared" ca="1" si="372"/>
        <v>-5.6843418860808015E-14</v>
      </c>
      <c r="C1302" s="85">
        <f t="shared" si="380"/>
        <v>-5.6843418860808015E-14</v>
      </c>
      <c r="D1302" s="11">
        <f ca="1">IF(A1302&lt;$B$1,VLOOKUP(A1302,[1]DI!$A$4:$B$15000,2),0)</f>
        <v>0</v>
      </c>
      <c r="E1302" s="85">
        <f t="shared" ca="1" si="373"/>
        <v>1</v>
      </c>
      <c r="F1302" s="85">
        <f ca="1">(TRUNC(PRODUCT($E$12:$E1301),16))</f>
        <v>1.37335973985045</v>
      </c>
      <c r="G1302" s="85">
        <f t="shared" ca="1" si="374"/>
        <v>1.1449431881660399</v>
      </c>
      <c r="H1302" s="85">
        <f t="shared" ca="1" si="375"/>
        <v>1.1995003399999999</v>
      </c>
      <c r="I1302" s="84">
        <f t="shared" si="369"/>
        <v>0.05</v>
      </c>
      <c r="J1302" s="86">
        <f t="shared" si="381"/>
        <v>44841</v>
      </c>
      <c r="K1302" s="87">
        <f t="shared" si="370"/>
        <v>377</v>
      </c>
      <c r="L1302" s="88">
        <f t="shared" si="382"/>
        <v>378</v>
      </c>
      <c r="M1302" s="89">
        <f t="shared" si="383"/>
        <v>1.07592983</v>
      </c>
      <c r="N1302" s="89">
        <f t="shared" ca="1" si="384"/>
        <v>1.2905781970000001</v>
      </c>
      <c r="O1302" s="88">
        <f t="shared" si="376"/>
        <v>0</v>
      </c>
      <c r="P1302" s="85">
        <f t="shared" ca="1" si="371"/>
        <v>0</v>
      </c>
      <c r="Q1302" s="85">
        <f t="shared" si="377"/>
        <v>0</v>
      </c>
      <c r="R1302" s="90" t="str">
        <f t="shared" si="378"/>
        <v>A+J=</v>
      </c>
      <c r="S1302" s="86">
        <f t="shared" si="379"/>
        <v>0</v>
      </c>
      <c r="T1302" s="91"/>
    </row>
    <row r="1303" spans="1:20" x14ac:dyDescent="0.15">
      <c r="A1303" s="83">
        <f t="shared" si="368"/>
        <v>45396</v>
      </c>
      <c r="B1303" s="129">
        <f t="shared" ca="1" si="372"/>
        <v>-5.6843418860808015E-14</v>
      </c>
      <c r="C1303" s="85">
        <f t="shared" si="380"/>
        <v>-5.6843418860808015E-14</v>
      </c>
      <c r="D1303" s="11">
        <f ca="1">IF(A1303&lt;$B$1,VLOOKUP(A1303,[1]DI!$A$4:$B$15000,2),0)</f>
        <v>0</v>
      </c>
      <c r="E1303" s="85">
        <f t="shared" ca="1" si="373"/>
        <v>1</v>
      </c>
      <c r="F1303" s="85">
        <f ca="1">(TRUNC(PRODUCT($E$12:$E1302),16))</f>
        <v>1.37335973985045</v>
      </c>
      <c r="G1303" s="85">
        <f t="shared" ca="1" si="374"/>
        <v>1.1449431881660399</v>
      </c>
      <c r="H1303" s="85">
        <f t="shared" ca="1" si="375"/>
        <v>1.1995003399999999</v>
      </c>
      <c r="I1303" s="84">
        <f t="shared" si="369"/>
        <v>0.05</v>
      </c>
      <c r="J1303" s="86">
        <f t="shared" si="381"/>
        <v>44841</v>
      </c>
      <c r="K1303" s="87">
        <f t="shared" si="370"/>
        <v>377</v>
      </c>
      <c r="L1303" s="88">
        <f t="shared" si="382"/>
        <v>378</v>
      </c>
      <c r="M1303" s="89">
        <f t="shared" si="383"/>
        <v>1.07592983</v>
      </c>
      <c r="N1303" s="89">
        <f t="shared" ca="1" si="384"/>
        <v>1.2905781970000001</v>
      </c>
      <c r="O1303" s="88">
        <f t="shared" si="376"/>
        <v>0</v>
      </c>
      <c r="P1303" s="85">
        <f t="shared" ca="1" si="371"/>
        <v>0</v>
      </c>
      <c r="Q1303" s="85">
        <f t="shared" si="377"/>
        <v>0</v>
      </c>
      <c r="R1303" s="90" t="str">
        <f t="shared" si="378"/>
        <v>A+J=</v>
      </c>
      <c r="S1303" s="86">
        <f t="shared" si="379"/>
        <v>0</v>
      </c>
      <c r="T1303" s="91"/>
    </row>
    <row r="1304" spans="1:20" x14ac:dyDescent="0.15">
      <c r="A1304" s="83">
        <f t="shared" si="368"/>
        <v>45397</v>
      </c>
      <c r="B1304" s="129">
        <f t="shared" ca="1" si="372"/>
        <v>-5.6843418860808015E-14</v>
      </c>
      <c r="C1304" s="85">
        <f t="shared" si="380"/>
        <v>-5.6843418860808015E-14</v>
      </c>
      <c r="D1304" s="11">
        <f ca="1">IF(A1304&lt;$B$1,VLOOKUP(A1304,[1]DI!$A$4:$B$15000,2),0)</f>
        <v>0.1065</v>
      </c>
      <c r="E1304" s="85">
        <f t="shared" ca="1" si="373"/>
        <v>1.00040168</v>
      </c>
      <c r="F1304" s="85">
        <f ca="1">(TRUNC(PRODUCT($E$12:$E1303),16))</f>
        <v>1.37335973985045</v>
      </c>
      <c r="G1304" s="85">
        <f t="shared" ca="1" si="374"/>
        <v>1.1449431881660399</v>
      </c>
      <c r="H1304" s="85">
        <f t="shared" ca="1" si="375"/>
        <v>1.1995003399999999</v>
      </c>
      <c r="I1304" s="84">
        <f t="shared" si="369"/>
        <v>0.05</v>
      </c>
      <c r="J1304" s="86">
        <f t="shared" si="381"/>
        <v>44841</v>
      </c>
      <c r="K1304" s="87">
        <f t="shared" si="370"/>
        <v>378</v>
      </c>
      <c r="L1304" s="88">
        <f t="shared" si="382"/>
        <v>378</v>
      </c>
      <c r="M1304" s="89">
        <f t="shared" si="383"/>
        <v>1.07592983</v>
      </c>
      <c r="N1304" s="89">
        <f t="shared" ca="1" si="384"/>
        <v>1.2905781970000001</v>
      </c>
      <c r="O1304" s="88">
        <f t="shared" si="376"/>
        <v>0</v>
      </c>
      <c r="P1304" s="85">
        <f t="shared" ca="1" si="371"/>
        <v>0</v>
      </c>
      <c r="Q1304" s="85">
        <f t="shared" si="377"/>
        <v>0</v>
      </c>
      <c r="R1304" s="90" t="str">
        <f t="shared" si="378"/>
        <v>A+J=</v>
      </c>
      <c r="S1304" s="86">
        <f t="shared" si="379"/>
        <v>0</v>
      </c>
      <c r="T1304" s="91"/>
    </row>
    <row r="1305" spans="1:20" x14ac:dyDescent="0.15">
      <c r="A1305" s="83">
        <f t="shared" si="368"/>
        <v>45398</v>
      </c>
      <c r="B1305" s="129">
        <f t="shared" ca="1" si="372"/>
        <v>-5.6843418860808015E-14</v>
      </c>
      <c r="C1305" s="85">
        <f t="shared" si="380"/>
        <v>-5.6843418860808015E-14</v>
      </c>
      <c r="D1305" s="11">
        <f ca="1">IF(A1305&lt;$B$1,VLOOKUP(A1305,[1]DI!$A$4:$B$15000,2),0)</f>
        <v>0.1065</v>
      </c>
      <c r="E1305" s="85">
        <f t="shared" ca="1" si="373"/>
        <v>1.00040168</v>
      </c>
      <c r="F1305" s="85">
        <f ca="1">(TRUNC(PRODUCT($E$12:$E1304),16))</f>
        <v>1.3739113909907501</v>
      </c>
      <c r="G1305" s="85">
        <f t="shared" ca="1" si="374"/>
        <v>1.1449431881660399</v>
      </c>
      <c r="H1305" s="85">
        <f t="shared" ca="1" si="375"/>
        <v>1.1999821500000001</v>
      </c>
      <c r="I1305" s="84">
        <f t="shared" si="369"/>
        <v>0.05</v>
      </c>
      <c r="J1305" s="86">
        <f t="shared" si="381"/>
        <v>44841</v>
      </c>
      <c r="K1305" s="87">
        <f t="shared" si="370"/>
        <v>379</v>
      </c>
      <c r="L1305" s="88">
        <f t="shared" si="382"/>
        <v>379</v>
      </c>
      <c r="M1305" s="89">
        <f t="shared" si="383"/>
        <v>1.076138163</v>
      </c>
      <c r="N1305" s="89">
        <f t="shared" ca="1" si="384"/>
        <v>1.291346587</v>
      </c>
      <c r="O1305" s="88">
        <f t="shared" si="376"/>
        <v>0</v>
      </c>
      <c r="P1305" s="85">
        <f t="shared" ca="1" si="371"/>
        <v>0</v>
      </c>
      <c r="Q1305" s="85">
        <f t="shared" si="377"/>
        <v>0</v>
      </c>
      <c r="R1305" s="90" t="str">
        <f t="shared" si="378"/>
        <v>A+J=</v>
      </c>
      <c r="S1305" s="86">
        <f t="shared" si="379"/>
        <v>0</v>
      </c>
      <c r="T1305" s="91"/>
    </row>
    <row r="1306" spans="1:20" x14ac:dyDescent="0.15">
      <c r="A1306" s="83">
        <f t="shared" si="368"/>
        <v>45399</v>
      </c>
      <c r="B1306" s="129">
        <f t="shared" ca="1" si="372"/>
        <v>-5.6843418860808015E-14</v>
      </c>
      <c r="C1306" s="85">
        <f t="shared" si="380"/>
        <v>-5.6843418860808015E-14</v>
      </c>
      <c r="D1306" s="11">
        <f ca="1">IF(A1306&lt;$B$1,VLOOKUP(A1306,[1]DI!$A$4:$B$15000,2),0)</f>
        <v>0.1065</v>
      </c>
      <c r="E1306" s="85">
        <f t="shared" ca="1" si="373"/>
        <v>1.00040168</v>
      </c>
      <c r="F1306" s="85">
        <f ca="1">(TRUNC(PRODUCT($E$12:$E1305),16))</f>
        <v>1.3744632637182801</v>
      </c>
      <c r="G1306" s="85">
        <f t="shared" ca="1" si="374"/>
        <v>1.1449431881660399</v>
      </c>
      <c r="H1306" s="85">
        <f t="shared" ca="1" si="375"/>
        <v>1.2004641599999999</v>
      </c>
      <c r="I1306" s="84">
        <f t="shared" si="369"/>
        <v>0.05</v>
      </c>
      <c r="J1306" s="86">
        <f t="shared" si="381"/>
        <v>44841</v>
      </c>
      <c r="K1306" s="87">
        <f t="shared" si="370"/>
        <v>380</v>
      </c>
      <c r="L1306" s="88">
        <f t="shared" si="382"/>
        <v>380</v>
      </c>
      <c r="M1306" s="89">
        <f t="shared" si="383"/>
        <v>1.076346536</v>
      </c>
      <c r="N1306" s="89">
        <f t="shared" ca="1" si="384"/>
        <v>1.2921154399999999</v>
      </c>
      <c r="O1306" s="88">
        <f t="shared" si="376"/>
        <v>0</v>
      </c>
      <c r="P1306" s="85">
        <f t="shared" ca="1" si="371"/>
        <v>0</v>
      </c>
      <c r="Q1306" s="85">
        <f t="shared" si="377"/>
        <v>0</v>
      </c>
      <c r="R1306" s="90" t="str">
        <f t="shared" si="378"/>
        <v>A+J=</v>
      </c>
      <c r="S1306" s="86">
        <f t="shared" si="379"/>
        <v>0</v>
      </c>
      <c r="T1306" s="91"/>
    </row>
    <row r="1307" spans="1:20" x14ac:dyDescent="0.15">
      <c r="A1307" s="83">
        <f t="shared" si="368"/>
        <v>45400</v>
      </c>
      <c r="B1307" s="129">
        <f t="shared" ca="1" si="372"/>
        <v>-5.6843418860808015E-14</v>
      </c>
      <c r="C1307" s="85">
        <f t="shared" si="380"/>
        <v>-5.6843418860808015E-14</v>
      </c>
      <c r="D1307" s="11">
        <f ca="1">IF(A1307&lt;$B$1,VLOOKUP(A1307,[1]DI!$A$4:$B$15000,2),0)</f>
        <v>0.1065</v>
      </c>
      <c r="E1307" s="85">
        <f t="shared" ca="1" si="373"/>
        <v>1.00040168</v>
      </c>
      <c r="F1307" s="85">
        <f ca="1">(TRUNC(PRODUCT($E$12:$E1306),16))</f>
        <v>1.3750153581220499</v>
      </c>
      <c r="G1307" s="85">
        <f t="shared" ca="1" si="374"/>
        <v>1.1449431881660399</v>
      </c>
      <c r="H1307" s="85">
        <f t="shared" ca="1" si="375"/>
        <v>1.2009463600000001</v>
      </c>
      <c r="I1307" s="84">
        <f t="shared" si="369"/>
        <v>0.05</v>
      </c>
      <c r="J1307" s="86">
        <f t="shared" si="381"/>
        <v>44841</v>
      </c>
      <c r="K1307" s="87">
        <f t="shared" si="370"/>
        <v>381</v>
      </c>
      <c r="L1307" s="88">
        <f t="shared" si="382"/>
        <v>381</v>
      </c>
      <c r="M1307" s="89">
        <f t="shared" si="383"/>
        <v>1.07655495</v>
      </c>
      <c r="N1307" s="89">
        <f t="shared" ca="1" si="384"/>
        <v>1.2928847489999999</v>
      </c>
      <c r="O1307" s="88">
        <f t="shared" si="376"/>
        <v>0</v>
      </c>
      <c r="P1307" s="85">
        <f t="shared" ca="1" si="371"/>
        <v>0</v>
      </c>
      <c r="Q1307" s="85">
        <f t="shared" si="377"/>
        <v>0</v>
      </c>
      <c r="R1307" s="90" t="str">
        <f t="shared" si="378"/>
        <v>A+J=</v>
      </c>
      <c r="S1307" s="86">
        <f t="shared" si="379"/>
        <v>0</v>
      </c>
      <c r="T1307" s="91"/>
    </row>
    <row r="1308" spans="1:20" x14ac:dyDescent="0.15">
      <c r="A1308" s="83">
        <f t="shared" si="368"/>
        <v>45401</v>
      </c>
      <c r="B1308" s="129">
        <f t="shared" ca="1" si="372"/>
        <v>-5.6843418860808015E-14</v>
      </c>
      <c r="C1308" s="85">
        <f t="shared" si="380"/>
        <v>-5.6843418860808015E-14</v>
      </c>
      <c r="D1308" s="11">
        <f ca="1">IF(A1308&lt;$B$1,VLOOKUP(A1308,[1]DI!$A$4:$B$15000,2),0)</f>
        <v>0.1065</v>
      </c>
      <c r="E1308" s="85">
        <f t="shared" ca="1" si="373"/>
        <v>1.00040168</v>
      </c>
      <c r="F1308" s="85">
        <f ca="1">(TRUNC(PRODUCT($E$12:$E1307),16))</f>
        <v>1.3755676742911001</v>
      </c>
      <c r="G1308" s="85">
        <f t="shared" ca="1" si="374"/>
        <v>1.1449431881660399</v>
      </c>
      <c r="H1308" s="85">
        <f t="shared" ca="1" si="375"/>
        <v>1.20142876</v>
      </c>
      <c r="I1308" s="84">
        <f t="shared" si="369"/>
        <v>0.05</v>
      </c>
      <c r="J1308" s="86">
        <f t="shared" si="381"/>
        <v>44841</v>
      </c>
      <c r="K1308" s="87">
        <f t="shared" si="370"/>
        <v>382</v>
      </c>
      <c r="L1308" s="88">
        <f t="shared" si="382"/>
        <v>382</v>
      </c>
      <c r="M1308" s="89">
        <f t="shared" si="383"/>
        <v>1.076763404</v>
      </c>
      <c r="N1308" s="89">
        <f t="shared" ca="1" si="384"/>
        <v>1.2936545209999999</v>
      </c>
      <c r="O1308" s="88">
        <f t="shared" si="376"/>
        <v>0</v>
      </c>
      <c r="P1308" s="85">
        <f t="shared" ca="1" si="371"/>
        <v>0</v>
      </c>
      <c r="Q1308" s="85">
        <f t="shared" si="377"/>
        <v>0</v>
      </c>
      <c r="R1308" s="90" t="str">
        <f t="shared" si="378"/>
        <v>A+J=</v>
      </c>
      <c r="S1308" s="86">
        <f t="shared" si="379"/>
        <v>0</v>
      </c>
      <c r="T1308" s="91"/>
    </row>
    <row r="1309" spans="1:20" x14ac:dyDescent="0.15">
      <c r="A1309" s="83">
        <f t="shared" si="368"/>
        <v>45402</v>
      </c>
      <c r="B1309" s="129">
        <f t="shared" ca="1" si="372"/>
        <v>-5.6843418860808015E-14</v>
      </c>
      <c r="C1309" s="85">
        <f t="shared" si="380"/>
        <v>-5.6843418860808015E-14</v>
      </c>
      <c r="D1309" s="11">
        <f ca="1">IF(A1309&lt;$B$1,VLOOKUP(A1309,[1]DI!$A$4:$B$15000,2),0)</f>
        <v>0</v>
      </c>
      <c r="E1309" s="85">
        <f t="shared" ca="1" si="373"/>
        <v>1</v>
      </c>
      <c r="F1309" s="85">
        <f ca="1">(TRUNC(PRODUCT($E$12:$E1308),16))</f>
        <v>1.37612021231451</v>
      </c>
      <c r="G1309" s="85">
        <f t="shared" ca="1" si="374"/>
        <v>1.1449431881660399</v>
      </c>
      <c r="H1309" s="85">
        <f t="shared" ca="1" si="375"/>
        <v>1.20191135</v>
      </c>
      <c r="I1309" s="84">
        <f t="shared" si="369"/>
        <v>0.05</v>
      </c>
      <c r="J1309" s="86">
        <f t="shared" si="381"/>
        <v>44841</v>
      </c>
      <c r="K1309" s="87">
        <f t="shared" si="370"/>
        <v>382</v>
      </c>
      <c r="L1309" s="88">
        <f t="shared" si="382"/>
        <v>383</v>
      </c>
      <c r="M1309" s="89">
        <f t="shared" si="383"/>
        <v>1.076971898</v>
      </c>
      <c r="N1309" s="89">
        <f t="shared" ca="1" si="384"/>
        <v>1.294424748</v>
      </c>
      <c r="O1309" s="88">
        <f t="shared" si="376"/>
        <v>0</v>
      </c>
      <c r="P1309" s="85">
        <f t="shared" ca="1" si="371"/>
        <v>0</v>
      </c>
      <c r="Q1309" s="85">
        <f t="shared" si="377"/>
        <v>0</v>
      </c>
      <c r="R1309" s="90" t="str">
        <f t="shared" si="378"/>
        <v>A+J=</v>
      </c>
      <c r="S1309" s="86">
        <f t="shared" si="379"/>
        <v>0</v>
      </c>
      <c r="T1309" s="91"/>
    </row>
    <row r="1310" spans="1:20" x14ac:dyDescent="0.15">
      <c r="A1310" s="83">
        <f t="shared" si="368"/>
        <v>45403</v>
      </c>
      <c r="B1310" s="129">
        <f t="shared" ca="1" si="372"/>
        <v>-5.6843418860808015E-14</v>
      </c>
      <c r="C1310" s="85">
        <f t="shared" si="380"/>
        <v>-5.6843418860808015E-14</v>
      </c>
      <c r="D1310" s="11">
        <f ca="1">IF(A1310&lt;$B$1,VLOOKUP(A1310,[1]DI!$A$4:$B$15000,2),0)</f>
        <v>0</v>
      </c>
      <c r="E1310" s="85">
        <f t="shared" ca="1" si="373"/>
        <v>1</v>
      </c>
      <c r="F1310" s="85">
        <f ca="1">(TRUNC(PRODUCT($E$12:$E1309),16))</f>
        <v>1.37612021231451</v>
      </c>
      <c r="G1310" s="85">
        <f t="shared" ca="1" si="374"/>
        <v>1.1449431881660399</v>
      </c>
      <c r="H1310" s="85">
        <f t="shared" ca="1" si="375"/>
        <v>1.20191135</v>
      </c>
      <c r="I1310" s="84">
        <f t="shared" si="369"/>
        <v>0.05</v>
      </c>
      <c r="J1310" s="86">
        <f t="shared" si="381"/>
        <v>44841</v>
      </c>
      <c r="K1310" s="87">
        <f t="shared" si="370"/>
        <v>382</v>
      </c>
      <c r="L1310" s="88">
        <f t="shared" si="382"/>
        <v>383</v>
      </c>
      <c r="M1310" s="89">
        <f t="shared" si="383"/>
        <v>1.076971898</v>
      </c>
      <c r="N1310" s="89">
        <f t="shared" ca="1" si="384"/>
        <v>1.294424748</v>
      </c>
      <c r="O1310" s="88">
        <f t="shared" si="376"/>
        <v>0</v>
      </c>
      <c r="P1310" s="85">
        <f t="shared" ca="1" si="371"/>
        <v>0</v>
      </c>
      <c r="Q1310" s="85">
        <f t="shared" si="377"/>
        <v>0</v>
      </c>
      <c r="R1310" s="90" t="str">
        <f t="shared" si="378"/>
        <v>A+J=</v>
      </c>
      <c r="S1310" s="86">
        <f t="shared" si="379"/>
        <v>0</v>
      </c>
      <c r="T1310" s="91"/>
    </row>
    <row r="1311" spans="1:20" x14ac:dyDescent="0.15">
      <c r="A1311" s="83">
        <f t="shared" si="368"/>
        <v>45404</v>
      </c>
      <c r="B1311" s="129">
        <f t="shared" ca="1" si="372"/>
        <v>-5.6843418860808015E-14</v>
      </c>
      <c r="C1311" s="85">
        <f t="shared" si="380"/>
        <v>-5.6843418860808015E-14</v>
      </c>
      <c r="D1311" s="11">
        <f ca="1">IF(A1311&lt;$B$1,VLOOKUP(A1311,[1]DI!$A$4:$B$15000,2),0)</f>
        <v>0.1065</v>
      </c>
      <c r="E1311" s="85">
        <f t="shared" ca="1" si="373"/>
        <v>1.00040168</v>
      </c>
      <c r="F1311" s="85">
        <f ca="1">(TRUNC(PRODUCT($E$12:$E1310),16))</f>
        <v>1.37612021231451</v>
      </c>
      <c r="G1311" s="85">
        <f t="shared" ca="1" si="374"/>
        <v>1.1449431881660399</v>
      </c>
      <c r="H1311" s="85">
        <f t="shared" ca="1" si="375"/>
        <v>1.20191135</v>
      </c>
      <c r="I1311" s="84">
        <f t="shared" si="369"/>
        <v>0.05</v>
      </c>
      <c r="J1311" s="86">
        <f t="shared" si="381"/>
        <v>44841</v>
      </c>
      <c r="K1311" s="87">
        <f t="shared" si="370"/>
        <v>383</v>
      </c>
      <c r="L1311" s="88">
        <f t="shared" si="382"/>
        <v>383</v>
      </c>
      <c r="M1311" s="89">
        <f t="shared" si="383"/>
        <v>1.076971898</v>
      </c>
      <c r="N1311" s="89">
        <f t="shared" ca="1" si="384"/>
        <v>1.294424748</v>
      </c>
      <c r="O1311" s="88">
        <f t="shared" si="376"/>
        <v>0</v>
      </c>
      <c r="P1311" s="85">
        <f t="shared" ca="1" si="371"/>
        <v>0</v>
      </c>
      <c r="Q1311" s="85">
        <f t="shared" si="377"/>
        <v>0</v>
      </c>
      <c r="R1311" s="90" t="str">
        <f t="shared" si="378"/>
        <v>A+J=</v>
      </c>
      <c r="S1311" s="86">
        <f t="shared" si="379"/>
        <v>0</v>
      </c>
      <c r="T1311" s="91"/>
    </row>
    <row r="1312" spans="1:20" x14ac:dyDescent="0.15">
      <c r="A1312" s="83">
        <f t="shared" si="368"/>
        <v>45405</v>
      </c>
      <c r="B1312" s="129">
        <f t="shared" ca="1" si="372"/>
        <v>-5.6843418860808015E-14</v>
      </c>
      <c r="C1312" s="85">
        <f t="shared" si="380"/>
        <v>-5.6843418860808015E-14</v>
      </c>
      <c r="D1312" s="11">
        <f ca="1">IF(A1312&lt;$B$1,VLOOKUP(A1312,[1]DI!$A$4:$B$15000,2),0)</f>
        <v>0.1065</v>
      </c>
      <c r="E1312" s="85">
        <f t="shared" ca="1" si="373"/>
        <v>1.00040168</v>
      </c>
      <c r="F1312" s="85">
        <f ca="1">(TRUNC(PRODUCT($E$12:$E1311),16))</f>
        <v>1.37667297228139</v>
      </c>
      <c r="G1312" s="85">
        <f t="shared" ca="1" si="374"/>
        <v>1.1449431881660399</v>
      </c>
      <c r="H1312" s="85">
        <f t="shared" ca="1" si="375"/>
        <v>1.2023941300000001</v>
      </c>
      <c r="I1312" s="84">
        <f t="shared" si="369"/>
        <v>0.05</v>
      </c>
      <c r="J1312" s="86">
        <f t="shared" si="381"/>
        <v>44841</v>
      </c>
      <c r="K1312" s="87">
        <f t="shared" si="370"/>
        <v>384</v>
      </c>
      <c r="L1312" s="88">
        <f t="shared" si="382"/>
        <v>384</v>
      </c>
      <c r="M1312" s="89">
        <f t="shared" si="383"/>
        <v>1.0771804330000001</v>
      </c>
      <c r="N1312" s="89">
        <f t="shared" ca="1" si="384"/>
        <v>1.2951954299999999</v>
      </c>
      <c r="O1312" s="88">
        <f t="shared" si="376"/>
        <v>0</v>
      </c>
      <c r="P1312" s="85">
        <f t="shared" ca="1" si="371"/>
        <v>0</v>
      </c>
      <c r="Q1312" s="85">
        <f t="shared" si="377"/>
        <v>0</v>
      </c>
      <c r="R1312" s="90" t="str">
        <f t="shared" si="378"/>
        <v>A+J=</v>
      </c>
      <c r="S1312" s="86">
        <f t="shared" si="379"/>
        <v>0</v>
      </c>
      <c r="T1312" s="91"/>
    </row>
    <row r="1313" spans="1:20" x14ac:dyDescent="0.15">
      <c r="A1313" s="83">
        <f t="shared" si="368"/>
        <v>45406</v>
      </c>
      <c r="B1313" s="129">
        <f t="shared" ca="1" si="372"/>
        <v>-5.6843418860808015E-14</v>
      </c>
      <c r="C1313" s="85">
        <f t="shared" si="380"/>
        <v>-5.6843418860808015E-14</v>
      </c>
      <c r="D1313" s="11">
        <f ca="1">IF(A1313&lt;$B$1,VLOOKUP(A1313,[1]DI!$A$4:$B$15000,2),0)</f>
        <v>0.1065</v>
      </c>
      <c r="E1313" s="85">
        <f t="shared" ca="1" si="373"/>
        <v>1.00040168</v>
      </c>
      <c r="F1313" s="85">
        <f ca="1">(TRUNC(PRODUCT($E$12:$E1312),16))</f>
        <v>1.3772259542809</v>
      </c>
      <c r="G1313" s="85">
        <f t="shared" ca="1" si="374"/>
        <v>1.1449431881660399</v>
      </c>
      <c r="H1313" s="85">
        <f t="shared" ca="1" si="375"/>
        <v>1.20287711</v>
      </c>
      <c r="I1313" s="84">
        <f t="shared" si="369"/>
        <v>0.05</v>
      </c>
      <c r="J1313" s="86">
        <f t="shared" si="381"/>
        <v>44841</v>
      </c>
      <c r="K1313" s="87">
        <f t="shared" si="370"/>
        <v>385</v>
      </c>
      <c r="L1313" s="88">
        <f t="shared" si="382"/>
        <v>385</v>
      </c>
      <c r="M1313" s="89">
        <f t="shared" si="383"/>
        <v>1.0773890079999999</v>
      </c>
      <c r="N1313" s="89">
        <f t="shared" ca="1" si="384"/>
        <v>1.2959665760000001</v>
      </c>
      <c r="O1313" s="88">
        <f t="shared" si="376"/>
        <v>0</v>
      </c>
      <c r="P1313" s="85">
        <f t="shared" ca="1" si="371"/>
        <v>0</v>
      </c>
      <c r="Q1313" s="85">
        <f t="shared" si="377"/>
        <v>0</v>
      </c>
      <c r="R1313" s="90" t="str">
        <f t="shared" si="378"/>
        <v>A+J=</v>
      </c>
      <c r="S1313" s="86">
        <f t="shared" si="379"/>
        <v>0</v>
      </c>
      <c r="T1313" s="91"/>
    </row>
    <row r="1314" spans="1:20" x14ac:dyDescent="0.15">
      <c r="A1314" s="83">
        <f t="shared" si="368"/>
        <v>45407</v>
      </c>
      <c r="B1314" s="129">
        <f t="shared" ca="1" si="372"/>
        <v>-5.6843418860808015E-14</v>
      </c>
      <c r="C1314" s="85">
        <f t="shared" si="380"/>
        <v>-5.6843418860808015E-14</v>
      </c>
      <c r="D1314" s="11">
        <f ca="1">IF(A1314&lt;$B$1,VLOOKUP(A1314,[1]DI!$A$4:$B$15000,2),0)</f>
        <v>0.1065</v>
      </c>
      <c r="E1314" s="85">
        <f t="shared" ca="1" si="373"/>
        <v>1.00040168</v>
      </c>
      <c r="F1314" s="85">
        <f ca="1">(TRUNC(PRODUCT($E$12:$E1313),16))</f>
        <v>1.3777791584022201</v>
      </c>
      <c r="G1314" s="85">
        <f t="shared" ca="1" si="374"/>
        <v>1.1449431881660399</v>
      </c>
      <c r="H1314" s="85">
        <f t="shared" ca="1" si="375"/>
        <v>1.2033602800000001</v>
      </c>
      <c r="I1314" s="84">
        <f t="shared" si="369"/>
        <v>0.05</v>
      </c>
      <c r="J1314" s="86">
        <f t="shared" si="381"/>
        <v>44841</v>
      </c>
      <c r="K1314" s="87">
        <f t="shared" si="370"/>
        <v>386</v>
      </c>
      <c r="L1314" s="88">
        <f t="shared" si="382"/>
        <v>386</v>
      </c>
      <c r="M1314" s="89">
        <f t="shared" si="383"/>
        <v>1.0775976229999999</v>
      </c>
      <c r="N1314" s="89">
        <f t="shared" ca="1" si="384"/>
        <v>1.2967381769999999</v>
      </c>
      <c r="O1314" s="88">
        <f t="shared" si="376"/>
        <v>0</v>
      </c>
      <c r="P1314" s="85">
        <f t="shared" ca="1" si="371"/>
        <v>0</v>
      </c>
      <c r="Q1314" s="85">
        <f t="shared" si="377"/>
        <v>0</v>
      </c>
      <c r="R1314" s="90" t="str">
        <f t="shared" si="378"/>
        <v>A+J=</v>
      </c>
      <c r="S1314" s="86">
        <f t="shared" si="379"/>
        <v>0</v>
      </c>
      <c r="T1314" s="91"/>
    </row>
    <row r="1315" spans="1:20" x14ac:dyDescent="0.15">
      <c r="A1315" s="83">
        <f t="shared" si="368"/>
        <v>45408</v>
      </c>
      <c r="B1315" s="129">
        <f t="shared" ca="1" si="372"/>
        <v>-5.6843418860808015E-14</v>
      </c>
      <c r="C1315" s="85">
        <f t="shared" si="380"/>
        <v>-5.6843418860808015E-14</v>
      </c>
      <c r="D1315" s="11">
        <f ca="1">IF(A1315&lt;$B$1,VLOOKUP(A1315,[1]DI!$A$4:$B$15000,2),0)</f>
        <v>0.1065</v>
      </c>
      <c r="E1315" s="85">
        <f t="shared" ca="1" si="373"/>
        <v>1.00040168</v>
      </c>
      <c r="F1315" s="85">
        <f ca="1">(TRUNC(PRODUCT($E$12:$E1314),16))</f>
        <v>1.37833258473456</v>
      </c>
      <c r="G1315" s="85">
        <f t="shared" ca="1" si="374"/>
        <v>1.1449431881660399</v>
      </c>
      <c r="H1315" s="85">
        <f t="shared" ca="1" si="375"/>
        <v>1.20384365</v>
      </c>
      <c r="I1315" s="84">
        <f t="shared" si="369"/>
        <v>0.05</v>
      </c>
      <c r="J1315" s="86">
        <f t="shared" si="381"/>
        <v>44841</v>
      </c>
      <c r="K1315" s="87">
        <f t="shared" si="370"/>
        <v>387</v>
      </c>
      <c r="L1315" s="88">
        <f t="shared" si="382"/>
        <v>387</v>
      </c>
      <c r="M1315" s="89">
        <f t="shared" si="383"/>
        <v>1.077806279</v>
      </c>
      <c r="N1315" s="89">
        <f t="shared" ca="1" si="384"/>
        <v>1.297510245</v>
      </c>
      <c r="O1315" s="88">
        <f t="shared" si="376"/>
        <v>0</v>
      </c>
      <c r="P1315" s="85">
        <f t="shared" ca="1" si="371"/>
        <v>0</v>
      </c>
      <c r="Q1315" s="85">
        <f t="shared" si="377"/>
        <v>0</v>
      </c>
      <c r="R1315" s="90" t="str">
        <f t="shared" si="378"/>
        <v>A+J=</v>
      </c>
      <c r="S1315" s="86">
        <f t="shared" si="379"/>
        <v>0</v>
      </c>
      <c r="T1315" s="91"/>
    </row>
    <row r="1316" spans="1:20" x14ac:dyDescent="0.15">
      <c r="A1316" s="83">
        <f t="shared" si="368"/>
        <v>45409</v>
      </c>
      <c r="B1316" s="129">
        <f t="shared" ca="1" si="372"/>
        <v>-5.6843418860808015E-14</v>
      </c>
      <c r="C1316" s="85">
        <f t="shared" si="380"/>
        <v>-5.6843418860808015E-14</v>
      </c>
      <c r="D1316" s="11">
        <f ca="1">IF(A1316&lt;$B$1,VLOOKUP(A1316,[1]DI!$A$4:$B$15000,2),0)</f>
        <v>0</v>
      </c>
      <c r="E1316" s="85">
        <f t="shared" ca="1" si="373"/>
        <v>1</v>
      </c>
      <c r="F1316" s="85">
        <f ca="1">(TRUNC(PRODUCT($E$12:$E1315),16))</f>
        <v>1.3788862333672001</v>
      </c>
      <c r="G1316" s="85">
        <f t="shared" ca="1" si="374"/>
        <v>1.1449431881660399</v>
      </c>
      <c r="H1316" s="85">
        <f t="shared" ca="1" si="375"/>
        <v>1.20432721</v>
      </c>
      <c r="I1316" s="84">
        <f t="shared" si="369"/>
        <v>0.05</v>
      </c>
      <c r="J1316" s="86">
        <f t="shared" si="381"/>
        <v>44841</v>
      </c>
      <c r="K1316" s="87">
        <f t="shared" si="370"/>
        <v>387</v>
      </c>
      <c r="L1316" s="88">
        <f t="shared" si="382"/>
        <v>388</v>
      </c>
      <c r="M1316" s="89">
        <f t="shared" si="383"/>
        <v>1.0780149750000001</v>
      </c>
      <c r="N1316" s="89">
        <f t="shared" ca="1" si="384"/>
        <v>1.2982827669999999</v>
      </c>
      <c r="O1316" s="88">
        <f t="shared" si="376"/>
        <v>0</v>
      </c>
      <c r="P1316" s="85">
        <f t="shared" ca="1" si="371"/>
        <v>0</v>
      </c>
      <c r="Q1316" s="85">
        <f t="shared" si="377"/>
        <v>0</v>
      </c>
      <c r="R1316" s="90" t="str">
        <f t="shared" si="378"/>
        <v>A+J=</v>
      </c>
      <c r="S1316" s="86">
        <f t="shared" si="379"/>
        <v>0</v>
      </c>
      <c r="T1316" s="91"/>
    </row>
    <row r="1317" spans="1:20" x14ac:dyDescent="0.15">
      <c r="A1317" s="83">
        <f t="shared" si="368"/>
        <v>45410</v>
      </c>
      <c r="B1317" s="129">
        <f t="shared" ref="B1317:B1380" ca="1" si="385">IF(A1317&lt;=TODAY(),C1317+P1317,IF(AND(A1317&gt;TODAY(),A1317&lt;=$B$1),IF(VLOOKUP(TODAY(),$A$10:$D$10000,4,FALSE)=0,"n.d",C1317+P1317),"n.d"))</f>
        <v>-5.6843418860808015E-14</v>
      </c>
      <c r="C1317" s="85">
        <f t="shared" ref="C1317:C1380" si="386">(C1316-Q1316)</f>
        <v>-5.6843418860808015E-14</v>
      </c>
      <c r="D1317" s="11">
        <f ca="1">IF(A1317&lt;$B$1,VLOOKUP(A1317,[1]DI!$A$4:$B$15000,2),0)</f>
        <v>0</v>
      </c>
      <c r="E1317" s="85">
        <f t="shared" ref="E1317:E1380" ca="1" si="387">IF(A1317&lt;A$10,1,ROUND(((1+D1317)^(1/252)),8))</f>
        <v>1</v>
      </c>
      <c r="F1317" s="85">
        <f ca="1">(TRUNC(PRODUCT($E$12:$E1316),16))</f>
        <v>1.3788862333672001</v>
      </c>
      <c r="G1317" s="85">
        <f t="shared" ref="G1317:G1380" ca="1" si="388">IF(O1316&gt;0,F1316,G1316)</f>
        <v>1.1449431881660399</v>
      </c>
      <c r="H1317" s="85">
        <f t="shared" ref="H1317:H1380" ca="1" si="389">ROUND(F1317/G1317,8)</f>
        <v>1.20432721</v>
      </c>
      <c r="I1317" s="84">
        <f t="shared" si="369"/>
        <v>0.05</v>
      </c>
      <c r="J1317" s="86">
        <f t="shared" ref="J1317:J1380" si="390">IF(O1316&gt;0,VLOOKUP(O1316,V$12:AF$48,2),J1316)</f>
        <v>44841</v>
      </c>
      <c r="K1317" s="87">
        <f t="shared" ref="K1317:K1380" si="391">IF(A1317&gt;J1317,IF(NETWORKDAYS(J1317,A1317,$V$72:$V$436)-1=0,1,NETWORKDAYS(J1317,A1317,$V$72:$V$436)-1),0)</f>
        <v>387</v>
      </c>
      <c r="L1317" s="88">
        <f t="shared" ref="L1317:L1380" si="392">IF(AND(K1317=1,K1316=1),1,IF(K1317&gt;0,IF(K1317=K1316,K1317+1,K1317),0))</f>
        <v>388</v>
      </c>
      <c r="M1317" s="89">
        <f t="shared" ref="M1317:M1380" si="393">ROUND((I1317+1)^(L1317/252),9)</f>
        <v>1.0780149750000001</v>
      </c>
      <c r="N1317" s="89">
        <f t="shared" ref="N1317:N1380" ca="1" si="394">ROUND(H1317*M1317,9)</f>
        <v>1.2982827669999999</v>
      </c>
      <c r="O1317" s="88">
        <f t="shared" ref="O1317:O1380" si="395">IF(VLOOKUP(A1317,W$12:AD$60,8)=VLOOKUP(A1316,W$12:AD$60,8),0,VLOOKUP(A1317,W$12:AD$60,8))</f>
        <v>0</v>
      </c>
      <c r="P1317" s="85">
        <f t="shared" ref="P1317:P1380" ca="1" si="396">TRUNC(((N1317-1)*C1317),8)</f>
        <v>0</v>
      </c>
      <c r="Q1317" s="85">
        <f t="shared" ref="Q1317:Q1380" si="397">IF(O1317&gt;0,VLOOKUP(O1317,$V$12:$AA$60,6),0)</f>
        <v>0</v>
      </c>
      <c r="R1317" s="90" t="str">
        <f t="shared" ref="R1317:R1380" si="398">IF(O1316&gt;0,VLOOKUP(O1316,V$12:AF$60,10),R1316)</f>
        <v>A+J=</v>
      </c>
      <c r="S1317" s="86">
        <f t="shared" ref="S1317:S1380" si="399">IF(O1316&gt;0,VLOOKUP(O1316,V$12:AF$60,11),S1316)</f>
        <v>0</v>
      </c>
      <c r="T1317" s="91"/>
    </row>
    <row r="1318" spans="1:20" x14ac:dyDescent="0.15">
      <c r="A1318" s="83">
        <f t="shared" si="368"/>
        <v>45411</v>
      </c>
      <c r="B1318" s="129">
        <f t="shared" ca="1" si="385"/>
        <v>-5.6843418860808015E-14</v>
      </c>
      <c r="C1318" s="85">
        <f t="shared" si="386"/>
        <v>-5.6843418860808015E-14</v>
      </c>
      <c r="D1318" s="11">
        <f ca="1">IF(A1318&lt;$B$1,VLOOKUP(A1318,[1]DI!$A$4:$B$15000,2),0)</f>
        <v>0.1065</v>
      </c>
      <c r="E1318" s="85">
        <f t="shared" ca="1" si="387"/>
        <v>1.00040168</v>
      </c>
      <c r="F1318" s="85">
        <f ca="1">(TRUNC(PRODUCT($E$12:$E1317),16))</f>
        <v>1.3788862333672001</v>
      </c>
      <c r="G1318" s="85">
        <f t="shared" ca="1" si="388"/>
        <v>1.1449431881660399</v>
      </c>
      <c r="H1318" s="85">
        <f t="shared" ca="1" si="389"/>
        <v>1.20432721</v>
      </c>
      <c r="I1318" s="84">
        <f t="shared" si="369"/>
        <v>0.05</v>
      </c>
      <c r="J1318" s="86">
        <f t="shared" si="390"/>
        <v>44841</v>
      </c>
      <c r="K1318" s="87">
        <f t="shared" si="391"/>
        <v>388</v>
      </c>
      <c r="L1318" s="88">
        <f t="shared" si="392"/>
        <v>388</v>
      </c>
      <c r="M1318" s="89">
        <f t="shared" si="393"/>
        <v>1.0780149750000001</v>
      </c>
      <c r="N1318" s="89">
        <f t="shared" ca="1" si="394"/>
        <v>1.2982827669999999</v>
      </c>
      <c r="O1318" s="88">
        <f t="shared" si="395"/>
        <v>0</v>
      </c>
      <c r="P1318" s="85">
        <f t="shared" ca="1" si="396"/>
        <v>0</v>
      </c>
      <c r="Q1318" s="85">
        <f t="shared" si="397"/>
        <v>0</v>
      </c>
      <c r="R1318" s="90" t="str">
        <f t="shared" si="398"/>
        <v>A+J=</v>
      </c>
      <c r="S1318" s="86">
        <f t="shared" si="399"/>
        <v>0</v>
      </c>
      <c r="T1318" s="91"/>
    </row>
    <row r="1319" spans="1:20" x14ac:dyDescent="0.15">
      <c r="A1319" s="83">
        <f t="shared" si="368"/>
        <v>45412</v>
      </c>
      <c r="B1319" s="129">
        <f t="shared" ca="1" si="385"/>
        <v>-5.6843418860808015E-14</v>
      </c>
      <c r="C1319" s="85">
        <f t="shared" si="386"/>
        <v>-5.6843418860808015E-14</v>
      </c>
      <c r="D1319" s="11">
        <f ca="1">IF(A1319&lt;$B$1,VLOOKUP(A1319,[1]DI!$A$4:$B$15000,2),0)</f>
        <v>0.1065</v>
      </c>
      <c r="E1319" s="85">
        <f t="shared" ca="1" si="387"/>
        <v>1.00040168</v>
      </c>
      <c r="F1319" s="85">
        <f ca="1">(TRUNC(PRODUCT($E$12:$E1318),16))</f>
        <v>1.37944010438942</v>
      </c>
      <c r="G1319" s="85">
        <f t="shared" ca="1" si="388"/>
        <v>1.1449431881660399</v>
      </c>
      <c r="H1319" s="85">
        <f t="shared" ca="1" si="389"/>
        <v>1.2048109600000001</v>
      </c>
      <c r="I1319" s="84">
        <f t="shared" si="369"/>
        <v>0.05</v>
      </c>
      <c r="J1319" s="86">
        <f t="shared" si="390"/>
        <v>44841</v>
      </c>
      <c r="K1319" s="87">
        <f t="shared" si="391"/>
        <v>389</v>
      </c>
      <c r="L1319" s="88">
        <f t="shared" si="392"/>
        <v>389</v>
      </c>
      <c r="M1319" s="89">
        <f t="shared" si="393"/>
        <v>1.078223712</v>
      </c>
      <c r="N1319" s="89">
        <f t="shared" ca="1" si="394"/>
        <v>1.2990557460000001</v>
      </c>
      <c r="O1319" s="88">
        <f t="shared" si="395"/>
        <v>0</v>
      </c>
      <c r="P1319" s="85">
        <f t="shared" ca="1" si="396"/>
        <v>0</v>
      </c>
      <c r="Q1319" s="85">
        <f t="shared" si="397"/>
        <v>0</v>
      </c>
      <c r="R1319" s="90" t="str">
        <f t="shared" si="398"/>
        <v>A+J=</v>
      </c>
      <c r="S1319" s="86">
        <f t="shared" si="399"/>
        <v>0</v>
      </c>
      <c r="T1319" s="91"/>
    </row>
    <row r="1320" spans="1:20" x14ac:dyDescent="0.15">
      <c r="A1320" s="83">
        <f t="shared" si="368"/>
        <v>45413</v>
      </c>
      <c r="B1320" s="129">
        <f t="shared" ca="1" si="385"/>
        <v>-5.6843418860808015E-14</v>
      </c>
      <c r="C1320" s="85">
        <f t="shared" si="386"/>
        <v>-5.6843418860808015E-14</v>
      </c>
      <c r="D1320" s="11">
        <f ca="1">IF(A1320&lt;$B$1,VLOOKUP(A1320,[1]DI!$A$4:$B$15000,2),0)</f>
        <v>0</v>
      </c>
      <c r="E1320" s="85">
        <f t="shared" ca="1" si="387"/>
        <v>1</v>
      </c>
      <c r="F1320" s="85">
        <f ca="1">(TRUNC(PRODUCT($E$12:$E1319),16))</f>
        <v>1.3799941978905499</v>
      </c>
      <c r="G1320" s="85">
        <f t="shared" ca="1" si="388"/>
        <v>1.1449431881660399</v>
      </c>
      <c r="H1320" s="85">
        <f t="shared" ca="1" si="389"/>
        <v>1.2052949100000001</v>
      </c>
      <c r="I1320" s="84">
        <f t="shared" si="369"/>
        <v>0.05</v>
      </c>
      <c r="J1320" s="86">
        <f t="shared" si="390"/>
        <v>44841</v>
      </c>
      <c r="K1320" s="87">
        <f t="shared" si="391"/>
        <v>389</v>
      </c>
      <c r="L1320" s="88">
        <f t="shared" si="392"/>
        <v>390</v>
      </c>
      <c r="M1320" s="89">
        <f t="shared" si="393"/>
        <v>1.0784324890000001</v>
      </c>
      <c r="N1320" s="89">
        <f t="shared" ca="1" si="394"/>
        <v>1.2998291900000001</v>
      </c>
      <c r="O1320" s="88">
        <f t="shared" si="395"/>
        <v>0</v>
      </c>
      <c r="P1320" s="85">
        <f t="shared" ca="1" si="396"/>
        <v>0</v>
      </c>
      <c r="Q1320" s="85">
        <f t="shared" si="397"/>
        <v>0</v>
      </c>
      <c r="R1320" s="90" t="str">
        <f t="shared" si="398"/>
        <v>A+J=</v>
      </c>
      <c r="S1320" s="86">
        <f t="shared" si="399"/>
        <v>0</v>
      </c>
      <c r="T1320" s="91"/>
    </row>
    <row r="1321" spans="1:20" x14ac:dyDescent="0.15">
      <c r="A1321" s="83">
        <f t="shared" si="368"/>
        <v>45414</v>
      </c>
      <c r="B1321" s="129">
        <f t="shared" ca="1" si="385"/>
        <v>-5.6843418860808015E-14</v>
      </c>
      <c r="C1321" s="85">
        <f t="shared" si="386"/>
        <v>-5.6843418860808015E-14</v>
      </c>
      <c r="D1321" s="11">
        <f ca="1">IF(A1321&lt;$B$1,VLOOKUP(A1321,[1]DI!$A$4:$B$15000,2),0)</f>
        <v>0.1065</v>
      </c>
      <c r="E1321" s="85">
        <f t="shared" ca="1" si="387"/>
        <v>1.00040168</v>
      </c>
      <c r="F1321" s="85">
        <f ca="1">(TRUNC(PRODUCT($E$12:$E1320),16))</f>
        <v>1.3799941978905499</v>
      </c>
      <c r="G1321" s="85">
        <f t="shared" ca="1" si="388"/>
        <v>1.1449431881660399</v>
      </c>
      <c r="H1321" s="85">
        <f t="shared" ca="1" si="389"/>
        <v>1.2052949100000001</v>
      </c>
      <c r="I1321" s="84">
        <f t="shared" si="369"/>
        <v>0.05</v>
      </c>
      <c r="J1321" s="86">
        <f t="shared" si="390"/>
        <v>44841</v>
      </c>
      <c r="K1321" s="87">
        <f t="shared" si="391"/>
        <v>390</v>
      </c>
      <c r="L1321" s="88">
        <f t="shared" si="392"/>
        <v>390</v>
      </c>
      <c r="M1321" s="89">
        <f t="shared" si="393"/>
        <v>1.0784324890000001</v>
      </c>
      <c r="N1321" s="89">
        <f t="shared" ca="1" si="394"/>
        <v>1.2998291900000001</v>
      </c>
      <c r="O1321" s="88">
        <f t="shared" si="395"/>
        <v>0</v>
      </c>
      <c r="P1321" s="85">
        <f t="shared" ca="1" si="396"/>
        <v>0</v>
      </c>
      <c r="Q1321" s="85">
        <f t="shared" si="397"/>
        <v>0</v>
      </c>
      <c r="R1321" s="90" t="str">
        <f t="shared" si="398"/>
        <v>A+J=</v>
      </c>
      <c r="S1321" s="86">
        <f t="shared" si="399"/>
        <v>0</v>
      </c>
      <c r="T1321" s="91"/>
    </row>
    <row r="1322" spans="1:20" x14ac:dyDescent="0.15">
      <c r="A1322" s="83">
        <f t="shared" si="368"/>
        <v>45415</v>
      </c>
      <c r="B1322" s="129">
        <f t="shared" ca="1" si="385"/>
        <v>-5.6843418860808015E-14</v>
      </c>
      <c r="C1322" s="85">
        <f t="shared" si="386"/>
        <v>-5.6843418860808015E-14</v>
      </c>
      <c r="D1322" s="11">
        <f ca="1">IF(A1322&lt;$B$1,VLOOKUP(A1322,[1]DI!$A$4:$B$15000,2),0)</f>
        <v>0.1065</v>
      </c>
      <c r="E1322" s="85">
        <f t="shared" ca="1" si="387"/>
        <v>1.00040168</v>
      </c>
      <c r="F1322" s="85">
        <f ca="1">(TRUNC(PRODUCT($E$12:$E1321),16))</f>
        <v>1.38054851395996</v>
      </c>
      <c r="G1322" s="85">
        <f t="shared" ca="1" si="388"/>
        <v>1.1449431881660399</v>
      </c>
      <c r="H1322" s="85">
        <f t="shared" ca="1" si="389"/>
        <v>1.2057790500000001</v>
      </c>
      <c r="I1322" s="84">
        <f t="shared" si="369"/>
        <v>0.05</v>
      </c>
      <c r="J1322" s="86">
        <f t="shared" si="390"/>
        <v>44841</v>
      </c>
      <c r="K1322" s="87">
        <f t="shared" si="391"/>
        <v>391</v>
      </c>
      <c r="L1322" s="88">
        <f t="shared" si="392"/>
        <v>391</v>
      </c>
      <c r="M1322" s="89">
        <f t="shared" si="393"/>
        <v>1.078641306</v>
      </c>
      <c r="N1322" s="89">
        <f t="shared" ca="1" si="394"/>
        <v>1.300603089</v>
      </c>
      <c r="O1322" s="88">
        <f t="shared" si="395"/>
        <v>0</v>
      </c>
      <c r="P1322" s="85">
        <f t="shared" ca="1" si="396"/>
        <v>0</v>
      </c>
      <c r="Q1322" s="85">
        <f t="shared" si="397"/>
        <v>0</v>
      </c>
      <c r="R1322" s="90" t="str">
        <f t="shared" si="398"/>
        <v>A+J=</v>
      </c>
      <c r="S1322" s="86">
        <f t="shared" si="399"/>
        <v>0</v>
      </c>
      <c r="T1322" s="91"/>
    </row>
    <row r="1323" spans="1:20" x14ac:dyDescent="0.15">
      <c r="A1323" s="83">
        <f t="shared" si="368"/>
        <v>45416</v>
      </c>
      <c r="B1323" s="129">
        <f t="shared" ca="1" si="385"/>
        <v>-5.6843418860808015E-14</v>
      </c>
      <c r="C1323" s="85">
        <f t="shared" si="386"/>
        <v>-5.6843418860808015E-14</v>
      </c>
      <c r="D1323" s="11">
        <f ca="1">IF(A1323&lt;$B$1,VLOOKUP(A1323,[1]DI!$A$4:$B$15000,2),0)</f>
        <v>0</v>
      </c>
      <c r="E1323" s="85">
        <f t="shared" ca="1" si="387"/>
        <v>1</v>
      </c>
      <c r="F1323" s="85">
        <f ca="1">(TRUNC(PRODUCT($E$12:$E1322),16))</f>
        <v>1.38110305268704</v>
      </c>
      <c r="G1323" s="85">
        <f t="shared" ca="1" si="388"/>
        <v>1.1449431881660399</v>
      </c>
      <c r="H1323" s="85">
        <f t="shared" ca="1" si="389"/>
        <v>1.2062633899999999</v>
      </c>
      <c r="I1323" s="84">
        <f t="shared" si="369"/>
        <v>0.05</v>
      </c>
      <c r="J1323" s="86">
        <f t="shared" si="390"/>
        <v>44841</v>
      </c>
      <c r="K1323" s="87">
        <f t="shared" si="391"/>
        <v>391</v>
      </c>
      <c r="L1323" s="88">
        <f t="shared" si="392"/>
        <v>392</v>
      </c>
      <c r="M1323" s="89">
        <f t="shared" si="393"/>
        <v>1.0788501639999999</v>
      </c>
      <c r="N1323" s="89">
        <f t="shared" ca="1" si="394"/>
        <v>1.301377456</v>
      </c>
      <c r="O1323" s="88">
        <f t="shared" si="395"/>
        <v>0</v>
      </c>
      <c r="P1323" s="85">
        <f t="shared" ca="1" si="396"/>
        <v>0</v>
      </c>
      <c r="Q1323" s="85">
        <f t="shared" si="397"/>
        <v>0</v>
      </c>
      <c r="R1323" s="90" t="str">
        <f t="shared" si="398"/>
        <v>A+J=</v>
      </c>
      <c r="S1323" s="86">
        <f t="shared" si="399"/>
        <v>0</v>
      </c>
      <c r="T1323" s="91"/>
    </row>
    <row r="1324" spans="1:20" x14ac:dyDescent="0.15">
      <c r="A1324" s="83">
        <f t="shared" si="368"/>
        <v>45417</v>
      </c>
      <c r="B1324" s="129">
        <f t="shared" ca="1" si="385"/>
        <v>-5.6843418860808015E-14</v>
      </c>
      <c r="C1324" s="85">
        <f t="shared" si="386"/>
        <v>-5.6843418860808015E-14</v>
      </c>
      <c r="D1324" s="11">
        <f ca="1">IF(A1324&lt;$B$1,VLOOKUP(A1324,[1]DI!$A$4:$B$15000,2),0)</f>
        <v>0</v>
      </c>
      <c r="E1324" s="85">
        <f t="shared" ca="1" si="387"/>
        <v>1</v>
      </c>
      <c r="F1324" s="85">
        <f ca="1">(TRUNC(PRODUCT($E$12:$E1323),16))</f>
        <v>1.38110305268704</v>
      </c>
      <c r="G1324" s="85">
        <f t="shared" ca="1" si="388"/>
        <v>1.1449431881660399</v>
      </c>
      <c r="H1324" s="85">
        <f t="shared" ca="1" si="389"/>
        <v>1.2062633899999999</v>
      </c>
      <c r="I1324" s="84">
        <f t="shared" si="369"/>
        <v>0.05</v>
      </c>
      <c r="J1324" s="86">
        <f t="shared" si="390"/>
        <v>44841</v>
      </c>
      <c r="K1324" s="87">
        <f t="shared" si="391"/>
        <v>391</v>
      </c>
      <c r="L1324" s="88">
        <f t="shared" si="392"/>
        <v>392</v>
      </c>
      <c r="M1324" s="89">
        <f t="shared" si="393"/>
        <v>1.0788501639999999</v>
      </c>
      <c r="N1324" s="89">
        <f t="shared" ca="1" si="394"/>
        <v>1.301377456</v>
      </c>
      <c r="O1324" s="88">
        <f t="shared" si="395"/>
        <v>0</v>
      </c>
      <c r="P1324" s="85">
        <f t="shared" ca="1" si="396"/>
        <v>0</v>
      </c>
      <c r="Q1324" s="85">
        <f t="shared" si="397"/>
        <v>0</v>
      </c>
      <c r="R1324" s="90" t="str">
        <f t="shared" si="398"/>
        <v>A+J=</v>
      </c>
      <c r="S1324" s="86">
        <f t="shared" si="399"/>
        <v>0</v>
      </c>
      <c r="T1324" s="91"/>
    </row>
    <row r="1325" spans="1:20" x14ac:dyDescent="0.15">
      <c r="A1325" s="83">
        <f t="shared" si="368"/>
        <v>45418</v>
      </c>
      <c r="B1325" s="129">
        <f t="shared" ca="1" si="385"/>
        <v>-5.6843418860808015E-14</v>
      </c>
      <c r="C1325" s="85">
        <f t="shared" si="386"/>
        <v>-5.6843418860808015E-14</v>
      </c>
      <c r="D1325" s="11">
        <f ca="1">IF(A1325&lt;$B$1,VLOOKUP(A1325,[1]DI!$A$4:$B$15000,2),0)</f>
        <v>0.1065</v>
      </c>
      <c r="E1325" s="85">
        <f t="shared" ca="1" si="387"/>
        <v>1.00040168</v>
      </c>
      <c r="F1325" s="85">
        <f ca="1">(TRUNC(PRODUCT($E$12:$E1324),16))</f>
        <v>1.38110305268704</v>
      </c>
      <c r="G1325" s="85">
        <f t="shared" ca="1" si="388"/>
        <v>1.1449431881660399</v>
      </c>
      <c r="H1325" s="85">
        <f t="shared" ca="1" si="389"/>
        <v>1.2062633899999999</v>
      </c>
      <c r="I1325" s="84">
        <f t="shared" si="369"/>
        <v>0.05</v>
      </c>
      <c r="J1325" s="86">
        <f t="shared" si="390"/>
        <v>44841</v>
      </c>
      <c r="K1325" s="87">
        <f t="shared" si="391"/>
        <v>392</v>
      </c>
      <c r="L1325" s="88">
        <f t="shared" si="392"/>
        <v>392</v>
      </c>
      <c r="M1325" s="89">
        <f t="shared" si="393"/>
        <v>1.0788501639999999</v>
      </c>
      <c r="N1325" s="89">
        <f t="shared" ca="1" si="394"/>
        <v>1.301377456</v>
      </c>
      <c r="O1325" s="88">
        <f t="shared" si="395"/>
        <v>0</v>
      </c>
      <c r="P1325" s="85">
        <f t="shared" ca="1" si="396"/>
        <v>0</v>
      </c>
      <c r="Q1325" s="85">
        <f t="shared" si="397"/>
        <v>0</v>
      </c>
      <c r="R1325" s="90" t="str">
        <f t="shared" si="398"/>
        <v>A+J=</v>
      </c>
      <c r="S1325" s="86">
        <f t="shared" si="399"/>
        <v>0</v>
      </c>
      <c r="T1325" s="91"/>
    </row>
    <row r="1326" spans="1:20" x14ac:dyDescent="0.15">
      <c r="A1326" s="83">
        <f t="shared" si="368"/>
        <v>45419</v>
      </c>
      <c r="B1326" s="129">
        <f t="shared" ca="1" si="385"/>
        <v>-5.6843418860808015E-14</v>
      </c>
      <c r="C1326" s="85">
        <f t="shared" si="386"/>
        <v>-5.6843418860808015E-14</v>
      </c>
      <c r="D1326" s="11">
        <f ca="1">IF(A1326&lt;$B$1,VLOOKUP(A1326,[1]DI!$A$4:$B$15000,2),0)</f>
        <v>0.1065</v>
      </c>
      <c r="E1326" s="85">
        <f t="shared" ca="1" si="387"/>
        <v>1.00040168</v>
      </c>
      <c r="F1326" s="85">
        <f ca="1">(TRUNC(PRODUCT($E$12:$E1325),16))</f>
        <v>1.3816578141612501</v>
      </c>
      <c r="G1326" s="85">
        <f t="shared" ca="1" si="388"/>
        <v>1.1449431881660399</v>
      </c>
      <c r="H1326" s="85">
        <f t="shared" ca="1" si="389"/>
        <v>1.20674792</v>
      </c>
      <c r="I1326" s="84">
        <f t="shared" si="369"/>
        <v>0.05</v>
      </c>
      <c r="J1326" s="86">
        <f t="shared" si="390"/>
        <v>44841</v>
      </c>
      <c r="K1326" s="87">
        <f t="shared" si="391"/>
        <v>393</v>
      </c>
      <c r="L1326" s="88">
        <f t="shared" si="392"/>
        <v>393</v>
      </c>
      <c r="M1326" s="89">
        <f t="shared" si="393"/>
        <v>1.079059062</v>
      </c>
      <c r="N1326" s="89">
        <f t="shared" ca="1" si="394"/>
        <v>1.302152279</v>
      </c>
      <c r="O1326" s="88">
        <f t="shared" si="395"/>
        <v>0</v>
      </c>
      <c r="P1326" s="85">
        <f t="shared" ca="1" si="396"/>
        <v>0</v>
      </c>
      <c r="Q1326" s="85">
        <f t="shared" si="397"/>
        <v>0</v>
      </c>
      <c r="R1326" s="90" t="str">
        <f t="shared" si="398"/>
        <v>A+J=</v>
      </c>
      <c r="S1326" s="86">
        <f t="shared" si="399"/>
        <v>0</v>
      </c>
      <c r="T1326" s="91"/>
    </row>
    <row r="1327" spans="1:20" x14ac:dyDescent="0.15">
      <c r="A1327" s="83">
        <f t="shared" si="368"/>
        <v>45420</v>
      </c>
      <c r="B1327" s="129">
        <f t="shared" ca="1" si="385"/>
        <v>-5.6843418860808015E-14</v>
      </c>
      <c r="C1327" s="85">
        <f t="shared" si="386"/>
        <v>-5.6843418860808015E-14</v>
      </c>
      <c r="D1327" s="11">
        <f ca="1">IF(A1327&lt;$B$1,VLOOKUP(A1327,[1]DI!$A$4:$B$15000,2),0)</f>
        <v>0.1065</v>
      </c>
      <c r="E1327" s="85">
        <f t="shared" ca="1" si="387"/>
        <v>1.00040168</v>
      </c>
      <c r="F1327" s="85">
        <f ca="1">(TRUNC(PRODUCT($E$12:$E1326),16))</f>
        <v>1.38221279847204</v>
      </c>
      <c r="G1327" s="85">
        <f t="shared" ca="1" si="388"/>
        <v>1.1449431881660399</v>
      </c>
      <c r="H1327" s="85">
        <f t="shared" ca="1" si="389"/>
        <v>1.2072326499999999</v>
      </c>
      <c r="I1327" s="84">
        <f t="shared" si="369"/>
        <v>0.05</v>
      </c>
      <c r="J1327" s="86">
        <f t="shared" si="390"/>
        <v>44841</v>
      </c>
      <c r="K1327" s="87">
        <f t="shared" si="391"/>
        <v>394</v>
      </c>
      <c r="L1327" s="88">
        <f t="shared" si="392"/>
        <v>394</v>
      </c>
      <c r="M1327" s="89">
        <f t="shared" si="393"/>
        <v>1.079268001</v>
      </c>
      <c r="N1327" s="89">
        <f t="shared" ca="1" si="394"/>
        <v>1.302927569</v>
      </c>
      <c r="O1327" s="88">
        <f t="shared" si="395"/>
        <v>0</v>
      </c>
      <c r="P1327" s="85">
        <f t="shared" ca="1" si="396"/>
        <v>0</v>
      </c>
      <c r="Q1327" s="85">
        <f t="shared" si="397"/>
        <v>0</v>
      </c>
      <c r="R1327" s="90" t="str">
        <f t="shared" si="398"/>
        <v>A+J=</v>
      </c>
      <c r="S1327" s="86">
        <f t="shared" si="399"/>
        <v>0</v>
      </c>
      <c r="T1327" s="91"/>
    </row>
    <row r="1328" spans="1:20" x14ac:dyDescent="0.15">
      <c r="A1328" s="83">
        <f t="shared" si="368"/>
        <v>45421</v>
      </c>
      <c r="B1328" s="129">
        <f t="shared" ca="1" si="385"/>
        <v>-5.6843418860808015E-14</v>
      </c>
      <c r="C1328" s="85">
        <f t="shared" si="386"/>
        <v>-5.6843418860808015E-14</v>
      </c>
      <c r="D1328" s="11">
        <f ca="1">IF(A1328&lt;$B$1,VLOOKUP(A1328,[1]DI!$A$4:$B$15000,2),0)</f>
        <v>0.104</v>
      </c>
      <c r="E1328" s="85">
        <f t="shared" ca="1" si="387"/>
        <v>1.0003926999999999</v>
      </c>
      <c r="F1328" s="85">
        <f ca="1">(TRUNC(PRODUCT($E$12:$E1327),16))</f>
        <v>1.38276800570893</v>
      </c>
      <c r="G1328" s="85">
        <f t="shared" ca="1" si="388"/>
        <v>1.1449431881660399</v>
      </c>
      <c r="H1328" s="85">
        <f t="shared" ca="1" si="389"/>
        <v>1.20771757</v>
      </c>
      <c r="I1328" s="84">
        <f t="shared" si="369"/>
        <v>0.05</v>
      </c>
      <c r="J1328" s="86">
        <f t="shared" si="390"/>
        <v>44841</v>
      </c>
      <c r="K1328" s="87">
        <f t="shared" si="391"/>
        <v>395</v>
      </c>
      <c r="L1328" s="88">
        <f t="shared" si="392"/>
        <v>395</v>
      </c>
      <c r="M1328" s="89">
        <f t="shared" si="393"/>
        <v>1.0794769799999999</v>
      </c>
      <c r="N1328" s="89">
        <f t="shared" ca="1" si="394"/>
        <v>1.3037033149999999</v>
      </c>
      <c r="O1328" s="88">
        <f t="shared" si="395"/>
        <v>0</v>
      </c>
      <c r="P1328" s="85">
        <f t="shared" ca="1" si="396"/>
        <v>0</v>
      </c>
      <c r="Q1328" s="85">
        <f t="shared" si="397"/>
        <v>0</v>
      </c>
      <c r="R1328" s="90" t="str">
        <f t="shared" si="398"/>
        <v>A+J=</v>
      </c>
      <c r="S1328" s="86">
        <f t="shared" si="399"/>
        <v>0</v>
      </c>
      <c r="T1328" s="91"/>
    </row>
    <row r="1329" spans="1:20" x14ac:dyDescent="0.15">
      <c r="A1329" s="83">
        <f t="shared" si="368"/>
        <v>45422</v>
      </c>
      <c r="B1329" s="129">
        <f t="shared" ca="1" si="385"/>
        <v>-5.6843418860808015E-14</v>
      </c>
      <c r="C1329" s="85">
        <f t="shared" si="386"/>
        <v>-5.6843418860808015E-14</v>
      </c>
      <c r="D1329" s="11">
        <f ca="1">IF(A1329&lt;$B$1,VLOOKUP(A1329,[1]DI!$A$4:$B$15000,2),0)</f>
        <v>0.104</v>
      </c>
      <c r="E1329" s="85">
        <f t="shared" ca="1" si="387"/>
        <v>1.0003926999999999</v>
      </c>
      <c r="F1329" s="85">
        <f ca="1">(TRUNC(PRODUCT($E$12:$E1328),16))</f>
        <v>1.3833110187047699</v>
      </c>
      <c r="G1329" s="85">
        <f t="shared" ca="1" si="388"/>
        <v>1.1449431881660399</v>
      </c>
      <c r="H1329" s="85">
        <f t="shared" ca="1" si="389"/>
        <v>1.20819184</v>
      </c>
      <c r="I1329" s="84">
        <f t="shared" si="369"/>
        <v>0.05</v>
      </c>
      <c r="J1329" s="86">
        <f t="shared" si="390"/>
        <v>44841</v>
      </c>
      <c r="K1329" s="87">
        <f t="shared" si="391"/>
        <v>396</v>
      </c>
      <c r="L1329" s="88">
        <f t="shared" si="392"/>
        <v>396</v>
      </c>
      <c r="M1329" s="89">
        <f t="shared" si="393"/>
        <v>1.0796859999999999</v>
      </c>
      <c r="N1329" s="89">
        <f t="shared" ca="1" si="394"/>
        <v>1.304467815</v>
      </c>
      <c r="O1329" s="88">
        <f t="shared" si="395"/>
        <v>0</v>
      </c>
      <c r="P1329" s="85">
        <f t="shared" ca="1" si="396"/>
        <v>0</v>
      </c>
      <c r="Q1329" s="85">
        <f t="shared" si="397"/>
        <v>0</v>
      </c>
      <c r="R1329" s="90" t="str">
        <f t="shared" si="398"/>
        <v>A+J=</v>
      </c>
      <c r="S1329" s="86">
        <f t="shared" si="399"/>
        <v>0</v>
      </c>
      <c r="T1329" s="91"/>
    </row>
    <row r="1330" spans="1:20" x14ac:dyDescent="0.15">
      <c r="A1330" s="83">
        <f t="shared" si="368"/>
        <v>45423</v>
      </c>
      <c r="B1330" s="129">
        <f t="shared" ca="1" si="385"/>
        <v>-5.6843418860808015E-14</v>
      </c>
      <c r="C1330" s="85">
        <f t="shared" si="386"/>
        <v>-5.6843418860808015E-14</v>
      </c>
      <c r="D1330" s="11">
        <f ca="1">IF(A1330&lt;$B$1,VLOOKUP(A1330,[1]DI!$A$4:$B$15000,2),0)</f>
        <v>0</v>
      </c>
      <c r="E1330" s="85">
        <f t="shared" ca="1" si="387"/>
        <v>1</v>
      </c>
      <c r="F1330" s="85">
        <f ca="1">(TRUNC(PRODUCT($E$12:$E1329),16))</f>
        <v>1.3838542449418201</v>
      </c>
      <c r="G1330" s="85">
        <f t="shared" ca="1" si="388"/>
        <v>1.1449431881660399</v>
      </c>
      <c r="H1330" s="85">
        <f t="shared" ca="1" si="389"/>
        <v>1.2086663</v>
      </c>
      <c r="I1330" s="84">
        <f t="shared" si="369"/>
        <v>0.05</v>
      </c>
      <c r="J1330" s="86">
        <f t="shared" si="390"/>
        <v>44841</v>
      </c>
      <c r="K1330" s="87">
        <f t="shared" si="391"/>
        <v>396</v>
      </c>
      <c r="L1330" s="88">
        <f t="shared" si="392"/>
        <v>397</v>
      </c>
      <c r="M1330" s="89">
        <f t="shared" si="393"/>
        <v>1.0798950599999999</v>
      </c>
      <c r="N1330" s="89">
        <f t="shared" ca="1" si="394"/>
        <v>1.3052327669999999</v>
      </c>
      <c r="O1330" s="88">
        <f t="shared" si="395"/>
        <v>0</v>
      </c>
      <c r="P1330" s="85">
        <f t="shared" ca="1" si="396"/>
        <v>0</v>
      </c>
      <c r="Q1330" s="85">
        <f t="shared" si="397"/>
        <v>0</v>
      </c>
      <c r="R1330" s="90" t="str">
        <f t="shared" si="398"/>
        <v>A+J=</v>
      </c>
      <c r="S1330" s="86">
        <f t="shared" si="399"/>
        <v>0</v>
      </c>
      <c r="T1330" s="91"/>
    </row>
    <row r="1331" spans="1:20" x14ac:dyDescent="0.15">
      <c r="A1331" s="83">
        <f t="shared" si="368"/>
        <v>45424</v>
      </c>
      <c r="B1331" s="129">
        <f t="shared" ca="1" si="385"/>
        <v>-5.6843418860808015E-14</v>
      </c>
      <c r="C1331" s="85">
        <f t="shared" si="386"/>
        <v>-5.6843418860808015E-14</v>
      </c>
      <c r="D1331" s="11">
        <f ca="1">IF(A1331&lt;$B$1,VLOOKUP(A1331,[1]DI!$A$4:$B$15000,2),0)</f>
        <v>0</v>
      </c>
      <c r="E1331" s="85">
        <f t="shared" ca="1" si="387"/>
        <v>1</v>
      </c>
      <c r="F1331" s="85">
        <f ca="1">(TRUNC(PRODUCT($E$12:$E1330),16))</f>
        <v>1.3838542449418201</v>
      </c>
      <c r="G1331" s="85">
        <f t="shared" ca="1" si="388"/>
        <v>1.1449431881660399</v>
      </c>
      <c r="H1331" s="85">
        <f t="shared" ca="1" si="389"/>
        <v>1.2086663</v>
      </c>
      <c r="I1331" s="84">
        <f t="shared" si="369"/>
        <v>0.05</v>
      </c>
      <c r="J1331" s="86">
        <f t="shared" si="390"/>
        <v>44841</v>
      </c>
      <c r="K1331" s="87">
        <f t="shared" si="391"/>
        <v>396</v>
      </c>
      <c r="L1331" s="88">
        <f t="shared" si="392"/>
        <v>397</v>
      </c>
      <c r="M1331" s="89">
        <f t="shared" si="393"/>
        <v>1.0798950599999999</v>
      </c>
      <c r="N1331" s="89">
        <f t="shared" ca="1" si="394"/>
        <v>1.3052327669999999</v>
      </c>
      <c r="O1331" s="88">
        <f t="shared" si="395"/>
        <v>0</v>
      </c>
      <c r="P1331" s="85">
        <f t="shared" ca="1" si="396"/>
        <v>0</v>
      </c>
      <c r="Q1331" s="85">
        <f t="shared" si="397"/>
        <v>0</v>
      </c>
      <c r="R1331" s="90" t="str">
        <f t="shared" si="398"/>
        <v>A+J=</v>
      </c>
      <c r="S1331" s="86">
        <f t="shared" si="399"/>
        <v>0</v>
      </c>
      <c r="T1331" s="91"/>
    </row>
    <row r="1332" spans="1:20" x14ac:dyDescent="0.15">
      <c r="A1332" s="83">
        <f t="shared" si="368"/>
        <v>45425</v>
      </c>
      <c r="B1332" s="129">
        <f t="shared" ca="1" si="385"/>
        <v>-5.6843418860808015E-14</v>
      </c>
      <c r="C1332" s="85">
        <f t="shared" si="386"/>
        <v>-5.6843418860808015E-14</v>
      </c>
      <c r="D1332" s="11">
        <f ca="1">IF(A1332&lt;$B$1,VLOOKUP(A1332,[1]DI!$A$4:$B$15000,2),0)</f>
        <v>0.104</v>
      </c>
      <c r="E1332" s="85">
        <f t="shared" ca="1" si="387"/>
        <v>1.0003926999999999</v>
      </c>
      <c r="F1332" s="85">
        <f ca="1">(TRUNC(PRODUCT($E$12:$E1331),16))</f>
        <v>1.3838542449418201</v>
      </c>
      <c r="G1332" s="85">
        <f t="shared" ca="1" si="388"/>
        <v>1.1449431881660399</v>
      </c>
      <c r="H1332" s="85">
        <f t="shared" ca="1" si="389"/>
        <v>1.2086663</v>
      </c>
      <c r="I1332" s="84">
        <f t="shared" si="369"/>
        <v>0.05</v>
      </c>
      <c r="J1332" s="86">
        <f t="shared" si="390"/>
        <v>44841</v>
      </c>
      <c r="K1332" s="87">
        <f t="shared" si="391"/>
        <v>397</v>
      </c>
      <c r="L1332" s="88">
        <f t="shared" si="392"/>
        <v>397</v>
      </c>
      <c r="M1332" s="89">
        <f t="shared" si="393"/>
        <v>1.0798950599999999</v>
      </c>
      <c r="N1332" s="89">
        <f t="shared" ca="1" si="394"/>
        <v>1.3052327669999999</v>
      </c>
      <c r="O1332" s="88">
        <f t="shared" si="395"/>
        <v>0</v>
      </c>
      <c r="P1332" s="85">
        <f t="shared" ca="1" si="396"/>
        <v>0</v>
      </c>
      <c r="Q1332" s="85">
        <f t="shared" si="397"/>
        <v>0</v>
      </c>
      <c r="R1332" s="90" t="str">
        <f t="shared" si="398"/>
        <v>A+J=</v>
      </c>
      <c r="S1332" s="86">
        <f t="shared" si="399"/>
        <v>0</v>
      </c>
      <c r="T1332" s="91"/>
    </row>
    <row r="1333" spans="1:20" x14ac:dyDescent="0.15">
      <c r="A1333" s="83">
        <f t="shared" si="368"/>
        <v>45426</v>
      </c>
      <c r="B1333" s="129">
        <f t="shared" ca="1" si="385"/>
        <v>-5.6843418860808015E-14</v>
      </c>
      <c r="C1333" s="85">
        <f t="shared" si="386"/>
        <v>-5.6843418860808015E-14</v>
      </c>
      <c r="D1333" s="11">
        <f ca="1">IF(A1333&lt;$B$1,VLOOKUP(A1333,[1]DI!$A$4:$B$15000,2),0)</f>
        <v>0.104</v>
      </c>
      <c r="E1333" s="85">
        <f t="shared" ca="1" si="387"/>
        <v>1.0003926999999999</v>
      </c>
      <c r="F1333" s="85">
        <f ca="1">(TRUNC(PRODUCT($E$12:$E1332),16))</f>
        <v>1.38439768450381</v>
      </c>
      <c r="G1333" s="85">
        <f t="shared" ca="1" si="388"/>
        <v>1.1449431881660399</v>
      </c>
      <c r="H1333" s="85">
        <f t="shared" ca="1" si="389"/>
        <v>1.2091409399999999</v>
      </c>
      <c r="I1333" s="84">
        <f t="shared" si="369"/>
        <v>0.05</v>
      </c>
      <c r="J1333" s="86">
        <f t="shared" si="390"/>
        <v>44841</v>
      </c>
      <c r="K1333" s="87">
        <f t="shared" si="391"/>
        <v>398</v>
      </c>
      <c r="L1333" s="88">
        <f t="shared" si="392"/>
        <v>398</v>
      </c>
      <c r="M1333" s="89">
        <f t="shared" si="393"/>
        <v>1.080104161</v>
      </c>
      <c r="N1333" s="89">
        <f t="shared" ca="1" si="394"/>
        <v>1.305998161</v>
      </c>
      <c r="O1333" s="88">
        <f t="shared" si="395"/>
        <v>0</v>
      </c>
      <c r="P1333" s="85">
        <f t="shared" ca="1" si="396"/>
        <v>0</v>
      </c>
      <c r="Q1333" s="85">
        <f t="shared" si="397"/>
        <v>0</v>
      </c>
      <c r="R1333" s="90" t="str">
        <f t="shared" si="398"/>
        <v>A+J=</v>
      </c>
      <c r="S1333" s="86">
        <f t="shared" si="399"/>
        <v>0</v>
      </c>
      <c r="T1333" s="91"/>
    </row>
    <row r="1334" spans="1:20" x14ac:dyDescent="0.15">
      <c r="A1334" s="83">
        <f t="shared" si="368"/>
        <v>45427</v>
      </c>
      <c r="B1334" s="129">
        <f t="shared" ca="1" si="385"/>
        <v>-5.6843418860808015E-14</v>
      </c>
      <c r="C1334" s="85">
        <f t="shared" si="386"/>
        <v>-5.6843418860808015E-14</v>
      </c>
      <c r="D1334" s="11">
        <f ca="1">IF(A1334&lt;$B$1,VLOOKUP(A1334,[1]DI!$A$4:$B$15000,2),0)</f>
        <v>0.104</v>
      </c>
      <c r="E1334" s="85">
        <f t="shared" ca="1" si="387"/>
        <v>1.0003926999999999</v>
      </c>
      <c r="F1334" s="85">
        <f ca="1">(TRUNC(PRODUCT($E$12:$E1333),16))</f>
        <v>1.3849413374745101</v>
      </c>
      <c r="G1334" s="85">
        <f t="shared" ca="1" si="388"/>
        <v>1.1449431881660399</v>
      </c>
      <c r="H1334" s="85">
        <f t="shared" ca="1" si="389"/>
        <v>1.2096157700000001</v>
      </c>
      <c r="I1334" s="84">
        <f t="shared" si="369"/>
        <v>0.05</v>
      </c>
      <c r="J1334" s="86">
        <f t="shared" si="390"/>
        <v>44841</v>
      </c>
      <c r="K1334" s="87">
        <f t="shared" si="391"/>
        <v>399</v>
      </c>
      <c r="L1334" s="88">
        <f t="shared" si="392"/>
        <v>399</v>
      </c>
      <c r="M1334" s="89">
        <f t="shared" si="393"/>
        <v>1.080313302</v>
      </c>
      <c r="N1334" s="89">
        <f t="shared" ca="1" si="394"/>
        <v>1.3067640069999999</v>
      </c>
      <c r="O1334" s="88">
        <f t="shared" si="395"/>
        <v>0</v>
      </c>
      <c r="P1334" s="85">
        <f t="shared" ca="1" si="396"/>
        <v>0</v>
      </c>
      <c r="Q1334" s="85">
        <f t="shared" si="397"/>
        <v>0</v>
      </c>
      <c r="R1334" s="90" t="str">
        <f t="shared" si="398"/>
        <v>A+J=</v>
      </c>
      <c r="S1334" s="86">
        <f t="shared" si="399"/>
        <v>0</v>
      </c>
      <c r="T1334" s="91"/>
    </row>
    <row r="1335" spans="1:20" x14ac:dyDescent="0.15">
      <c r="A1335" s="83">
        <f t="shared" si="368"/>
        <v>45428</v>
      </c>
      <c r="B1335" s="129">
        <f t="shared" ca="1" si="385"/>
        <v>-5.6843418860808015E-14</v>
      </c>
      <c r="C1335" s="85">
        <f t="shared" si="386"/>
        <v>-5.6843418860808015E-14</v>
      </c>
      <c r="D1335" s="11">
        <f ca="1">IF(A1335&lt;$B$1,VLOOKUP(A1335,[1]DI!$A$4:$B$15000,2),0)</f>
        <v>0.104</v>
      </c>
      <c r="E1335" s="85">
        <f t="shared" ca="1" si="387"/>
        <v>1.0003926999999999</v>
      </c>
      <c r="F1335" s="85">
        <f ca="1">(TRUNC(PRODUCT($E$12:$E1334),16))</f>
        <v>1.3854852039377401</v>
      </c>
      <c r="G1335" s="85">
        <f t="shared" ca="1" si="388"/>
        <v>1.1449431881660399</v>
      </c>
      <c r="H1335" s="85">
        <f t="shared" ca="1" si="389"/>
        <v>1.21009079</v>
      </c>
      <c r="I1335" s="84">
        <f t="shared" si="369"/>
        <v>0.05</v>
      </c>
      <c r="J1335" s="86">
        <f t="shared" si="390"/>
        <v>44841</v>
      </c>
      <c r="K1335" s="87">
        <f t="shared" si="391"/>
        <v>400</v>
      </c>
      <c r="L1335" s="88">
        <f t="shared" si="392"/>
        <v>400</v>
      </c>
      <c r="M1335" s="89">
        <f t="shared" si="393"/>
        <v>1.080522483</v>
      </c>
      <c r="N1335" s="89">
        <f t="shared" ca="1" si="394"/>
        <v>1.307530305</v>
      </c>
      <c r="O1335" s="88">
        <f t="shared" si="395"/>
        <v>0</v>
      </c>
      <c r="P1335" s="85">
        <f t="shared" ca="1" si="396"/>
        <v>0</v>
      </c>
      <c r="Q1335" s="85">
        <f t="shared" si="397"/>
        <v>0</v>
      </c>
      <c r="R1335" s="90" t="str">
        <f t="shared" si="398"/>
        <v>A+J=</v>
      </c>
      <c r="S1335" s="86">
        <f t="shared" si="399"/>
        <v>0</v>
      </c>
      <c r="T1335" s="91"/>
    </row>
    <row r="1336" spans="1:20" x14ac:dyDescent="0.15">
      <c r="A1336" s="83">
        <f t="shared" si="368"/>
        <v>45429</v>
      </c>
      <c r="B1336" s="129">
        <f t="shared" ca="1" si="385"/>
        <v>-5.6843418860808015E-14</v>
      </c>
      <c r="C1336" s="85">
        <f t="shared" si="386"/>
        <v>-5.6843418860808015E-14</v>
      </c>
      <c r="D1336" s="11">
        <f ca="1">IF(A1336&lt;$B$1,VLOOKUP(A1336,[1]DI!$A$4:$B$15000,2),0)</f>
        <v>0.104</v>
      </c>
      <c r="E1336" s="85">
        <f t="shared" ca="1" si="387"/>
        <v>1.0003926999999999</v>
      </c>
      <c r="F1336" s="85">
        <f ca="1">(TRUNC(PRODUCT($E$12:$E1335),16))</f>
        <v>1.3860292839773201</v>
      </c>
      <c r="G1336" s="85">
        <f t="shared" ca="1" si="388"/>
        <v>1.1449431881660399</v>
      </c>
      <c r="H1336" s="85">
        <f t="shared" ca="1" si="389"/>
        <v>1.2105659900000001</v>
      </c>
      <c r="I1336" s="84">
        <f t="shared" si="369"/>
        <v>0.05</v>
      </c>
      <c r="J1336" s="86">
        <f t="shared" si="390"/>
        <v>44841</v>
      </c>
      <c r="K1336" s="87">
        <f t="shared" si="391"/>
        <v>401</v>
      </c>
      <c r="L1336" s="88">
        <f t="shared" si="392"/>
        <v>401</v>
      </c>
      <c r="M1336" s="89">
        <f t="shared" si="393"/>
        <v>1.080731705</v>
      </c>
      <c r="N1336" s="89">
        <f t="shared" ca="1" si="394"/>
        <v>1.3082970460000001</v>
      </c>
      <c r="O1336" s="88">
        <f t="shared" si="395"/>
        <v>0</v>
      </c>
      <c r="P1336" s="85">
        <f t="shared" ca="1" si="396"/>
        <v>0</v>
      </c>
      <c r="Q1336" s="85">
        <f t="shared" si="397"/>
        <v>0</v>
      </c>
      <c r="R1336" s="90" t="str">
        <f t="shared" si="398"/>
        <v>A+J=</v>
      </c>
      <c r="S1336" s="86">
        <f t="shared" si="399"/>
        <v>0</v>
      </c>
      <c r="T1336" s="91"/>
    </row>
    <row r="1337" spans="1:20" x14ac:dyDescent="0.15">
      <c r="A1337" s="83">
        <f t="shared" si="368"/>
        <v>45430</v>
      </c>
      <c r="B1337" s="129">
        <f t="shared" ca="1" si="385"/>
        <v>-5.6843418860808015E-14</v>
      </c>
      <c r="C1337" s="85">
        <f t="shared" si="386"/>
        <v>-5.6843418860808015E-14</v>
      </c>
      <c r="D1337" s="11">
        <f ca="1">IF(A1337&lt;$B$1,VLOOKUP(A1337,[1]DI!$A$4:$B$15000,2),0)</f>
        <v>0</v>
      </c>
      <c r="E1337" s="85">
        <f t="shared" ca="1" si="387"/>
        <v>1</v>
      </c>
      <c r="F1337" s="85">
        <f ca="1">(TRUNC(PRODUCT($E$12:$E1336),16))</f>
        <v>1.38657357767714</v>
      </c>
      <c r="G1337" s="85">
        <f t="shared" ca="1" si="388"/>
        <v>1.1449431881660399</v>
      </c>
      <c r="H1337" s="85">
        <f t="shared" ca="1" si="389"/>
        <v>1.2110413799999999</v>
      </c>
      <c r="I1337" s="84">
        <f t="shared" si="369"/>
        <v>0.05</v>
      </c>
      <c r="J1337" s="86">
        <f t="shared" si="390"/>
        <v>44841</v>
      </c>
      <c r="K1337" s="87">
        <f t="shared" si="391"/>
        <v>401</v>
      </c>
      <c r="L1337" s="88">
        <f t="shared" si="392"/>
        <v>402</v>
      </c>
      <c r="M1337" s="89">
        <f t="shared" si="393"/>
        <v>1.0809409679999999</v>
      </c>
      <c r="N1337" s="89">
        <f t="shared" ca="1" si="394"/>
        <v>1.309064242</v>
      </c>
      <c r="O1337" s="88">
        <f t="shared" si="395"/>
        <v>0</v>
      </c>
      <c r="P1337" s="85">
        <f t="shared" ca="1" si="396"/>
        <v>0</v>
      </c>
      <c r="Q1337" s="85">
        <f t="shared" si="397"/>
        <v>0</v>
      </c>
      <c r="R1337" s="90" t="str">
        <f t="shared" si="398"/>
        <v>A+J=</v>
      </c>
      <c r="S1337" s="86">
        <f t="shared" si="399"/>
        <v>0</v>
      </c>
      <c r="T1337" s="91"/>
    </row>
    <row r="1338" spans="1:20" x14ac:dyDescent="0.15">
      <c r="A1338" s="83">
        <f t="shared" si="368"/>
        <v>45431</v>
      </c>
      <c r="B1338" s="129">
        <f t="shared" ca="1" si="385"/>
        <v>-5.6843418860808015E-14</v>
      </c>
      <c r="C1338" s="85">
        <f t="shared" si="386"/>
        <v>-5.6843418860808015E-14</v>
      </c>
      <c r="D1338" s="11">
        <f ca="1">IF(A1338&lt;$B$1,VLOOKUP(A1338,[1]DI!$A$4:$B$15000,2),0)</f>
        <v>0</v>
      </c>
      <c r="E1338" s="85">
        <f t="shared" ca="1" si="387"/>
        <v>1</v>
      </c>
      <c r="F1338" s="85">
        <f ca="1">(TRUNC(PRODUCT($E$12:$E1337),16))</f>
        <v>1.38657357767714</v>
      </c>
      <c r="G1338" s="85">
        <f t="shared" ca="1" si="388"/>
        <v>1.1449431881660399</v>
      </c>
      <c r="H1338" s="85">
        <f t="shared" ca="1" si="389"/>
        <v>1.2110413799999999</v>
      </c>
      <c r="I1338" s="84">
        <f t="shared" si="369"/>
        <v>0.05</v>
      </c>
      <c r="J1338" s="86">
        <f t="shared" si="390"/>
        <v>44841</v>
      </c>
      <c r="K1338" s="87">
        <f t="shared" si="391"/>
        <v>401</v>
      </c>
      <c r="L1338" s="88">
        <f t="shared" si="392"/>
        <v>402</v>
      </c>
      <c r="M1338" s="89">
        <f t="shared" si="393"/>
        <v>1.0809409679999999</v>
      </c>
      <c r="N1338" s="89">
        <f t="shared" ca="1" si="394"/>
        <v>1.309064242</v>
      </c>
      <c r="O1338" s="88">
        <f t="shared" si="395"/>
        <v>0</v>
      </c>
      <c r="P1338" s="85">
        <f t="shared" ca="1" si="396"/>
        <v>0</v>
      </c>
      <c r="Q1338" s="85">
        <f t="shared" si="397"/>
        <v>0</v>
      </c>
      <c r="R1338" s="90" t="str">
        <f t="shared" si="398"/>
        <v>A+J=</v>
      </c>
      <c r="S1338" s="86">
        <f t="shared" si="399"/>
        <v>0</v>
      </c>
      <c r="T1338" s="91"/>
    </row>
    <row r="1339" spans="1:20" x14ac:dyDescent="0.15">
      <c r="A1339" s="83">
        <f t="shared" si="368"/>
        <v>45432</v>
      </c>
      <c r="B1339" s="129">
        <f t="shared" ca="1" si="385"/>
        <v>-5.6843418860808015E-14</v>
      </c>
      <c r="C1339" s="85">
        <f t="shared" si="386"/>
        <v>-5.6843418860808015E-14</v>
      </c>
      <c r="D1339" s="11">
        <f ca="1">IF(A1339&lt;$B$1,VLOOKUP(A1339,[1]DI!$A$4:$B$15000,2),0)</f>
        <v>0.104</v>
      </c>
      <c r="E1339" s="85">
        <f t="shared" ca="1" si="387"/>
        <v>1.0003926999999999</v>
      </c>
      <c r="F1339" s="85">
        <f ca="1">(TRUNC(PRODUCT($E$12:$E1338),16))</f>
        <v>1.38657357767714</v>
      </c>
      <c r="G1339" s="85">
        <f t="shared" ca="1" si="388"/>
        <v>1.1449431881660399</v>
      </c>
      <c r="H1339" s="85">
        <f t="shared" ca="1" si="389"/>
        <v>1.2110413799999999</v>
      </c>
      <c r="I1339" s="84">
        <f t="shared" si="369"/>
        <v>0.05</v>
      </c>
      <c r="J1339" s="86">
        <f t="shared" si="390"/>
        <v>44841</v>
      </c>
      <c r="K1339" s="87">
        <f t="shared" si="391"/>
        <v>402</v>
      </c>
      <c r="L1339" s="88">
        <f t="shared" si="392"/>
        <v>402</v>
      </c>
      <c r="M1339" s="89">
        <f t="shared" si="393"/>
        <v>1.0809409679999999</v>
      </c>
      <c r="N1339" s="89">
        <f t="shared" ca="1" si="394"/>
        <v>1.309064242</v>
      </c>
      <c r="O1339" s="88">
        <f t="shared" si="395"/>
        <v>0</v>
      </c>
      <c r="P1339" s="85">
        <f t="shared" ca="1" si="396"/>
        <v>0</v>
      </c>
      <c r="Q1339" s="85">
        <f t="shared" si="397"/>
        <v>0</v>
      </c>
      <c r="R1339" s="90" t="str">
        <f t="shared" si="398"/>
        <v>A+J=</v>
      </c>
      <c r="S1339" s="86">
        <f t="shared" si="399"/>
        <v>0</v>
      </c>
      <c r="T1339" s="91"/>
    </row>
    <row r="1340" spans="1:20" x14ac:dyDescent="0.15">
      <c r="A1340" s="83">
        <f t="shared" si="368"/>
        <v>45433</v>
      </c>
      <c r="B1340" s="129">
        <f t="shared" ca="1" si="385"/>
        <v>-5.6843418860808015E-14</v>
      </c>
      <c r="C1340" s="85">
        <f t="shared" si="386"/>
        <v>-5.6843418860808015E-14</v>
      </c>
      <c r="D1340" s="11">
        <f ca="1">IF(A1340&lt;$B$1,VLOOKUP(A1340,[1]DI!$A$4:$B$15000,2),0)</f>
        <v>0.104</v>
      </c>
      <c r="E1340" s="85">
        <f t="shared" ca="1" si="387"/>
        <v>1.0003926999999999</v>
      </c>
      <c r="F1340" s="85">
        <f ca="1">(TRUNC(PRODUCT($E$12:$E1339),16))</f>
        <v>1.38711808512109</v>
      </c>
      <c r="G1340" s="85">
        <f t="shared" ca="1" si="388"/>
        <v>1.1449431881660399</v>
      </c>
      <c r="H1340" s="85">
        <f t="shared" ca="1" si="389"/>
        <v>1.21151696</v>
      </c>
      <c r="I1340" s="84">
        <f t="shared" si="369"/>
        <v>0.05</v>
      </c>
      <c r="J1340" s="86">
        <f t="shared" si="390"/>
        <v>44841</v>
      </c>
      <c r="K1340" s="87">
        <f t="shared" si="391"/>
        <v>403</v>
      </c>
      <c r="L1340" s="88">
        <f t="shared" si="392"/>
        <v>403</v>
      </c>
      <c r="M1340" s="89">
        <f t="shared" si="393"/>
        <v>1.0811502710000001</v>
      </c>
      <c r="N1340" s="89">
        <f t="shared" ca="1" si="394"/>
        <v>1.3098318900000001</v>
      </c>
      <c r="O1340" s="88">
        <f t="shared" si="395"/>
        <v>0</v>
      </c>
      <c r="P1340" s="85">
        <f t="shared" ca="1" si="396"/>
        <v>0</v>
      </c>
      <c r="Q1340" s="85">
        <f t="shared" si="397"/>
        <v>0</v>
      </c>
      <c r="R1340" s="90" t="str">
        <f t="shared" si="398"/>
        <v>A+J=</v>
      </c>
      <c r="S1340" s="86">
        <f t="shared" si="399"/>
        <v>0</v>
      </c>
      <c r="T1340" s="91"/>
    </row>
    <row r="1341" spans="1:20" x14ac:dyDescent="0.15">
      <c r="A1341" s="83">
        <f t="shared" si="368"/>
        <v>45434</v>
      </c>
      <c r="B1341" s="129">
        <f t="shared" ca="1" si="385"/>
        <v>-5.6843418860808015E-14</v>
      </c>
      <c r="C1341" s="85">
        <f t="shared" si="386"/>
        <v>-5.6843418860808015E-14</v>
      </c>
      <c r="D1341" s="11">
        <f ca="1">IF(A1341&lt;$B$1,VLOOKUP(A1341,[1]DI!$A$4:$B$15000,2),0)</f>
        <v>0.104</v>
      </c>
      <c r="E1341" s="85">
        <f t="shared" ca="1" si="387"/>
        <v>1.0003926999999999</v>
      </c>
      <c r="F1341" s="85">
        <f ca="1">(TRUNC(PRODUCT($E$12:$E1340),16))</f>
        <v>1.38766280639312</v>
      </c>
      <c r="G1341" s="85">
        <f t="shared" ca="1" si="388"/>
        <v>1.1449431881660399</v>
      </c>
      <c r="H1341" s="85">
        <f t="shared" ca="1" si="389"/>
        <v>1.21199272</v>
      </c>
      <c r="I1341" s="84">
        <f t="shared" si="369"/>
        <v>0.05</v>
      </c>
      <c r="J1341" s="86">
        <f t="shared" si="390"/>
        <v>44841</v>
      </c>
      <c r="K1341" s="87">
        <f t="shared" si="391"/>
        <v>404</v>
      </c>
      <c r="L1341" s="88">
        <f t="shared" si="392"/>
        <v>404</v>
      </c>
      <c r="M1341" s="89">
        <f t="shared" si="393"/>
        <v>1.081359615</v>
      </c>
      <c r="N1341" s="89">
        <f t="shared" ca="1" si="394"/>
        <v>1.310599981</v>
      </c>
      <c r="O1341" s="88">
        <f t="shared" si="395"/>
        <v>0</v>
      </c>
      <c r="P1341" s="85">
        <f t="shared" ca="1" si="396"/>
        <v>0</v>
      </c>
      <c r="Q1341" s="85">
        <f t="shared" si="397"/>
        <v>0</v>
      </c>
      <c r="R1341" s="90" t="str">
        <f t="shared" si="398"/>
        <v>A+J=</v>
      </c>
      <c r="S1341" s="86">
        <f t="shared" si="399"/>
        <v>0</v>
      </c>
      <c r="T1341" s="91"/>
    </row>
    <row r="1342" spans="1:20" x14ac:dyDescent="0.15">
      <c r="A1342" s="83">
        <f t="shared" si="368"/>
        <v>45435</v>
      </c>
      <c r="B1342" s="129">
        <f t="shared" ca="1" si="385"/>
        <v>-5.6843418860808015E-14</v>
      </c>
      <c r="C1342" s="85">
        <f t="shared" si="386"/>
        <v>-5.6843418860808015E-14</v>
      </c>
      <c r="D1342" s="11">
        <f ca="1">IF(A1342&lt;$B$1,VLOOKUP(A1342,[1]DI!$A$4:$B$15000,2),0)</f>
        <v>0.104</v>
      </c>
      <c r="E1342" s="85">
        <f t="shared" ca="1" si="387"/>
        <v>1.0003926999999999</v>
      </c>
      <c r="F1342" s="85">
        <f ca="1">(TRUNC(PRODUCT($E$12:$E1341),16))</f>
        <v>1.3882077415771901</v>
      </c>
      <c r="G1342" s="85">
        <f t="shared" ca="1" si="388"/>
        <v>1.1449431881660399</v>
      </c>
      <c r="H1342" s="85">
        <f t="shared" ca="1" si="389"/>
        <v>1.21246867</v>
      </c>
      <c r="I1342" s="84">
        <f t="shared" si="369"/>
        <v>0.05</v>
      </c>
      <c r="J1342" s="86">
        <f t="shared" si="390"/>
        <v>44841</v>
      </c>
      <c r="K1342" s="87">
        <f t="shared" si="391"/>
        <v>405</v>
      </c>
      <c r="L1342" s="88">
        <f t="shared" si="392"/>
        <v>405</v>
      </c>
      <c r="M1342" s="89">
        <f t="shared" si="393"/>
        <v>1.0815689989999999</v>
      </c>
      <c r="N1342" s="89">
        <f t="shared" ca="1" si="394"/>
        <v>1.3113685260000001</v>
      </c>
      <c r="O1342" s="88">
        <f t="shared" si="395"/>
        <v>0</v>
      </c>
      <c r="P1342" s="85">
        <f t="shared" ca="1" si="396"/>
        <v>0</v>
      </c>
      <c r="Q1342" s="85">
        <f t="shared" si="397"/>
        <v>0</v>
      </c>
      <c r="R1342" s="90" t="str">
        <f t="shared" si="398"/>
        <v>A+J=</v>
      </c>
      <c r="S1342" s="86">
        <f t="shared" si="399"/>
        <v>0</v>
      </c>
      <c r="T1342" s="91"/>
    </row>
    <row r="1343" spans="1:20" x14ac:dyDescent="0.15">
      <c r="A1343" s="83">
        <f t="shared" si="368"/>
        <v>45436</v>
      </c>
      <c r="B1343" s="129">
        <f t="shared" ca="1" si="385"/>
        <v>-5.6843418860808015E-14</v>
      </c>
      <c r="C1343" s="85">
        <f t="shared" si="386"/>
        <v>-5.6843418860808015E-14</v>
      </c>
      <c r="D1343" s="11">
        <f ca="1">IF(A1343&lt;$B$1,VLOOKUP(A1343,[1]DI!$A$4:$B$15000,2),0)</f>
        <v>0.104</v>
      </c>
      <c r="E1343" s="85">
        <f t="shared" ca="1" si="387"/>
        <v>1.0003926999999999</v>
      </c>
      <c r="F1343" s="85">
        <f ca="1">(TRUNC(PRODUCT($E$12:$E1342),16))</f>
        <v>1.3887528907573099</v>
      </c>
      <c r="G1343" s="85">
        <f t="shared" ca="1" si="388"/>
        <v>1.1449431881660399</v>
      </c>
      <c r="H1343" s="85">
        <f t="shared" ca="1" si="389"/>
        <v>1.2129448</v>
      </c>
      <c r="I1343" s="84">
        <f t="shared" si="369"/>
        <v>0.05</v>
      </c>
      <c r="J1343" s="86">
        <f t="shared" si="390"/>
        <v>44841</v>
      </c>
      <c r="K1343" s="87">
        <f t="shared" si="391"/>
        <v>406</v>
      </c>
      <c r="L1343" s="88">
        <f t="shared" si="392"/>
        <v>406</v>
      </c>
      <c r="M1343" s="89">
        <f t="shared" si="393"/>
        <v>1.0817784239999999</v>
      </c>
      <c r="N1343" s="89">
        <f t="shared" ca="1" si="394"/>
        <v>1.312137514</v>
      </c>
      <c r="O1343" s="88">
        <f t="shared" si="395"/>
        <v>0</v>
      </c>
      <c r="P1343" s="85">
        <f t="shared" ca="1" si="396"/>
        <v>0</v>
      </c>
      <c r="Q1343" s="85">
        <f t="shared" si="397"/>
        <v>0</v>
      </c>
      <c r="R1343" s="90" t="str">
        <f t="shared" si="398"/>
        <v>A+J=</v>
      </c>
      <c r="S1343" s="86">
        <f t="shared" si="399"/>
        <v>0</v>
      </c>
      <c r="T1343" s="91"/>
    </row>
    <row r="1344" spans="1:20" x14ac:dyDescent="0.15">
      <c r="A1344" s="83">
        <f t="shared" si="368"/>
        <v>45437</v>
      </c>
      <c r="B1344" s="129">
        <f t="shared" ca="1" si="385"/>
        <v>-5.6843418860808015E-14</v>
      </c>
      <c r="C1344" s="85">
        <f t="shared" si="386"/>
        <v>-5.6843418860808015E-14</v>
      </c>
      <c r="D1344" s="11">
        <f ca="1">IF(A1344&lt;$B$1,VLOOKUP(A1344,[1]DI!$A$4:$B$15000,2),0)</f>
        <v>0</v>
      </c>
      <c r="E1344" s="85">
        <f t="shared" ca="1" si="387"/>
        <v>1</v>
      </c>
      <c r="F1344" s="85">
        <f ca="1">(TRUNC(PRODUCT($E$12:$E1343),16))</f>
        <v>1.3892982540175101</v>
      </c>
      <c r="G1344" s="85">
        <f t="shared" ca="1" si="388"/>
        <v>1.1449431881660399</v>
      </c>
      <c r="H1344" s="85">
        <f t="shared" ca="1" si="389"/>
        <v>1.21342113</v>
      </c>
      <c r="I1344" s="84">
        <f t="shared" si="369"/>
        <v>0.05</v>
      </c>
      <c r="J1344" s="86">
        <f t="shared" si="390"/>
        <v>44841</v>
      </c>
      <c r="K1344" s="87">
        <f t="shared" si="391"/>
        <v>406</v>
      </c>
      <c r="L1344" s="88">
        <f t="shared" si="392"/>
        <v>407</v>
      </c>
      <c r="M1344" s="89">
        <f t="shared" si="393"/>
        <v>1.0819878890000001</v>
      </c>
      <c r="N1344" s="89">
        <f t="shared" ca="1" si="394"/>
        <v>1.312906967</v>
      </c>
      <c r="O1344" s="88">
        <f t="shared" si="395"/>
        <v>0</v>
      </c>
      <c r="P1344" s="85">
        <f t="shared" ca="1" si="396"/>
        <v>0</v>
      </c>
      <c r="Q1344" s="85">
        <f t="shared" si="397"/>
        <v>0</v>
      </c>
      <c r="R1344" s="90" t="str">
        <f t="shared" si="398"/>
        <v>A+J=</v>
      </c>
      <c r="S1344" s="86">
        <f t="shared" si="399"/>
        <v>0</v>
      </c>
      <c r="T1344" s="91"/>
    </row>
    <row r="1345" spans="1:20" x14ac:dyDescent="0.15">
      <c r="A1345" s="83">
        <f t="shared" si="368"/>
        <v>45438</v>
      </c>
      <c r="B1345" s="129">
        <f t="shared" ca="1" si="385"/>
        <v>-5.6843418860808015E-14</v>
      </c>
      <c r="C1345" s="85">
        <f t="shared" si="386"/>
        <v>-5.6843418860808015E-14</v>
      </c>
      <c r="D1345" s="11">
        <f ca="1">IF(A1345&lt;$B$1,VLOOKUP(A1345,[1]DI!$A$4:$B$15000,2),0)</f>
        <v>0</v>
      </c>
      <c r="E1345" s="85">
        <f t="shared" ca="1" si="387"/>
        <v>1</v>
      </c>
      <c r="F1345" s="85">
        <f ca="1">(TRUNC(PRODUCT($E$12:$E1344),16))</f>
        <v>1.3892982540175101</v>
      </c>
      <c r="G1345" s="85">
        <f t="shared" ca="1" si="388"/>
        <v>1.1449431881660399</v>
      </c>
      <c r="H1345" s="85">
        <f t="shared" ca="1" si="389"/>
        <v>1.21342113</v>
      </c>
      <c r="I1345" s="84">
        <f t="shared" si="369"/>
        <v>0.05</v>
      </c>
      <c r="J1345" s="86">
        <f t="shared" si="390"/>
        <v>44841</v>
      </c>
      <c r="K1345" s="87">
        <f t="shared" si="391"/>
        <v>406</v>
      </c>
      <c r="L1345" s="88">
        <f t="shared" si="392"/>
        <v>407</v>
      </c>
      <c r="M1345" s="89">
        <f t="shared" si="393"/>
        <v>1.0819878890000001</v>
      </c>
      <c r="N1345" s="89">
        <f t="shared" ca="1" si="394"/>
        <v>1.312906967</v>
      </c>
      <c r="O1345" s="88">
        <f t="shared" si="395"/>
        <v>0</v>
      </c>
      <c r="P1345" s="85">
        <f t="shared" ca="1" si="396"/>
        <v>0</v>
      </c>
      <c r="Q1345" s="85">
        <f t="shared" si="397"/>
        <v>0</v>
      </c>
      <c r="R1345" s="90" t="str">
        <f t="shared" si="398"/>
        <v>A+J=</v>
      </c>
      <c r="S1345" s="86">
        <f t="shared" si="399"/>
        <v>0</v>
      </c>
      <c r="T1345" s="91"/>
    </row>
    <row r="1346" spans="1:20" x14ac:dyDescent="0.15">
      <c r="A1346" s="83">
        <f t="shared" si="368"/>
        <v>45439</v>
      </c>
      <c r="B1346" s="129">
        <f t="shared" ca="1" si="385"/>
        <v>-5.6843418860808015E-14</v>
      </c>
      <c r="C1346" s="85">
        <f t="shared" si="386"/>
        <v>-5.6843418860808015E-14</v>
      </c>
      <c r="D1346" s="11">
        <f ca="1">IF(A1346&lt;$B$1,VLOOKUP(A1346,[1]DI!$A$4:$B$15000,2),0)</f>
        <v>0.104</v>
      </c>
      <c r="E1346" s="85">
        <f t="shared" ca="1" si="387"/>
        <v>1.0003926999999999</v>
      </c>
      <c r="F1346" s="85">
        <f ca="1">(TRUNC(PRODUCT($E$12:$E1345),16))</f>
        <v>1.3892982540175101</v>
      </c>
      <c r="G1346" s="85">
        <f t="shared" ca="1" si="388"/>
        <v>1.1449431881660399</v>
      </c>
      <c r="H1346" s="85">
        <f t="shared" ca="1" si="389"/>
        <v>1.21342113</v>
      </c>
      <c r="I1346" s="84">
        <f t="shared" si="369"/>
        <v>0.05</v>
      </c>
      <c r="J1346" s="86">
        <f t="shared" si="390"/>
        <v>44841</v>
      </c>
      <c r="K1346" s="87">
        <f t="shared" si="391"/>
        <v>407</v>
      </c>
      <c r="L1346" s="88">
        <f t="shared" si="392"/>
        <v>407</v>
      </c>
      <c r="M1346" s="89">
        <f t="shared" si="393"/>
        <v>1.0819878890000001</v>
      </c>
      <c r="N1346" s="89">
        <f t="shared" ca="1" si="394"/>
        <v>1.312906967</v>
      </c>
      <c r="O1346" s="88">
        <f t="shared" si="395"/>
        <v>0</v>
      </c>
      <c r="P1346" s="85">
        <f t="shared" ca="1" si="396"/>
        <v>0</v>
      </c>
      <c r="Q1346" s="85">
        <f t="shared" si="397"/>
        <v>0</v>
      </c>
      <c r="R1346" s="90" t="str">
        <f t="shared" si="398"/>
        <v>A+J=</v>
      </c>
      <c r="S1346" s="86">
        <f t="shared" si="399"/>
        <v>0</v>
      </c>
      <c r="T1346" s="91"/>
    </row>
    <row r="1347" spans="1:20" x14ac:dyDescent="0.15">
      <c r="A1347" s="83">
        <f t="shared" si="368"/>
        <v>45440</v>
      </c>
      <c r="B1347" s="129">
        <f t="shared" ca="1" si="385"/>
        <v>-5.6843418860808015E-14</v>
      </c>
      <c r="C1347" s="85">
        <f t="shared" si="386"/>
        <v>-5.6843418860808015E-14</v>
      </c>
      <c r="D1347" s="11">
        <f ca="1">IF(A1347&lt;$B$1,VLOOKUP(A1347,[1]DI!$A$4:$B$15000,2),0)</f>
        <v>0.104</v>
      </c>
      <c r="E1347" s="85">
        <f t="shared" ca="1" si="387"/>
        <v>1.0003926999999999</v>
      </c>
      <c r="F1347" s="85">
        <f ca="1">(TRUNC(PRODUCT($E$12:$E1346),16))</f>
        <v>1.38984383144186</v>
      </c>
      <c r="G1347" s="85">
        <f t="shared" ca="1" si="388"/>
        <v>1.1449431881660399</v>
      </c>
      <c r="H1347" s="85">
        <f t="shared" ca="1" si="389"/>
        <v>1.2138976399999999</v>
      </c>
      <c r="I1347" s="84">
        <f t="shared" si="369"/>
        <v>0.05</v>
      </c>
      <c r="J1347" s="86">
        <f t="shared" si="390"/>
        <v>44841</v>
      </c>
      <c r="K1347" s="87">
        <f t="shared" si="391"/>
        <v>408</v>
      </c>
      <c r="L1347" s="88">
        <f t="shared" si="392"/>
        <v>408</v>
      </c>
      <c r="M1347" s="89">
        <f t="shared" si="393"/>
        <v>1.0821973949999999</v>
      </c>
      <c r="N1347" s="89">
        <f t="shared" ca="1" si="394"/>
        <v>1.3136768640000001</v>
      </c>
      <c r="O1347" s="88">
        <f t="shared" si="395"/>
        <v>0</v>
      </c>
      <c r="P1347" s="85">
        <f t="shared" ca="1" si="396"/>
        <v>0</v>
      </c>
      <c r="Q1347" s="85">
        <f t="shared" si="397"/>
        <v>0</v>
      </c>
      <c r="R1347" s="90" t="str">
        <f t="shared" si="398"/>
        <v>A+J=</v>
      </c>
      <c r="S1347" s="86">
        <f t="shared" si="399"/>
        <v>0</v>
      </c>
      <c r="T1347" s="91"/>
    </row>
    <row r="1348" spans="1:20" x14ac:dyDescent="0.15">
      <c r="A1348" s="83">
        <f t="shared" si="368"/>
        <v>45441</v>
      </c>
      <c r="B1348" s="129">
        <f t="shared" ca="1" si="385"/>
        <v>-5.6843418860808015E-14</v>
      </c>
      <c r="C1348" s="85">
        <f t="shared" si="386"/>
        <v>-5.6843418860808015E-14</v>
      </c>
      <c r="D1348" s="11">
        <f ca="1">IF(A1348&lt;$B$1,VLOOKUP(A1348,[1]DI!$A$4:$B$15000,2),0)</f>
        <v>0.104</v>
      </c>
      <c r="E1348" s="85">
        <f t="shared" ca="1" si="387"/>
        <v>1.0003926999999999</v>
      </c>
      <c r="F1348" s="85">
        <f ca="1">(TRUNC(PRODUCT($E$12:$E1347),16))</f>
        <v>1.3903896231144699</v>
      </c>
      <c r="G1348" s="85">
        <f t="shared" ca="1" si="388"/>
        <v>1.1449431881660399</v>
      </c>
      <c r="H1348" s="85">
        <f t="shared" ca="1" si="389"/>
        <v>1.21437434</v>
      </c>
      <c r="I1348" s="84">
        <f t="shared" si="369"/>
        <v>0.05</v>
      </c>
      <c r="J1348" s="86">
        <f t="shared" si="390"/>
        <v>44841</v>
      </c>
      <c r="K1348" s="87">
        <f t="shared" si="391"/>
        <v>409</v>
      </c>
      <c r="L1348" s="88">
        <f t="shared" si="392"/>
        <v>409</v>
      </c>
      <c r="M1348" s="89">
        <f t="shared" si="393"/>
        <v>1.0824069409999999</v>
      </c>
      <c r="N1348" s="89">
        <f t="shared" ca="1" si="394"/>
        <v>1.3144472149999999</v>
      </c>
      <c r="O1348" s="88">
        <f t="shared" si="395"/>
        <v>0</v>
      </c>
      <c r="P1348" s="85">
        <f t="shared" ca="1" si="396"/>
        <v>0</v>
      </c>
      <c r="Q1348" s="85">
        <f t="shared" si="397"/>
        <v>0</v>
      </c>
      <c r="R1348" s="90" t="str">
        <f t="shared" si="398"/>
        <v>A+J=</v>
      </c>
      <c r="S1348" s="86">
        <f t="shared" si="399"/>
        <v>0</v>
      </c>
      <c r="T1348" s="91"/>
    </row>
    <row r="1349" spans="1:20" x14ac:dyDescent="0.15">
      <c r="A1349" s="83">
        <f t="shared" si="368"/>
        <v>45442</v>
      </c>
      <c r="B1349" s="129">
        <f t="shared" ca="1" si="385"/>
        <v>-5.6843418860808015E-14</v>
      </c>
      <c r="C1349" s="85">
        <f t="shared" si="386"/>
        <v>-5.6843418860808015E-14</v>
      </c>
      <c r="D1349" s="11">
        <f ca="1">IF(A1349&lt;$B$1,VLOOKUP(A1349,[1]DI!$A$4:$B$15000,2),0)</f>
        <v>0</v>
      </c>
      <c r="E1349" s="85">
        <f t="shared" ca="1" si="387"/>
        <v>1</v>
      </c>
      <c r="F1349" s="85">
        <f ca="1">(TRUNC(PRODUCT($E$12:$E1348),16))</f>
        <v>1.3909356291194701</v>
      </c>
      <c r="G1349" s="85">
        <f t="shared" ca="1" si="388"/>
        <v>1.1449431881660399</v>
      </c>
      <c r="H1349" s="85">
        <f t="shared" ca="1" si="389"/>
        <v>1.2148512199999999</v>
      </c>
      <c r="I1349" s="84">
        <f t="shared" si="369"/>
        <v>0.05</v>
      </c>
      <c r="J1349" s="86">
        <f t="shared" si="390"/>
        <v>44841</v>
      </c>
      <c r="K1349" s="87">
        <f t="shared" si="391"/>
        <v>409</v>
      </c>
      <c r="L1349" s="88">
        <f t="shared" si="392"/>
        <v>410</v>
      </c>
      <c r="M1349" s="89">
        <f t="shared" si="393"/>
        <v>1.082616528</v>
      </c>
      <c r="N1349" s="89">
        <f t="shared" ca="1" si="394"/>
        <v>1.3152180099999999</v>
      </c>
      <c r="O1349" s="88">
        <f t="shared" si="395"/>
        <v>0</v>
      </c>
      <c r="P1349" s="85">
        <f t="shared" ca="1" si="396"/>
        <v>0</v>
      </c>
      <c r="Q1349" s="85">
        <f t="shared" si="397"/>
        <v>0</v>
      </c>
      <c r="R1349" s="90" t="str">
        <f t="shared" si="398"/>
        <v>A+J=</v>
      </c>
      <c r="S1349" s="86">
        <f t="shared" si="399"/>
        <v>0</v>
      </c>
      <c r="T1349" s="91"/>
    </row>
    <row r="1350" spans="1:20" x14ac:dyDescent="0.15">
      <c r="A1350" s="83">
        <f t="shared" si="368"/>
        <v>45443</v>
      </c>
      <c r="B1350" s="129">
        <f t="shared" ca="1" si="385"/>
        <v>-5.6843418860808015E-14</v>
      </c>
      <c r="C1350" s="85">
        <f t="shared" si="386"/>
        <v>-5.6843418860808015E-14</v>
      </c>
      <c r="D1350" s="11">
        <f ca="1">IF(A1350&lt;$B$1,VLOOKUP(A1350,[1]DI!$A$4:$B$15000,2),0)</f>
        <v>0.104</v>
      </c>
      <c r="E1350" s="85">
        <f t="shared" ca="1" si="387"/>
        <v>1.0003926999999999</v>
      </c>
      <c r="F1350" s="85">
        <f ca="1">(TRUNC(PRODUCT($E$12:$E1349),16))</f>
        <v>1.3909356291194701</v>
      </c>
      <c r="G1350" s="85">
        <f t="shared" ca="1" si="388"/>
        <v>1.1449431881660399</v>
      </c>
      <c r="H1350" s="85">
        <f t="shared" ca="1" si="389"/>
        <v>1.2148512199999999</v>
      </c>
      <c r="I1350" s="84">
        <f t="shared" si="369"/>
        <v>0.05</v>
      </c>
      <c r="J1350" s="86">
        <f t="shared" si="390"/>
        <v>44841</v>
      </c>
      <c r="K1350" s="87">
        <f t="shared" si="391"/>
        <v>410</v>
      </c>
      <c r="L1350" s="88">
        <f t="shared" si="392"/>
        <v>410</v>
      </c>
      <c r="M1350" s="89">
        <f t="shared" si="393"/>
        <v>1.082616528</v>
      </c>
      <c r="N1350" s="89">
        <f t="shared" ca="1" si="394"/>
        <v>1.3152180099999999</v>
      </c>
      <c r="O1350" s="88">
        <f t="shared" si="395"/>
        <v>0</v>
      </c>
      <c r="P1350" s="85">
        <f t="shared" ca="1" si="396"/>
        <v>0</v>
      </c>
      <c r="Q1350" s="85">
        <f t="shared" si="397"/>
        <v>0</v>
      </c>
      <c r="R1350" s="90" t="str">
        <f t="shared" si="398"/>
        <v>A+J=</v>
      </c>
      <c r="S1350" s="86">
        <f t="shared" si="399"/>
        <v>0</v>
      </c>
      <c r="T1350" s="91"/>
    </row>
    <row r="1351" spans="1:20" x14ac:dyDescent="0.15">
      <c r="A1351" s="83">
        <f t="shared" si="368"/>
        <v>45444</v>
      </c>
      <c r="B1351" s="129">
        <f t="shared" ca="1" si="385"/>
        <v>-5.6843418860808015E-14</v>
      </c>
      <c r="C1351" s="85">
        <f t="shared" si="386"/>
        <v>-5.6843418860808015E-14</v>
      </c>
      <c r="D1351" s="11">
        <f ca="1">IF(A1351&lt;$B$1,VLOOKUP(A1351,[1]DI!$A$4:$B$15000,2),0)</f>
        <v>0</v>
      </c>
      <c r="E1351" s="85">
        <f t="shared" ca="1" si="387"/>
        <v>1</v>
      </c>
      <c r="F1351" s="85">
        <f ca="1">(TRUNC(PRODUCT($E$12:$E1350),16))</f>
        <v>1.3914818495410199</v>
      </c>
      <c r="G1351" s="85">
        <f t="shared" ca="1" si="388"/>
        <v>1.1449431881660399</v>
      </c>
      <c r="H1351" s="85">
        <f t="shared" ca="1" si="389"/>
        <v>1.21532829</v>
      </c>
      <c r="I1351" s="84">
        <f t="shared" si="369"/>
        <v>0.05</v>
      </c>
      <c r="J1351" s="86">
        <f t="shared" si="390"/>
        <v>44841</v>
      </c>
      <c r="K1351" s="87">
        <f t="shared" si="391"/>
        <v>410</v>
      </c>
      <c r="L1351" s="88">
        <f t="shared" si="392"/>
        <v>411</v>
      </c>
      <c r="M1351" s="89">
        <f t="shared" si="393"/>
        <v>1.0828261560000001</v>
      </c>
      <c r="N1351" s="89">
        <f t="shared" ca="1" si="394"/>
        <v>1.3159892609999999</v>
      </c>
      <c r="O1351" s="88">
        <f t="shared" si="395"/>
        <v>0</v>
      </c>
      <c r="P1351" s="85">
        <f t="shared" ca="1" si="396"/>
        <v>0</v>
      </c>
      <c r="Q1351" s="85">
        <f t="shared" si="397"/>
        <v>0</v>
      </c>
      <c r="R1351" s="90" t="str">
        <f t="shared" si="398"/>
        <v>A+J=</v>
      </c>
      <c r="S1351" s="86">
        <f t="shared" si="399"/>
        <v>0</v>
      </c>
      <c r="T1351" s="91"/>
    </row>
    <row r="1352" spans="1:20" x14ac:dyDescent="0.15">
      <c r="A1352" s="83">
        <f t="shared" si="368"/>
        <v>45445</v>
      </c>
      <c r="B1352" s="129">
        <f t="shared" ca="1" si="385"/>
        <v>-5.6843418860808015E-14</v>
      </c>
      <c r="C1352" s="85">
        <f t="shared" si="386"/>
        <v>-5.6843418860808015E-14</v>
      </c>
      <c r="D1352" s="11">
        <f ca="1">IF(A1352&lt;$B$1,VLOOKUP(A1352,[1]DI!$A$4:$B$15000,2),0)</f>
        <v>0</v>
      </c>
      <c r="E1352" s="85">
        <f t="shared" ca="1" si="387"/>
        <v>1</v>
      </c>
      <c r="F1352" s="85">
        <f ca="1">(TRUNC(PRODUCT($E$12:$E1351),16))</f>
        <v>1.3914818495410199</v>
      </c>
      <c r="G1352" s="85">
        <f t="shared" ca="1" si="388"/>
        <v>1.1449431881660399</v>
      </c>
      <c r="H1352" s="85">
        <f t="shared" ca="1" si="389"/>
        <v>1.21532829</v>
      </c>
      <c r="I1352" s="84">
        <f t="shared" si="369"/>
        <v>0.05</v>
      </c>
      <c r="J1352" s="86">
        <f t="shared" si="390"/>
        <v>44841</v>
      </c>
      <c r="K1352" s="87">
        <f t="shared" si="391"/>
        <v>410</v>
      </c>
      <c r="L1352" s="88">
        <f t="shared" si="392"/>
        <v>411</v>
      </c>
      <c r="M1352" s="89">
        <f t="shared" si="393"/>
        <v>1.0828261560000001</v>
      </c>
      <c r="N1352" s="89">
        <f t="shared" ca="1" si="394"/>
        <v>1.3159892609999999</v>
      </c>
      <c r="O1352" s="88">
        <f t="shared" si="395"/>
        <v>0</v>
      </c>
      <c r="P1352" s="85">
        <f t="shared" ca="1" si="396"/>
        <v>0</v>
      </c>
      <c r="Q1352" s="85">
        <f t="shared" si="397"/>
        <v>0</v>
      </c>
      <c r="R1352" s="90" t="str">
        <f t="shared" si="398"/>
        <v>A+J=</v>
      </c>
      <c r="S1352" s="86">
        <f t="shared" si="399"/>
        <v>0</v>
      </c>
      <c r="T1352" s="91"/>
    </row>
    <row r="1353" spans="1:20" x14ac:dyDescent="0.15">
      <c r="A1353" s="83">
        <f t="shared" si="368"/>
        <v>45446</v>
      </c>
      <c r="B1353" s="129">
        <f t="shared" ca="1" si="385"/>
        <v>-5.6843418860808015E-14</v>
      </c>
      <c r="C1353" s="85">
        <f t="shared" si="386"/>
        <v>-5.6843418860808015E-14</v>
      </c>
      <c r="D1353" s="11">
        <f ca="1">IF(A1353&lt;$B$1,VLOOKUP(A1353,[1]DI!$A$4:$B$15000,2),0)</f>
        <v>0.104</v>
      </c>
      <c r="E1353" s="85">
        <f t="shared" ca="1" si="387"/>
        <v>1.0003926999999999</v>
      </c>
      <c r="F1353" s="85">
        <f ca="1">(TRUNC(PRODUCT($E$12:$E1352),16))</f>
        <v>1.3914818495410199</v>
      </c>
      <c r="G1353" s="85">
        <f t="shared" ca="1" si="388"/>
        <v>1.1449431881660399</v>
      </c>
      <c r="H1353" s="85">
        <f t="shared" ca="1" si="389"/>
        <v>1.21532829</v>
      </c>
      <c r="I1353" s="84">
        <f t="shared" si="369"/>
        <v>0.05</v>
      </c>
      <c r="J1353" s="86">
        <f t="shared" si="390"/>
        <v>44841</v>
      </c>
      <c r="K1353" s="87">
        <f t="shared" si="391"/>
        <v>411</v>
      </c>
      <c r="L1353" s="88">
        <f t="shared" si="392"/>
        <v>411</v>
      </c>
      <c r="M1353" s="89">
        <f t="shared" si="393"/>
        <v>1.0828261560000001</v>
      </c>
      <c r="N1353" s="89">
        <f t="shared" ca="1" si="394"/>
        <v>1.3159892609999999</v>
      </c>
      <c r="O1353" s="88">
        <f t="shared" si="395"/>
        <v>0</v>
      </c>
      <c r="P1353" s="85">
        <f t="shared" ca="1" si="396"/>
        <v>0</v>
      </c>
      <c r="Q1353" s="85">
        <f t="shared" si="397"/>
        <v>0</v>
      </c>
      <c r="R1353" s="90" t="str">
        <f t="shared" si="398"/>
        <v>A+J=</v>
      </c>
      <c r="S1353" s="86">
        <f t="shared" si="399"/>
        <v>0</v>
      </c>
      <c r="T1353" s="91"/>
    </row>
    <row r="1354" spans="1:20" x14ac:dyDescent="0.15">
      <c r="A1354" s="83">
        <f t="shared" si="368"/>
        <v>45447</v>
      </c>
      <c r="B1354" s="129">
        <f t="shared" ca="1" si="385"/>
        <v>-5.6843418860808015E-14</v>
      </c>
      <c r="C1354" s="85">
        <f t="shared" si="386"/>
        <v>-5.6843418860808015E-14</v>
      </c>
      <c r="D1354" s="11">
        <f ca="1">IF(A1354&lt;$B$1,VLOOKUP(A1354,[1]DI!$A$4:$B$15000,2),0)</f>
        <v>0.104</v>
      </c>
      <c r="E1354" s="85">
        <f t="shared" ca="1" si="387"/>
        <v>1.0003926999999999</v>
      </c>
      <c r="F1354" s="85">
        <f ca="1">(TRUNC(PRODUCT($E$12:$E1353),16))</f>
        <v>1.39202828446334</v>
      </c>
      <c r="G1354" s="85">
        <f t="shared" ca="1" si="388"/>
        <v>1.1449431881660399</v>
      </c>
      <c r="H1354" s="85">
        <f t="shared" ca="1" si="389"/>
        <v>1.21580555</v>
      </c>
      <c r="I1354" s="84">
        <f t="shared" si="369"/>
        <v>0.05</v>
      </c>
      <c r="J1354" s="86">
        <f t="shared" si="390"/>
        <v>44841</v>
      </c>
      <c r="K1354" s="87">
        <f t="shared" si="391"/>
        <v>412</v>
      </c>
      <c r="L1354" s="88">
        <f t="shared" si="392"/>
        <v>412</v>
      </c>
      <c r="M1354" s="89">
        <f t="shared" si="393"/>
        <v>1.083035824</v>
      </c>
      <c r="N1354" s="89">
        <f t="shared" ca="1" si="394"/>
        <v>1.3167609659999999</v>
      </c>
      <c r="O1354" s="88">
        <f t="shared" si="395"/>
        <v>0</v>
      </c>
      <c r="P1354" s="85">
        <f t="shared" ca="1" si="396"/>
        <v>0</v>
      </c>
      <c r="Q1354" s="85">
        <f t="shared" si="397"/>
        <v>0</v>
      </c>
      <c r="R1354" s="90" t="str">
        <f t="shared" si="398"/>
        <v>A+J=</v>
      </c>
      <c r="S1354" s="86">
        <f t="shared" si="399"/>
        <v>0</v>
      </c>
      <c r="T1354" s="91"/>
    </row>
    <row r="1355" spans="1:20" x14ac:dyDescent="0.15">
      <c r="A1355" s="83">
        <f t="shared" si="368"/>
        <v>45448</v>
      </c>
      <c r="B1355" s="129">
        <f t="shared" ca="1" si="385"/>
        <v>-5.6843418860808015E-14</v>
      </c>
      <c r="C1355" s="85">
        <f t="shared" si="386"/>
        <v>-5.6843418860808015E-14</v>
      </c>
      <c r="D1355" s="11">
        <f ca="1">IF(A1355&lt;$B$1,VLOOKUP(A1355,[1]DI!$A$4:$B$15000,2),0)</f>
        <v>0.104</v>
      </c>
      <c r="E1355" s="85">
        <f t="shared" ca="1" si="387"/>
        <v>1.0003926999999999</v>
      </c>
      <c r="F1355" s="85">
        <f ca="1">(TRUNC(PRODUCT($E$12:$E1354),16))</f>
        <v>1.3925749339706399</v>
      </c>
      <c r="G1355" s="85">
        <f t="shared" ca="1" si="388"/>
        <v>1.1449431881660399</v>
      </c>
      <c r="H1355" s="85">
        <f t="shared" ca="1" si="389"/>
        <v>1.216283</v>
      </c>
      <c r="I1355" s="84">
        <f t="shared" si="369"/>
        <v>0.05</v>
      </c>
      <c r="J1355" s="86">
        <f t="shared" si="390"/>
        <v>44841</v>
      </c>
      <c r="K1355" s="87">
        <f t="shared" si="391"/>
        <v>413</v>
      </c>
      <c r="L1355" s="88">
        <f t="shared" si="392"/>
        <v>413</v>
      </c>
      <c r="M1355" s="89">
        <f t="shared" si="393"/>
        <v>1.0832455329999999</v>
      </c>
      <c r="N1355" s="89">
        <f t="shared" ca="1" si="394"/>
        <v>1.3175331269999999</v>
      </c>
      <c r="O1355" s="88">
        <f t="shared" si="395"/>
        <v>0</v>
      </c>
      <c r="P1355" s="85">
        <f t="shared" ca="1" si="396"/>
        <v>0</v>
      </c>
      <c r="Q1355" s="85">
        <f t="shared" si="397"/>
        <v>0</v>
      </c>
      <c r="R1355" s="90" t="str">
        <f t="shared" si="398"/>
        <v>A+J=</v>
      </c>
      <c r="S1355" s="86">
        <f t="shared" si="399"/>
        <v>0</v>
      </c>
      <c r="T1355" s="91"/>
    </row>
    <row r="1356" spans="1:20" x14ac:dyDescent="0.15">
      <c r="A1356" s="83">
        <f t="shared" si="368"/>
        <v>45449</v>
      </c>
      <c r="B1356" s="129">
        <f t="shared" ca="1" si="385"/>
        <v>-5.6843418860808015E-14</v>
      </c>
      <c r="C1356" s="85">
        <f t="shared" si="386"/>
        <v>-5.6843418860808015E-14</v>
      </c>
      <c r="D1356" s="11">
        <f ca="1">IF(A1356&lt;$B$1,VLOOKUP(A1356,[1]DI!$A$4:$B$15000,2),0)</f>
        <v>0.104</v>
      </c>
      <c r="E1356" s="85">
        <f t="shared" ca="1" si="387"/>
        <v>1.0003926999999999</v>
      </c>
      <c r="F1356" s="85">
        <f ca="1">(TRUNC(PRODUCT($E$12:$E1355),16))</f>
        <v>1.3931217981472099</v>
      </c>
      <c r="G1356" s="85">
        <f t="shared" ca="1" si="388"/>
        <v>1.1449431881660399</v>
      </c>
      <c r="H1356" s="85">
        <f t="shared" ca="1" si="389"/>
        <v>1.21676063</v>
      </c>
      <c r="I1356" s="84">
        <f t="shared" si="369"/>
        <v>0.05</v>
      </c>
      <c r="J1356" s="86">
        <f t="shared" si="390"/>
        <v>44841</v>
      </c>
      <c r="K1356" s="87">
        <f t="shared" si="391"/>
        <v>414</v>
      </c>
      <c r="L1356" s="88">
        <f t="shared" si="392"/>
        <v>414</v>
      </c>
      <c r="M1356" s="89">
        <f t="shared" si="393"/>
        <v>1.0834552820000001</v>
      </c>
      <c r="N1356" s="89">
        <f t="shared" ca="1" si="394"/>
        <v>1.318305732</v>
      </c>
      <c r="O1356" s="88">
        <f t="shared" si="395"/>
        <v>0</v>
      </c>
      <c r="P1356" s="85">
        <f t="shared" ca="1" si="396"/>
        <v>0</v>
      </c>
      <c r="Q1356" s="85">
        <f t="shared" si="397"/>
        <v>0</v>
      </c>
      <c r="R1356" s="90" t="str">
        <f t="shared" si="398"/>
        <v>A+J=</v>
      </c>
      <c r="S1356" s="86">
        <f t="shared" si="399"/>
        <v>0</v>
      </c>
      <c r="T1356" s="91"/>
    </row>
    <row r="1357" spans="1:20" x14ac:dyDescent="0.15">
      <c r="A1357" s="83">
        <f t="shared" ref="A1357:A1420" si="400">(A1356+1)</f>
        <v>45450</v>
      </c>
      <c r="B1357" s="129">
        <f t="shared" ca="1" si="385"/>
        <v>-5.6843418860808015E-14</v>
      </c>
      <c r="C1357" s="85">
        <f t="shared" si="386"/>
        <v>-5.6843418860808015E-14</v>
      </c>
      <c r="D1357" s="11">
        <f ca="1">IF(A1357&lt;$B$1,VLOOKUP(A1357,[1]DI!$A$4:$B$15000,2),0)</f>
        <v>0.104</v>
      </c>
      <c r="E1357" s="85">
        <f t="shared" ca="1" si="387"/>
        <v>1.0003926999999999</v>
      </c>
      <c r="F1357" s="85">
        <f ca="1">(TRUNC(PRODUCT($E$12:$E1356),16))</f>
        <v>1.39366887707735</v>
      </c>
      <c r="G1357" s="85">
        <f t="shared" ca="1" si="388"/>
        <v>1.1449431881660399</v>
      </c>
      <c r="H1357" s="85">
        <f t="shared" ca="1" si="389"/>
        <v>1.21723845</v>
      </c>
      <c r="I1357" s="84">
        <f t="shared" ref="I1357:I1420" si="401">I1356</f>
        <v>0.05</v>
      </c>
      <c r="J1357" s="86">
        <f t="shared" si="390"/>
        <v>44841</v>
      </c>
      <c r="K1357" s="87">
        <f t="shared" si="391"/>
        <v>415</v>
      </c>
      <c r="L1357" s="88">
        <f t="shared" si="392"/>
        <v>415</v>
      </c>
      <c r="M1357" s="89">
        <f t="shared" si="393"/>
        <v>1.0836650720000001</v>
      </c>
      <c r="N1357" s="89">
        <f t="shared" ca="1" si="394"/>
        <v>1.3190787930000001</v>
      </c>
      <c r="O1357" s="88">
        <f t="shared" si="395"/>
        <v>0</v>
      </c>
      <c r="P1357" s="85">
        <f t="shared" ca="1" si="396"/>
        <v>0</v>
      </c>
      <c r="Q1357" s="85">
        <f t="shared" si="397"/>
        <v>0</v>
      </c>
      <c r="R1357" s="90" t="str">
        <f t="shared" si="398"/>
        <v>A+J=</v>
      </c>
      <c r="S1357" s="86">
        <f t="shared" si="399"/>
        <v>0</v>
      </c>
      <c r="T1357" s="91"/>
    </row>
    <row r="1358" spans="1:20" x14ac:dyDescent="0.15">
      <c r="A1358" s="83">
        <f t="shared" si="400"/>
        <v>45451</v>
      </c>
      <c r="B1358" s="129">
        <f t="shared" ca="1" si="385"/>
        <v>-5.6843418860808015E-14</v>
      </c>
      <c r="C1358" s="85">
        <f t="shared" si="386"/>
        <v>-5.6843418860808015E-14</v>
      </c>
      <c r="D1358" s="11">
        <f ca="1">IF(A1358&lt;$B$1,VLOOKUP(A1358,[1]DI!$A$4:$B$15000,2),0)</f>
        <v>0</v>
      </c>
      <c r="E1358" s="85">
        <f t="shared" ca="1" si="387"/>
        <v>1</v>
      </c>
      <c r="F1358" s="85">
        <f ca="1">(TRUNC(PRODUCT($E$12:$E1357),16))</f>
        <v>1.39421617084537</v>
      </c>
      <c r="G1358" s="85">
        <f t="shared" ca="1" si="388"/>
        <v>1.1449431881660399</v>
      </c>
      <c r="H1358" s="85">
        <f t="shared" ca="1" si="389"/>
        <v>1.2177164599999999</v>
      </c>
      <c r="I1358" s="84">
        <f t="shared" si="401"/>
        <v>0.05</v>
      </c>
      <c r="J1358" s="86">
        <f t="shared" si="390"/>
        <v>44841</v>
      </c>
      <c r="K1358" s="87">
        <f t="shared" si="391"/>
        <v>415</v>
      </c>
      <c r="L1358" s="88">
        <f t="shared" si="392"/>
        <v>416</v>
      </c>
      <c r="M1358" s="89">
        <f t="shared" si="393"/>
        <v>1.0838749029999999</v>
      </c>
      <c r="N1358" s="89">
        <f t="shared" ca="1" si="394"/>
        <v>1.3198523099999999</v>
      </c>
      <c r="O1358" s="88">
        <f t="shared" si="395"/>
        <v>0</v>
      </c>
      <c r="P1358" s="85">
        <f t="shared" ca="1" si="396"/>
        <v>0</v>
      </c>
      <c r="Q1358" s="85">
        <f t="shared" si="397"/>
        <v>0</v>
      </c>
      <c r="R1358" s="90" t="str">
        <f t="shared" si="398"/>
        <v>A+J=</v>
      </c>
      <c r="S1358" s="86">
        <f t="shared" si="399"/>
        <v>0</v>
      </c>
      <c r="T1358" s="91"/>
    </row>
    <row r="1359" spans="1:20" x14ac:dyDescent="0.15">
      <c r="A1359" s="83">
        <f t="shared" si="400"/>
        <v>45452</v>
      </c>
      <c r="B1359" s="129">
        <f t="shared" ca="1" si="385"/>
        <v>-5.6843418860808015E-14</v>
      </c>
      <c r="C1359" s="85">
        <f t="shared" si="386"/>
        <v>-5.6843418860808015E-14</v>
      </c>
      <c r="D1359" s="11">
        <f ca="1">IF(A1359&lt;$B$1,VLOOKUP(A1359,[1]DI!$A$4:$B$15000,2),0)</f>
        <v>0</v>
      </c>
      <c r="E1359" s="85">
        <f t="shared" ca="1" si="387"/>
        <v>1</v>
      </c>
      <c r="F1359" s="85">
        <f ca="1">(TRUNC(PRODUCT($E$12:$E1358),16))</f>
        <v>1.39421617084537</v>
      </c>
      <c r="G1359" s="85">
        <f t="shared" ca="1" si="388"/>
        <v>1.1449431881660399</v>
      </c>
      <c r="H1359" s="85">
        <f t="shared" ca="1" si="389"/>
        <v>1.2177164599999999</v>
      </c>
      <c r="I1359" s="84">
        <f t="shared" si="401"/>
        <v>0.05</v>
      </c>
      <c r="J1359" s="86">
        <f t="shared" si="390"/>
        <v>44841</v>
      </c>
      <c r="K1359" s="87">
        <f t="shared" si="391"/>
        <v>415</v>
      </c>
      <c r="L1359" s="88">
        <f t="shared" si="392"/>
        <v>416</v>
      </c>
      <c r="M1359" s="89">
        <f t="shared" si="393"/>
        <v>1.0838749029999999</v>
      </c>
      <c r="N1359" s="89">
        <f t="shared" ca="1" si="394"/>
        <v>1.3198523099999999</v>
      </c>
      <c r="O1359" s="88">
        <f t="shared" si="395"/>
        <v>0</v>
      </c>
      <c r="P1359" s="85">
        <f t="shared" ca="1" si="396"/>
        <v>0</v>
      </c>
      <c r="Q1359" s="85">
        <f t="shared" si="397"/>
        <v>0</v>
      </c>
      <c r="R1359" s="90" t="str">
        <f t="shared" si="398"/>
        <v>A+J=</v>
      </c>
      <c r="S1359" s="86">
        <f t="shared" si="399"/>
        <v>0</v>
      </c>
      <c r="T1359" s="91"/>
    </row>
    <row r="1360" spans="1:20" x14ac:dyDescent="0.15">
      <c r="A1360" s="83">
        <f t="shared" si="400"/>
        <v>45453</v>
      </c>
      <c r="B1360" s="129">
        <f t="shared" ca="1" si="385"/>
        <v>-5.6843418860808015E-14</v>
      </c>
      <c r="C1360" s="85">
        <f t="shared" si="386"/>
        <v>-5.6843418860808015E-14</v>
      </c>
      <c r="D1360" s="11">
        <f ca="1">IF(A1360&lt;$B$1,VLOOKUP(A1360,[1]DI!$A$4:$B$15000,2),0)</f>
        <v>0.104</v>
      </c>
      <c r="E1360" s="85">
        <f t="shared" ca="1" si="387"/>
        <v>1.0003926999999999</v>
      </c>
      <c r="F1360" s="85">
        <f ca="1">(TRUNC(PRODUCT($E$12:$E1359),16))</f>
        <v>1.39421617084537</v>
      </c>
      <c r="G1360" s="85">
        <f t="shared" ca="1" si="388"/>
        <v>1.1449431881660399</v>
      </c>
      <c r="H1360" s="85">
        <f t="shared" ca="1" si="389"/>
        <v>1.2177164599999999</v>
      </c>
      <c r="I1360" s="84">
        <f t="shared" si="401"/>
        <v>0.05</v>
      </c>
      <c r="J1360" s="86">
        <f t="shared" si="390"/>
        <v>44841</v>
      </c>
      <c r="K1360" s="87">
        <f t="shared" si="391"/>
        <v>416</v>
      </c>
      <c r="L1360" s="88">
        <f t="shared" si="392"/>
        <v>416</v>
      </c>
      <c r="M1360" s="89">
        <f t="shared" si="393"/>
        <v>1.0838749029999999</v>
      </c>
      <c r="N1360" s="89">
        <f t="shared" ca="1" si="394"/>
        <v>1.3198523099999999</v>
      </c>
      <c r="O1360" s="88">
        <f t="shared" si="395"/>
        <v>0</v>
      </c>
      <c r="P1360" s="85">
        <f t="shared" ca="1" si="396"/>
        <v>0</v>
      </c>
      <c r="Q1360" s="85">
        <f t="shared" si="397"/>
        <v>0</v>
      </c>
      <c r="R1360" s="90" t="str">
        <f t="shared" si="398"/>
        <v>A+J=</v>
      </c>
      <c r="S1360" s="86">
        <f t="shared" si="399"/>
        <v>0</v>
      </c>
      <c r="T1360" s="91"/>
    </row>
    <row r="1361" spans="1:20" x14ac:dyDescent="0.15">
      <c r="A1361" s="83">
        <f t="shared" si="400"/>
        <v>45454</v>
      </c>
      <c r="B1361" s="129">
        <f t="shared" ca="1" si="385"/>
        <v>-5.6843418860808015E-14</v>
      </c>
      <c r="C1361" s="85">
        <f t="shared" si="386"/>
        <v>-5.6843418860808015E-14</v>
      </c>
      <c r="D1361" s="11">
        <f ca="1">IF(A1361&lt;$B$1,VLOOKUP(A1361,[1]DI!$A$4:$B$15000,2),0)</f>
        <v>0.104</v>
      </c>
      <c r="E1361" s="85">
        <f t="shared" ca="1" si="387"/>
        <v>1.0003926999999999</v>
      </c>
      <c r="F1361" s="85">
        <f ca="1">(TRUNC(PRODUCT($E$12:$E1360),16))</f>
        <v>1.3947636795356699</v>
      </c>
      <c r="G1361" s="85">
        <f t="shared" ca="1" si="388"/>
        <v>1.1449431881660399</v>
      </c>
      <c r="H1361" s="85">
        <f t="shared" ca="1" si="389"/>
        <v>1.21819466</v>
      </c>
      <c r="I1361" s="84">
        <f t="shared" si="401"/>
        <v>0.05</v>
      </c>
      <c r="J1361" s="86">
        <f t="shared" si="390"/>
        <v>44841</v>
      </c>
      <c r="K1361" s="87">
        <f t="shared" si="391"/>
        <v>417</v>
      </c>
      <c r="L1361" s="88">
        <f t="shared" si="392"/>
        <v>417</v>
      </c>
      <c r="M1361" s="89">
        <f t="shared" si="393"/>
        <v>1.0840847739999999</v>
      </c>
      <c r="N1361" s="89">
        <f t="shared" ca="1" si="394"/>
        <v>1.320626283</v>
      </c>
      <c r="O1361" s="88">
        <f t="shared" si="395"/>
        <v>0</v>
      </c>
      <c r="P1361" s="85">
        <f t="shared" ca="1" si="396"/>
        <v>0</v>
      </c>
      <c r="Q1361" s="85">
        <f t="shared" si="397"/>
        <v>0</v>
      </c>
      <c r="R1361" s="90" t="str">
        <f t="shared" si="398"/>
        <v>A+J=</v>
      </c>
      <c r="S1361" s="86">
        <f t="shared" si="399"/>
        <v>0</v>
      </c>
      <c r="T1361" s="91"/>
    </row>
    <row r="1362" spans="1:20" x14ac:dyDescent="0.15">
      <c r="A1362" s="83">
        <f t="shared" si="400"/>
        <v>45455</v>
      </c>
      <c r="B1362" s="129">
        <f t="shared" ca="1" si="385"/>
        <v>-5.6843418860808015E-14</v>
      </c>
      <c r="C1362" s="85">
        <f t="shared" si="386"/>
        <v>-5.6843418860808015E-14</v>
      </c>
      <c r="D1362" s="11">
        <f ca="1">IF(A1362&lt;$B$1,VLOOKUP(A1362,[1]DI!$A$4:$B$15000,2),0)</f>
        <v>0.104</v>
      </c>
      <c r="E1362" s="85">
        <f t="shared" ca="1" si="387"/>
        <v>1.0003926999999999</v>
      </c>
      <c r="F1362" s="85">
        <f ca="1">(TRUNC(PRODUCT($E$12:$E1361),16))</f>
        <v>1.3953114032326199</v>
      </c>
      <c r="G1362" s="85">
        <f t="shared" ca="1" si="388"/>
        <v>1.1449431881660399</v>
      </c>
      <c r="H1362" s="85">
        <f t="shared" ca="1" si="389"/>
        <v>1.21867305</v>
      </c>
      <c r="I1362" s="84">
        <f t="shared" si="401"/>
        <v>0.05</v>
      </c>
      <c r="J1362" s="86">
        <f t="shared" si="390"/>
        <v>44841</v>
      </c>
      <c r="K1362" s="87">
        <f t="shared" si="391"/>
        <v>418</v>
      </c>
      <c r="L1362" s="88">
        <f t="shared" si="392"/>
        <v>418</v>
      </c>
      <c r="M1362" s="89">
        <f t="shared" si="393"/>
        <v>1.084294686</v>
      </c>
      <c r="N1362" s="89">
        <f t="shared" ca="1" si="394"/>
        <v>1.321400712</v>
      </c>
      <c r="O1362" s="88">
        <f t="shared" si="395"/>
        <v>0</v>
      </c>
      <c r="P1362" s="85">
        <f t="shared" ca="1" si="396"/>
        <v>0</v>
      </c>
      <c r="Q1362" s="85">
        <f t="shared" si="397"/>
        <v>0</v>
      </c>
      <c r="R1362" s="90" t="str">
        <f t="shared" si="398"/>
        <v>A+J=</v>
      </c>
      <c r="S1362" s="86">
        <f t="shared" si="399"/>
        <v>0</v>
      </c>
      <c r="T1362" s="91"/>
    </row>
    <row r="1363" spans="1:20" x14ac:dyDescent="0.15">
      <c r="A1363" s="83">
        <f t="shared" si="400"/>
        <v>45456</v>
      </c>
      <c r="B1363" s="129">
        <f t="shared" ca="1" si="385"/>
        <v>-5.6843418860808015E-14</v>
      </c>
      <c r="C1363" s="85">
        <f t="shared" si="386"/>
        <v>-5.6843418860808015E-14</v>
      </c>
      <c r="D1363" s="11">
        <f ca="1">IF(A1363&lt;$B$1,VLOOKUP(A1363,[1]DI!$A$4:$B$15000,2),0)</f>
        <v>0.104</v>
      </c>
      <c r="E1363" s="85">
        <f t="shared" ca="1" si="387"/>
        <v>1.0003926999999999</v>
      </c>
      <c r="F1363" s="85">
        <f ca="1">(TRUNC(PRODUCT($E$12:$E1362),16))</f>
        <v>1.39585934202067</v>
      </c>
      <c r="G1363" s="85">
        <f t="shared" ca="1" si="388"/>
        <v>1.1449431881660399</v>
      </c>
      <c r="H1363" s="85">
        <f t="shared" ca="1" si="389"/>
        <v>1.2191516200000001</v>
      </c>
      <c r="I1363" s="84">
        <f t="shared" si="401"/>
        <v>0.05</v>
      </c>
      <c r="J1363" s="86">
        <f t="shared" si="390"/>
        <v>44841</v>
      </c>
      <c r="K1363" s="87">
        <f t="shared" si="391"/>
        <v>419</v>
      </c>
      <c r="L1363" s="88">
        <f t="shared" si="392"/>
        <v>419</v>
      </c>
      <c r="M1363" s="89">
        <f t="shared" si="393"/>
        <v>1.0845046389999999</v>
      </c>
      <c r="N1363" s="89">
        <f t="shared" ca="1" si="394"/>
        <v>1.3221755879999999</v>
      </c>
      <c r="O1363" s="88">
        <f t="shared" si="395"/>
        <v>0</v>
      </c>
      <c r="P1363" s="85">
        <f t="shared" ca="1" si="396"/>
        <v>0</v>
      </c>
      <c r="Q1363" s="85">
        <f t="shared" si="397"/>
        <v>0</v>
      </c>
      <c r="R1363" s="90" t="str">
        <f t="shared" si="398"/>
        <v>A+J=</v>
      </c>
      <c r="S1363" s="86">
        <f t="shared" si="399"/>
        <v>0</v>
      </c>
      <c r="T1363" s="91"/>
    </row>
    <row r="1364" spans="1:20" x14ac:dyDescent="0.15">
      <c r="A1364" s="83">
        <f t="shared" si="400"/>
        <v>45457</v>
      </c>
      <c r="B1364" s="129">
        <f t="shared" ca="1" si="385"/>
        <v>-5.6843418860808015E-14</v>
      </c>
      <c r="C1364" s="85">
        <f t="shared" si="386"/>
        <v>-5.6843418860808015E-14</v>
      </c>
      <c r="D1364" s="11">
        <f ca="1">IF(A1364&lt;$B$1,VLOOKUP(A1364,[1]DI!$A$4:$B$15000,2),0)</f>
        <v>0.104</v>
      </c>
      <c r="E1364" s="85">
        <f t="shared" ca="1" si="387"/>
        <v>1.0003926999999999</v>
      </c>
      <c r="F1364" s="85">
        <f ca="1">(TRUNC(PRODUCT($E$12:$E1363),16))</f>
        <v>1.39640749598428</v>
      </c>
      <c r="G1364" s="85">
        <f t="shared" ca="1" si="388"/>
        <v>1.1449431881660399</v>
      </c>
      <c r="H1364" s="85">
        <f t="shared" ca="1" si="389"/>
        <v>1.2196303799999999</v>
      </c>
      <c r="I1364" s="84">
        <f t="shared" si="401"/>
        <v>0.05</v>
      </c>
      <c r="J1364" s="86">
        <f t="shared" si="390"/>
        <v>44841</v>
      </c>
      <c r="K1364" s="87">
        <f t="shared" si="391"/>
        <v>420</v>
      </c>
      <c r="L1364" s="88">
        <f t="shared" si="392"/>
        <v>420</v>
      </c>
      <c r="M1364" s="89">
        <f t="shared" si="393"/>
        <v>1.0847146320000001</v>
      </c>
      <c r="N1364" s="89">
        <f t="shared" ca="1" si="394"/>
        <v>1.3229509189999999</v>
      </c>
      <c r="O1364" s="88">
        <f t="shared" si="395"/>
        <v>0</v>
      </c>
      <c r="P1364" s="85">
        <f t="shared" ca="1" si="396"/>
        <v>0</v>
      </c>
      <c r="Q1364" s="85">
        <f t="shared" si="397"/>
        <v>0</v>
      </c>
      <c r="R1364" s="90" t="str">
        <f t="shared" si="398"/>
        <v>A+J=</v>
      </c>
      <c r="S1364" s="86">
        <f t="shared" si="399"/>
        <v>0</v>
      </c>
      <c r="T1364" s="91"/>
    </row>
    <row r="1365" spans="1:20" x14ac:dyDescent="0.15">
      <c r="A1365" s="83">
        <f t="shared" si="400"/>
        <v>45458</v>
      </c>
      <c r="B1365" s="129">
        <f t="shared" ca="1" si="385"/>
        <v>-5.6843418860808015E-14</v>
      </c>
      <c r="C1365" s="85">
        <f t="shared" si="386"/>
        <v>-5.6843418860808015E-14</v>
      </c>
      <c r="D1365" s="11">
        <f ca="1">IF(A1365&lt;$B$1,VLOOKUP(A1365,[1]DI!$A$4:$B$15000,2),0)</f>
        <v>0</v>
      </c>
      <c r="E1365" s="85">
        <f t="shared" ca="1" si="387"/>
        <v>1</v>
      </c>
      <c r="F1365" s="85">
        <f ca="1">(TRUNC(PRODUCT($E$12:$E1364),16))</f>
        <v>1.3969558652079499</v>
      </c>
      <c r="G1365" s="85">
        <f t="shared" ca="1" si="388"/>
        <v>1.1449431881660399</v>
      </c>
      <c r="H1365" s="85">
        <f t="shared" ca="1" si="389"/>
        <v>1.2201093300000001</v>
      </c>
      <c r="I1365" s="84">
        <f t="shared" si="401"/>
        <v>0.05</v>
      </c>
      <c r="J1365" s="86">
        <f t="shared" si="390"/>
        <v>44841</v>
      </c>
      <c r="K1365" s="87">
        <f t="shared" si="391"/>
        <v>420</v>
      </c>
      <c r="L1365" s="88">
        <f t="shared" si="392"/>
        <v>421</v>
      </c>
      <c r="M1365" s="89">
        <f t="shared" si="393"/>
        <v>1.084924666</v>
      </c>
      <c r="N1365" s="89">
        <f t="shared" ca="1" si="394"/>
        <v>1.3237267070000001</v>
      </c>
      <c r="O1365" s="88">
        <f t="shared" si="395"/>
        <v>0</v>
      </c>
      <c r="P1365" s="85">
        <f t="shared" ca="1" si="396"/>
        <v>0</v>
      </c>
      <c r="Q1365" s="85">
        <f t="shared" si="397"/>
        <v>0</v>
      </c>
      <c r="R1365" s="90" t="str">
        <f t="shared" si="398"/>
        <v>A+J=</v>
      </c>
      <c r="S1365" s="86">
        <f t="shared" si="399"/>
        <v>0</v>
      </c>
      <c r="T1365" s="91"/>
    </row>
    <row r="1366" spans="1:20" x14ac:dyDescent="0.15">
      <c r="A1366" s="83">
        <f t="shared" si="400"/>
        <v>45459</v>
      </c>
      <c r="B1366" s="129">
        <f t="shared" ca="1" si="385"/>
        <v>-5.6843418860808015E-14</v>
      </c>
      <c r="C1366" s="85">
        <f t="shared" si="386"/>
        <v>-5.6843418860808015E-14</v>
      </c>
      <c r="D1366" s="11">
        <f ca="1">IF(A1366&lt;$B$1,VLOOKUP(A1366,[1]DI!$A$4:$B$15000,2),0)</f>
        <v>0</v>
      </c>
      <c r="E1366" s="85">
        <f t="shared" ca="1" si="387"/>
        <v>1</v>
      </c>
      <c r="F1366" s="85">
        <f ca="1">(TRUNC(PRODUCT($E$12:$E1365),16))</f>
        <v>1.3969558652079499</v>
      </c>
      <c r="G1366" s="85">
        <f t="shared" ca="1" si="388"/>
        <v>1.1449431881660399</v>
      </c>
      <c r="H1366" s="85">
        <f t="shared" ca="1" si="389"/>
        <v>1.2201093300000001</v>
      </c>
      <c r="I1366" s="84">
        <f t="shared" si="401"/>
        <v>0.05</v>
      </c>
      <c r="J1366" s="86">
        <f t="shared" si="390"/>
        <v>44841</v>
      </c>
      <c r="K1366" s="87">
        <f t="shared" si="391"/>
        <v>420</v>
      </c>
      <c r="L1366" s="88">
        <f t="shared" si="392"/>
        <v>421</v>
      </c>
      <c r="M1366" s="89">
        <f t="shared" si="393"/>
        <v>1.084924666</v>
      </c>
      <c r="N1366" s="89">
        <f t="shared" ca="1" si="394"/>
        <v>1.3237267070000001</v>
      </c>
      <c r="O1366" s="88">
        <f t="shared" si="395"/>
        <v>0</v>
      </c>
      <c r="P1366" s="85">
        <f t="shared" ca="1" si="396"/>
        <v>0</v>
      </c>
      <c r="Q1366" s="85">
        <f t="shared" si="397"/>
        <v>0</v>
      </c>
      <c r="R1366" s="90" t="str">
        <f t="shared" si="398"/>
        <v>A+J=</v>
      </c>
      <c r="S1366" s="86">
        <f t="shared" si="399"/>
        <v>0</v>
      </c>
      <c r="T1366" s="91"/>
    </row>
    <row r="1367" spans="1:20" x14ac:dyDescent="0.15">
      <c r="A1367" s="83">
        <f t="shared" si="400"/>
        <v>45460</v>
      </c>
      <c r="B1367" s="129">
        <f t="shared" ca="1" si="385"/>
        <v>-5.6843418860808015E-14</v>
      </c>
      <c r="C1367" s="85">
        <f t="shared" si="386"/>
        <v>-5.6843418860808015E-14</v>
      </c>
      <c r="D1367" s="11">
        <f ca="1">IF(A1367&lt;$B$1,VLOOKUP(A1367,[1]DI!$A$4:$B$15000,2),0)</f>
        <v>0.104</v>
      </c>
      <c r="E1367" s="85">
        <f t="shared" ca="1" si="387"/>
        <v>1.0003926999999999</v>
      </c>
      <c r="F1367" s="85">
        <f ca="1">(TRUNC(PRODUCT($E$12:$E1366),16))</f>
        <v>1.3969558652079499</v>
      </c>
      <c r="G1367" s="85">
        <f t="shared" ca="1" si="388"/>
        <v>1.1449431881660399</v>
      </c>
      <c r="H1367" s="85">
        <f t="shared" ca="1" si="389"/>
        <v>1.2201093300000001</v>
      </c>
      <c r="I1367" s="84">
        <f t="shared" si="401"/>
        <v>0.05</v>
      </c>
      <c r="J1367" s="86">
        <f t="shared" si="390"/>
        <v>44841</v>
      </c>
      <c r="K1367" s="87">
        <f t="shared" si="391"/>
        <v>421</v>
      </c>
      <c r="L1367" s="88">
        <f t="shared" si="392"/>
        <v>421</v>
      </c>
      <c r="M1367" s="89">
        <f t="shared" si="393"/>
        <v>1.084924666</v>
      </c>
      <c r="N1367" s="89">
        <f t="shared" ca="1" si="394"/>
        <v>1.3237267070000001</v>
      </c>
      <c r="O1367" s="88">
        <f t="shared" si="395"/>
        <v>0</v>
      </c>
      <c r="P1367" s="85">
        <f t="shared" ca="1" si="396"/>
        <v>0</v>
      </c>
      <c r="Q1367" s="85">
        <f t="shared" si="397"/>
        <v>0</v>
      </c>
      <c r="R1367" s="90" t="str">
        <f t="shared" si="398"/>
        <v>A+J=</v>
      </c>
      <c r="S1367" s="86">
        <f t="shared" si="399"/>
        <v>0</v>
      </c>
      <c r="T1367" s="91"/>
    </row>
    <row r="1368" spans="1:20" x14ac:dyDescent="0.15">
      <c r="A1368" s="83">
        <f t="shared" si="400"/>
        <v>45461</v>
      </c>
      <c r="B1368" s="129">
        <f t="shared" ca="1" si="385"/>
        <v>-5.6843418860808015E-14</v>
      </c>
      <c r="C1368" s="85">
        <f t="shared" si="386"/>
        <v>-5.6843418860808015E-14</v>
      </c>
      <c r="D1368" s="11">
        <f ca="1">IF(A1368&lt;$B$1,VLOOKUP(A1368,[1]DI!$A$4:$B$15000,2),0)</f>
        <v>0.104</v>
      </c>
      <c r="E1368" s="85">
        <f t="shared" ca="1" si="387"/>
        <v>1.0003926999999999</v>
      </c>
      <c r="F1368" s="85">
        <f ca="1">(TRUNC(PRODUCT($E$12:$E1367),16))</f>
        <v>1.3975044497762199</v>
      </c>
      <c r="G1368" s="85">
        <f t="shared" ca="1" si="388"/>
        <v>1.1449431881660399</v>
      </c>
      <c r="H1368" s="85">
        <f t="shared" ca="1" si="389"/>
        <v>1.22058847</v>
      </c>
      <c r="I1368" s="84">
        <f t="shared" si="401"/>
        <v>0.05</v>
      </c>
      <c r="J1368" s="86">
        <f t="shared" si="390"/>
        <v>44841</v>
      </c>
      <c r="K1368" s="87">
        <f t="shared" si="391"/>
        <v>422</v>
      </c>
      <c r="L1368" s="88">
        <f t="shared" si="392"/>
        <v>422</v>
      </c>
      <c r="M1368" s="89">
        <f t="shared" si="393"/>
        <v>1.08513474</v>
      </c>
      <c r="N1368" s="89">
        <f t="shared" ca="1" si="394"/>
        <v>1.324502952</v>
      </c>
      <c r="O1368" s="88">
        <f t="shared" si="395"/>
        <v>0</v>
      </c>
      <c r="P1368" s="85">
        <f t="shared" ca="1" si="396"/>
        <v>0</v>
      </c>
      <c r="Q1368" s="85">
        <f t="shared" si="397"/>
        <v>0</v>
      </c>
      <c r="R1368" s="90" t="str">
        <f t="shared" si="398"/>
        <v>A+J=</v>
      </c>
      <c r="S1368" s="86">
        <f t="shared" si="399"/>
        <v>0</v>
      </c>
      <c r="T1368" s="91"/>
    </row>
    <row r="1369" spans="1:20" x14ac:dyDescent="0.15">
      <c r="A1369" s="83">
        <f t="shared" si="400"/>
        <v>45462</v>
      </c>
      <c r="B1369" s="129">
        <f t="shared" ca="1" si="385"/>
        <v>-5.6843418860808015E-14</v>
      </c>
      <c r="C1369" s="85">
        <f t="shared" si="386"/>
        <v>-5.6843418860808015E-14</v>
      </c>
      <c r="D1369" s="11">
        <f ca="1">IF(A1369&lt;$B$1,VLOOKUP(A1369,[1]DI!$A$4:$B$15000,2),0)</f>
        <v>0.104</v>
      </c>
      <c r="E1369" s="85">
        <f t="shared" ca="1" si="387"/>
        <v>1.0003926999999999</v>
      </c>
      <c r="F1369" s="85">
        <f ca="1">(TRUNC(PRODUCT($E$12:$E1368),16))</f>
        <v>1.39805324977365</v>
      </c>
      <c r="G1369" s="85">
        <f t="shared" ca="1" si="388"/>
        <v>1.1449431881660399</v>
      </c>
      <c r="H1369" s="85">
        <f t="shared" ca="1" si="389"/>
        <v>1.22106779</v>
      </c>
      <c r="I1369" s="84">
        <f t="shared" si="401"/>
        <v>0.05</v>
      </c>
      <c r="J1369" s="86">
        <f t="shared" si="390"/>
        <v>44841</v>
      </c>
      <c r="K1369" s="87">
        <f t="shared" si="391"/>
        <v>423</v>
      </c>
      <c r="L1369" s="88">
        <f t="shared" si="392"/>
        <v>423</v>
      </c>
      <c r="M1369" s="89">
        <f t="shared" si="393"/>
        <v>1.085344855</v>
      </c>
      <c r="N1369" s="89">
        <f t="shared" ca="1" si="394"/>
        <v>1.325279643</v>
      </c>
      <c r="O1369" s="88">
        <f t="shared" si="395"/>
        <v>0</v>
      </c>
      <c r="P1369" s="85">
        <f t="shared" ca="1" si="396"/>
        <v>0</v>
      </c>
      <c r="Q1369" s="85">
        <f t="shared" si="397"/>
        <v>0</v>
      </c>
      <c r="R1369" s="90" t="str">
        <f t="shared" si="398"/>
        <v>A+J=</v>
      </c>
      <c r="S1369" s="86">
        <f t="shared" si="399"/>
        <v>0</v>
      </c>
      <c r="T1369" s="91"/>
    </row>
    <row r="1370" spans="1:20" x14ac:dyDescent="0.15">
      <c r="A1370" s="83">
        <f t="shared" si="400"/>
        <v>45463</v>
      </c>
      <c r="B1370" s="129">
        <f t="shared" ca="1" si="385"/>
        <v>-5.6843418860808015E-14</v>
      </c>
      <c r="C1370" s="85">
        <f t="shared" si="386"/>
        <v>-5.6843418860808015E-14</v>
      </c>
      <c r="D1370" s="11">
        <f ca="1">IF(A1370&lt;$B$1,VLOOKUP(A1370,[1]DI!$A$4:$B$15000,2),0)</f>
        <v>0.104</v>
      </c>
      <c r="E1370" s="85">
        <f t="shared" ca="1" si="387"/>
        <v>1.0003926999999999</v>
      </c>
      <c r="F1370" s="85">
        <f ca="1">(TRUNC(PRODUCT($E$12:$E1369),16))</f>
        <v>1.39860226528483</v>
      </c>
      <c r="G1370" s="85">
        <f t="shared" ca="1" si="388"/>
        <v>1.1449431881660399</v>
      </c>
      <c r="H1370" s="85">
        <f t="shared" ca="1" si="389"/>
        <v>1.2215472999999999</v>
      </c>
      <c r="I1370" s="84">
        <f t="shared" si="401"/>
        <v>0.05</v>
      </c>
      <c r="J1370" s="86">
        <f t="shared" si="390"/>
        <v>44841</v>
      </c>
      <c r="K1370" s="87">
        <f t="shared" si="391"/>
        <v>424</v>
      </c>
      <c r="L1370" s="88">
        <f t="shared" si="392"/>
        <v>424</v>
      </c>
      <c r="M1370" s="89">
        <f t="shared" si="393"/>
        <v>1.0855550110000001</v>
      </c>
      <c r="N1370" s="89">
        <f t="shared" ca="1" si="394"/>
        <v>1.326056793</v>
      </c>
      <c r="O1370" s="88">
        <f t="shared" si="395"/>
        <v>0</v>
      </c>
      <c r="P1370" s="85">
        <f t="shared" ca="1" si="396"/>
        <v>0</v>
      </c>
      <c r="Q1370" s="85">
        <f t="shared" si="397"/>
        <v>0</v>
      </c>
      <c r="R1370" s="90" t="str">
        <f t="shared" si="398"/>
        <v>A+J=</v>
      </c>
      <c r="S1370" s="86">
        <f t="shared" si="399"/>
        <v>0</v>
      </c>
      <c r="T1370" s="91"/>
    </row>
    <row r="1371" spans="1:20" x14ac:dyDescent="0.15">
      <c r="A1371" s="83">
        <f t="shared" si="400"/>
        <v>45464</v>
      </c>
      <c r="B1371" s="129">
        <f t="shared" ca="1" si="385"/>
        <v>-5.6843418860808015E-14</v>
      </c>
      <c r="C1371" s="85">
        <f t="shared" si="386"/>
        <v>-5.6843418860808015E-14</v>
      </c>
      <c r="D1371" s="11">
        <f ca="1">IF(A1371&lt;$B$1,VLOOKUP(A1371,[1]DI!$A$4:$B$15000,2),0)</f>
        <v>0.104</v>
      </c>
      <c r="E1371" s="85">
        <f t="shared" ca="1" si="387"/>
        <v>1.0003926999999999</v>
      </c>
      <c r="F1371" s="85">
        <f ca="1">(TRUNC(PRODUCT($E$12:$E1370),16))</f>
        <v>1.3991514963944101</v>
      </c>
      <c r="G1371" s="85">
        <f t="shared" ca="1" si="388"/>
        <v>1.1449431881660399</v>
      </c>
      <c r="H1371" s="85">
        <f t="shared" ca="1" si="389"/>
        <v>1.2220270099999999</v>
      </c>
      <c r="I1371" s="84">
        <f t="shared" si="401"/>
        <v>0.05</v>
      </c>
      <c r="J1371" s="86">
        <f t="shared" si="390"/>
        <v>44841</v>
      </c>
      <c r="K1371" s="87">
        <f t="shared" si="391"/>
        <v>425</v>
      </c>
      <c r="L1371" s="88">
        <f t="shared" si="392"/>
        <v>425</v>
      </c>
      <c r="M1371" s="89">
        <f t="shared" si="393"/>
        <v>1.085765208</v>
      </c>
      <c r="N1371" s="89">
        <f t="shared" ca="1" si="394"/>
        <v>1.3268344110000001</v>
      </c>
      <c r="O1371" s="88">
        <f t="shared" si="395"/>
        <v>0</v>
      </c>
      <c r="P1371" s="85">
        <f t="shared" ca="1" si="396"/>
        <v>0</v>
      </c>
      <c r="Q1371" s="85">
        <f t="shared" si="397"/>
        <v>0</v>
      </c>
      <c r="R1371" s="90" t="str">
        <f t="shared" si="398"/>
        <v>A+J=</v>
      </c>
      <c r="S1371" s="86">
        <f t="shared" si="399"/>
        <v>0</v>
      </c>
      <c r="T1371" s="91"/>
    </row>
    <row r="1372" spans="1:20" x14ac:dyDescent="0.15">
      <c r="A1372" s="83">
        <f t="shared" si="400"/>
        <v>45465</v>
      </c>
      <c r="B1372" s="129">
        <f t="shared" ca="1" si="385"/>
        <v>-5.6843418860808015E-14</v>
      </c>
      <c r="C1372" s="85">
        <f t="shared" si="386"/>
        <v>-5.6843418860808015E-14</v>
      </c>
      <c r="D1372" s="11">
        <f ca="1">IF(A1372&lt;$B$1,VLOOKUP(A1372,[1]DI!$A$4:$B$15000,2),0)</f>
        <v>0</v>
      </c>
      <c r="E1372" s="85">
        <f t="shared" ca="1" si="387"/>
        <v>1</v>
      </c>
      <c r="F1372" s="85">
        <f ca="1">(TRUNC(PRODUCT($E$12:$E1371),16))</f>
        <v>1.39970094318704</v>
      </c>
      <c r="G1372" s="85">
        <f t="shared" ca="1" si="388"/>
        <v>1.1449431881660399</v>
      </c>
      <c r="H1372" s="85">
        <f t="shared" ca="1" si="389"/>
        <v>1.2225069</v>
      </c>
      <c r="I1372" s="84">
        <f t="shared" si="401"/>
        <v>0.05</v>
      </c>
      <c r="J1372" s="86">
        <f t="shared" si="390"/>
        <v>44841</v>
      </c>
      <c r="K1372" s="87">
        <f t="shared" si="391"/>
        <v>425</v>
      </c>
      <c r="L1372" s="88">
        <f t="shared" si="392"/>
        <v>426</v>
      </c>
      <c r="M1372" s="89">
        <f t="shared" si="393"/>
        <v>1.0859754450000001</v>
      </c>
      <c r="N1372" s="89">
        <f t="shared" ca="1" si="394"/>
        <v>1.327612475</v>
      </c>
      <c r="O1372" s="88">
        <f t="shared" si="395"/>
        <v>0</v>
      </c>
      <c r="P1372" s="85">
        <f t="shared" ca="1" si="396"/>
        <v>0</v>
      </c>
      <c r="Q1372" s="85">
        <f t="shared" si="397"/>
        <v>0</v>
      </c>
      <c r="R1372" s="90" t="str">
        <f t="shared" si="398"/>
        <v>A+J=</v>
      </c>
      <c r="S1372" s="86">
        <f t="shared" si="399"/>
        <v>0</v>
      </c>
      <c r="T1372" s="91"/>
    </row>
    <row r="1373" spans="1:20" x14ac:dyDescent="0.15">
      <c r="A1373" s="83">
        <f t="shared" si="400"/>
        <v>45466</v>
      </c>
      <c r="B1373" s="129">
        <f t="shared" ca="1" si="385"/>
        <v>-5.6843418860808015E-14</v>
      </c>
      <c r="C1373" s="85">
        <f t="shared" si="386"/>
        <v>-5.6843418860808015E-14</v>
      </c>
      <c r="D1373" s="11">
        <f ca="1">IF(A1373&lt;$B$1,VLOOKUP(A1373,[1]DI!$A$4:$B$15000,2),0)</f>
        <v>0</v>
      </c>
      <c r="E1373" s="85">
        <f t="shared" ca="1" si="387"/>
        <v>1</v>
      </c>
      <c r="F1373" s="85">
        <f ca="1">(TRUNC(PRODUCT($E$12:$E1372),16))</f>
        <v>1.39970094318704</v>
      </c>
      <c r="G1373" s="85">
        <f t="shared" ca="1" si="388"/>
        <v>1.1449431881660399</v>
      </c>
      <c r="H1373" s="85">
        <f t="shared" ca="1" si="389"/>
        <v>1.2225069</v>
      </c>
      <c r="I1373" s="84">
        <f t="shared" si="401"/>
        <v>0.05</v>
      </c>
      <c r="J1373" s="86">
        <f t="shared" si="390"/>
        <v>44841</v>
      </c>
      <c r="K1373" s="87">
        <f t="shared" si="391"/>
        <v>425</v>
      </c>
      <c r="L1373" s="88">
        <f t="shared" si="392"/>
        <v>426</v>
      </c>
      <c r="M1373" s="89">
        <f t="shared" si="393"/>
        <v>1.0859754450000001</v>
      </c>
      <c r="N1373" s="89">
        <f t="shared" ca="1" si="394"/>
        <v>1.327612475</v>
      </c>
      <c r="O1373" s="88">
        <f t="shared" si="395"/>
        <v>0</v>
      </c>
      <c r="P1373" s="85">
        <f t="shared" ca="1" si="396"/>
        <v>0</v>
      </c>
      <c r="Q1373" s="85">
        <f t="shared" si="397"/>
        <v>0</v>
      </c>
      <c r="R1373" s="90" t="str">
        <f t="shared" si="398"/>
        <v>A+J=</v>
      </c>
      <c r="S1373" s="86">
        <f t="shared" si="399"/>
        <v>0</v>
      </c>
      <c r="T1373" s="91"/>
    </row>
    <row r="1374" spans="1:20" x14ac:dyDescent="0.15">
      <c r="A1374" s="83">
        <f t="shared" si="400"/>
        <v>45467</v>
      </c>
      <c r="B1374" s="129">
        <f t="shared" ca="1" si="385"/>
        <v>-5.6843418860808015E-14</v>
      </c>
      <c r="C1374" s="85">
        <f t="shared" si="386"/>
        <v>-5.6843418860808015E-14</v>
      </c>
      <c r="D1374" s="11">
        <f ca="1">IF(A1374&lt;$B$1,VLOOKUP(A1374,[1]DI!$A$4:$B$15000,2),0)</f>
        <v>0.104</v>
      </c>
      <c r="E1374" s="85">
        <f t="shared" ca="1" si="387"/>
        <v>1.0003926999999999</v>
      </c>
      <c r="F1374" s="85">
        <f ca="1">(TRUNC(PRODUCT($E$12:$E1373),16))</f>
        <v>1.39970094318704</v>
      </c>
      <c r="G1374" s="85">
        <f t="shared" ca="1" si="388"/>
        <v>1.1449431881660399</v>
      </c>
      <c r="H1374" s="85">
        <f t="shared" ca="1" si="389"/>
        <v>1.2225069</v>
      </c>
      <c r="I1374" s="84">
        <f t="shared" si="401"/>
        <v>0.05</v>
      </c>
      <c r="J1374" s="86">
        <f t="shared" si="390"/>
        <v>44841</v>
      </c>
      <c r="K1374" s="87">
        <f t="shared" si="391"/>
        <v>426</v>
      </c>
      <c r="L1374" s="88">
        <f t="shared" si="392"/>
        <v>426</v>
      </c>
      <c r="M1374" s="89">
        <f t="shared" si="393"/>
        <v>1.0859754450000001</v>
      </c>
      <c r="N1374" s="89">
        <f t="shared" ca="1" si="394"/>
        <v>1.327612475</v>
      </c>
      <c r="O1374" s="88">
        <f t="shared" si="395"/>
        <v>0</v>
      </c>
      <c r="P1374" s="85">
        <f t="shared" ca="1" si="396"/>
        <v>0</v>
      </c>
      <c r="Q1374" s="85">
        <f t="shared" si="397"/>
        <v>0</v>
      </c>
      <c r="R1374" s="90" t="str">
        <f t="shared" si="398"/>
        <v>A+J=</v>
      </c>
      <c r="S1374" s="86">
        <f t="shared" si="399"/>
        <v>0</v>
      </c>
      <c r="T1374" s="91"/>
    </row>
    <row r="1375" spans="1:20" x14ac:dyDescent="0.15">
      <c r="A1375" s="83">
        <f t="shared" si="400"/>
        <v>45468</v>
      </c>
      <c r="B1375" s="129">
        <f t="shared" ca="1" si="385"/>
        <v>-5.6843418860808015E-14</v>
      </c>
      <c r="C1375" s="85">
        <f t="shared" si="386"/>
        <v>-5.6843418860808015E-14</v>
      </c>
      <c r="D1375" s="11">
        <f ca="1">IF(A1375&lt;$B$1,VLOOKUP(A1375,[1]DI!$A$4:$B$15000,2),0)</f>
        <v>0.104</v>
      </c>
      <c r="E1375" s="85">
        <f t="shared" ca="1" si="387"/>
        <v>1.0003926999999999</v>
      </c>
      <c r="F1375" s="85">
        <f ca="1">(TRUNC(PRODUCT($E$12:$E1374),16))</f>
        <v>1.40025060574743</v>
      </c>
      <c r="G1375" s="85">
        <f t="shared" ca="1" si="388"/>
        <v>1.1449431881660399</v>
      </c>
      <c r="H1375" s="85">
        <f t="shared" ca="1" si="389"/>
        <v>1.22298697</v>
      </c>
      <c r="I1375" s="84">
        <f t="shared" si="401"/>
        <v>0.05</v>
      </c>
      <c r="J1375" s="86">
        <f t="shared" si="390"/>
        <v>44841</v>
      </c>
      <c r="K1375" s="87">
        <f t="shared" si="391"/>
        <v>427</v>
      </c>
      <c r="L1375" s="88">
        <f t="shared" si="392"/>
        <v>427</v>
      </c>
      <c r="M1375" s="89">
        <f t="shared" si="393"/>
        <v>1.086185723</v>
      </c>
      <c r="N1375" s="89">
        <f t="shared" ca="1" si="394"/>
        <v>1.3283909860000001</v>
      </c>
      <c r="O1375" s="88">
        <f t="shared" si="395"/>
        <v>0</v>
      </c>
      <c r="P1375" s="85">
        <f t="shared" ca="1" si="396"/>
        <v>0</v>
      </c>
      <c r="Q1375" s="85">
        <f t="shared" si="397"/>
        <v>0</v>
      </c>
      <c r="R1375" s="90" t="str">
        <f t="shared" si="398"/>
        <v>A+J=</v>
      </c>
      <c r="S1375" s="86">
        <f t="shared" si="399"/>
        <v>0</v>
      </c>
      <c r="T1375" s="91"/>
    </row>
    <row r="1376" spans="1:20" x14ac:dyDescent="0.15">
      <c r="A1376" s="83">
        <f t="shared" si="400"/>
        <v>45469</v>
      </c>
      <c r="B1376" s="129">
        <f t="shared" ca="1" si="385"/>
        <v>-5.6843418860808015E-14</v>
      </c>
      <c r="C1376" s="85">
        <f t="shared" si="386"/>
        <v>-5.6843418860808015E-14</v>
      </c>
      <c r="D1376" s="11">
        <f ca="1">IF(A1376&lt;$B$1,VLOOKUP(A1376,[1]DI!$A$4:$B$15000,2),0)</f>
        <v>0.104</v>
      </c>
      <c r="E1376" s="85">
        <f t="shared" ca="1" si="387"/>
        <v>1.0003926999999999</v>
      </c>
      <c r="F1376" s="85">
        <f ca="1">(TRUNC(PRODUCT($E$12:$E1375),16))</f>
        <v>1.4008004841603099</v>
      </c>
      <c r="G1376" s="85">
        <f t="shared" ca="1" si="388"/>
        <v>1.1449431881660399</v>
      </c>
      <c r="H1376" s="85">
        <f t="shared" ca="1" si="389"/>
        <v>1.22346724</v>
      </c>
      <c r="I1376" s="84">
        <f t="shared" si="401"/>
        <v>0.05</v>
      </c>
      <c r="J1376" s="86">
        <f t="shared" si="390"/>
        <v>44841</v>
      </c>
      <c r="K1376" s="87">
        <f t="shared" si="391"/>
        <v>428</v>
      </c>
      <c r="L1376" s="88">
        <f t="shared" si="392"/>
        <v>428</v>
      </c>
      <c r="M1376" s="89">
        <f t="shared" si="393"/>
        <v>1.0863960420000001</v>
      </c>
      <c r="N1376" s="89">
        <f t="shared" ca="1" si="394"/>
        <v>1.3291699669999999</v>
      </c>
      <c r="O1376" s="88">
        <f t="shared" si="395"/>
        <v>0</v>
      </c>
      <c r="P1376" s="85">
        <f t="shared" ca="1" si="396"/>
        <v>0</v>
      </c>
      <c r="Q1376" s="85">
        <f t="shared" si="397"/>
        <v>0</v>
      </c>
      <c r="R1376" s="90" t="str">
        <f t="shared" si="398"/>
        <v>A+J=</v>
      </c>
      <c r="S1376" s="86">
        <f t="shared" si="399"/>
        <v>0</v>
      </c>
      <c r="T1376" s="91"/>
    </row>
    <row r="1377" spans="1:20" x14ac:dyDescent="0.15">
      <c r="A1377" s="83">
        <f t="shared" si="400"/>
        <v>45470</v>
      </c>
      <c r="B1377" s="129">
        <f t="shared" ca="1" si="385"/>
        <v>-5.6843418860808015E-14</v>
      </c>
      <c r="C1377" s="85">
        <f t="shared" si="386"/>
        <v>-5.6843418860808015E-14</v>
      </c>
      <c r="D1377" s="11">
        <f ca="1">IF(A1377&lt;$B$1,VLOOKUP(A1377,[1]DI!$A$4:$B$15000,2),0)</f>
        <v>0.104</v>
      </c>
      <c r="E1377" s="85">
        <f t="shared" ca="1" si="387"/>
        <v>1.0003926999999999</v>
      </c>
      <c r="F1377" s="85">
        <f ca="1">(TRUNC(PRODUCT($E$12:$E1376),16))</f>
        <v>1.4013505785104401</v>
      </c>
      <c r="G1377" s="85">
        <f t="shared" ca="1" si="388"/>
        <v>1.1449431881660399</v>
      </c>
      <c r="H1377" s="85">
        <f t="shared" ca="1" si="389"/>
        <v>1.2239477000000001</v>
      </c>
      <c r="I1377" s="84">
        <f t="shared" si="401"/>
        <v>0.05</v>
      </c>
      <c r="J1377" s="86">
        <f t="shared" si="390"/>
        <v>44841</v>
      </c>
      <c r="K1377" s="87">
        <f t="shared" si="391"/>
        <v>429</v>
      </c>
      <c r="L1377" s="88">
        <f t="shared" si="392"/>
        <v>429</v>
      </c>
      <c r="M1377" s="89">
        <f t="shared" si="393"/>
        <v>1.0866064010000001</v>
      </c>
      <c r="N1377" s="89">
        <f t="shared" ca="1" si="394"/>
        <v>1.329949405</v>
      </c>
      <c r="O1377" s="88">
        <f t="shared" si="395"/>
        <v>0</v>
      </c>
      <c r="P1377" s="85">
        <f t="shared" ca="1" si="396"/>
        <v>0</v>
      </c>
      <c r="Q1377" s="85">
        <f t="shared" si="397"/>
        <v>0</v>
      </c>
      <c r="R1377" s="90" t="str">
        <f t="shared" si="398"/>
        <v>A+J=</v>
      </c>
      <c r="S1377" s="86">
        <f t="shared" si="399"/>
        <v>0</v>
      </c>
      <c r="T1377" s="91"/>
    </row>
    <row r="1378" spans="1:20" x14ac:dyDescent="0.15">
      <c r="A1378" s="83">
        <f t="shared" si="400"/>
        <v>45471</v>
      </c>
      <c r="B1378" s="129">
        <f t="shared" ca="1" si="385"/>
        <v>-5.6843418860808015E-14</v>
      </c>
      <c r="C1378" s="85">
        <f t="shared" si="386"/>
        <v>-5.6843418860808015E-14</v>
      </c>
      <c r="D1378" s="11">
        <f ca="1">IF(A1378&lt;$B$1,VLOOKUP(A1378,[1]DI!$A$4:$B$15000,2),0)</f>
        <v>0.104</v>
      </c>
      <c r="E1378" s="85">
        <f t="shared" ca="1" si="387"/>
        <v>1.0003926999999999</v>
      </c>
      <c r="F1378" s="85">
        <f ca="1">(TRUNC(PRODUCT($E$12:$E1377),16))</f>
        <v>1.4019008888826201</v>
      </c>
      <c r="G1378" s="85">
        <f t="shared" ca="1" si="388"/>
        <v>1.1449431881660399</v>
      </c>
      <c r="H1378" s="85">
        <f t="shared" ca="1" si="389"/>
        <v>1.22442834</v>
      </c>
      <c r="I1378" s="84">
        <f t="shared" si="401"/>
        <v>0.05</v>
      </c>
      <c r="J1378" s="86">
        <f t="shared" si="390"/>
        <v>44841</v>
      </c>
      <c r="K1378" s="87">
        <f t="shared" si="391"/>
        <v>430</v>
      </c>
      <c r="L1378" s="88">
        <f t="shared" si="392"/>
        <v>430</v>
      </c>
      <c r="M1378" s="89">
        <f t="shared" si="393"/>
        <v>1.0868168010000001</v>
      </c>
      <c r="N1378" s="89">
        <f t="shared" ca="1" si="394"/>
        <v>1.330729292</v>
      </c>
      <c r="O1378" s="88">
        <f t="shared" si="395"/>
        <v>0</v>
      </c>
      <c r="P1378" s="85">
        <f t="shared" ca="1" si="396"/>
        <v>0</v>
      </c>
      <c r="Q1378" s="85">
        <f t="shared" si="397"/>
        <v>0</v>
      </c>
      <c r="R1378" s="90" t="str">
        <f t="shared" si="398"/>
        <v>A+J=</v>
      </c>
      <c r="S1378" s="86">
        <f t="shared" si="399"/>
        <v>0</v>
      </c>
      <c r="T1378" s="91"/>
    </row>
    <row r="1379" spans="1:20" x14ac:dyDescent="0.15">
      <c r="A1379" s="83">
        <f t="shared" si="400"/>
        <v>45472</v>
      </c>
      <c r="B1379" s="129">
        <f t="shared" ca="1" si="385"/>
        <v>-5.6843418860808015E-14</v>
      </c>
      <c r="C1379" s="85">
        <f t="shared" si="386"/>
        <v>-5.6843418860808015E-14</v>
      </c>
      <c r="D1379" s="11">
        <f ca="1">IF(A1379&lt;$B$1,VLOOKUP(A1379,[1]DI!$A$4:$B$15000,2),0)</f>
        <v>0</v>
      </c>
      <c r="E1379" s="85">
        <f t="shared" ca="1" si="387"/>
        <v>1</v>
      </c>
      <c r="F1379" s="85">
        <f ca="1">(TRUNC(PRODUCT($E$12:$E1378),16))</f>
        <v>1.4024514153616801</v>
      </c>
      <c r="G1379" s="85">
        <f t="shared" ca="1" si="388"/>
        <v>1.1449431881660399</v>
      </c>
      <c r="H1379" s="85">
        <f t="shared" ca="1" si="389"/>
        <v>1.2249091700000001</v>
      </c>
      <c r="I1379" s="84">
        <f t="shared" si="401"/>
        <v>0.05</v>
      </c>
      <c r="J1379" s="86">
        <f t="shared" si="390"/>
        <v>44841</v>
      </c>
      <c r="K1379" s="87">
        <f t="shared" si="391"/>
        <v>430</v>
      </c>
      <c r="L1379" s="88">
        <f t="shared" si="392"/>
        <v>431</v>
      </c>
      <c r="M1379" s="89">
        <f t="shared" si="393"/>
        <v>1.087027242</v>
      </c>
      <c r="N1379" s="89">
        <f t="shared" ca="1" si="394"/>
        <v>1.3315096369999999</v>
      </c>
      <c r="O1379" s="88">
        <f t="shared" si="395"/>
        <v>0</v>
      </c>
      <c r="P1379" s="85">
        <f t="shared" ca="1" si="396"/>
        <v>0</v>
      </c>
      <c r="Q1379" s="85">
        <f t="shared" si="397"/>
        <v>0</v>
      </c>
      <c r="R1379" s="90" t="str">
        <f t="shared" si="398"/>
        <v>A+J=</v>
      </c>
      <c r="S1379" s="86">
        <f t="shared" si="399"/>
        <v>0</v>
      </c>
      <c r="T1379" s="91"/>
    </row>
    <row r="1380" spans="1:20" x14ac:dyDescent="0.15">
      <c r="A1380" s="83">
        <f t="shared" si="400"/>
        <v>45473</v>
      </c>
      <c r="B1380" s="129">
        <f t="shared" ca="1" si="385"/>
        <v>-5.6843418860808015E-14</v>
      </c>
      <c r="C1380" s="85">
        <f t="shared" si="386"/>
        <v>-5.6843418860808015E-14</v>
      </c>
      <c r="D1380" s="11">
        <f ca="1">IF(A1380&lt;$B$1,VLOOKUP(A1380,[1]DI!$A$4:$B$15000,2),0)</f>
        <v>0</v>
      </c>
      <c r="E1380" s="85">
        <f t="shared" ca="1" si="387"/>
        <v>1</v>
      </c>
      <c r="F1380" s="85">
        <f ca="1">(TRUNC(PRODUCT($E$12:$E1379),16))</f>
        <v>1.4024514153616801</v>
      </c>
      <c r="G1380" s="85">
        <f t="shared" ca="1" si="388"/>
        <v>1.1449431881660399</v>
      </c>
      <c r="H1380" s="85">
        <f t="shared" ca="1" si="389"/>
        <v>1.2249091700000001</v>
      </c>
      <c r="I1380" s="84">
        <f t="shared" si="401"/>
        <v>0.05</v>
      </c>
      <c r="J1380" s="86">
        <f t="shared" si="390"/>
        <v>44841</v>
      </c>
      <c r="K1380" s="87">
        <f t="shared" si="391"/>
        <v>430</v>
      </c>
      <c r="L1380" s="88">
        <f t="shared" si="392"/>
        <v>431</v>
      </c>
      <c r="M1380" s="89">
        <f t="shared" si="393"/>
        <v>1.087027242</v>
      </c>
      <c r="N1380" s="89">
        <f t="shared" ca="1" si="394"/>
        <v>1.3315096369999999</v>
      </c>
      <c r="O1380" s="88">
        <f t="shared" si="395"/>
        <v>0</v>
      </c>
      <c r="P1380" s="85">
        <f t="shared" ca="1" si="396"/>
        <v>0</v>
      </c>
      <c r="Q1380" s="85">
        <f t="shared" si="397"/>
        <v>0</v>
      </c>
      <c r="R1380" s="90" t="str">
        <f t="shared" si="398"/>
        <v>A+J=</v>
      </c>
      <c r="S1380" s="86">
        <f t="shared" si="399"/>
        <v>0</v>
      </c>
      <c r="T1380" s="91"/>
    </row>
    <row r="1381" spans="1:20" x14ac:dyDescent="0.15">
      <c r="A1381" s="83">
        <f t="shared" si="400"/>
        <v>45474</v>
      </c>
      <c r="B1381" s="129">
        <f t="shared" ref="B1381:B1444" ca="1" si="402">IF(A1381&lt;=TODAY(),C1381+P1381,IF(AND(A1381&gt;TODAY(),A1381&lt;=$B$1),IF(VLOOKUP(TODAY(),$A$10:$D$10000,4,FALSE)=0,"n.d",C1381+P1381),"n.d"))</f>
        <v>-5.6843418860808015E-14</v>
      </c>
      <c r="C1381" s="85">
        <f t="shared" ref="C1381:C1444" si="403">(C1380-Q1380)</f>
        <v>-5.6843418860808015E-14</v>
      </c>
      <c r="D1381" s="11">
        <f ca="1">IF(A1381&lt;$B$1,VLOOKUP(A1381,[1]DI!$A$4:$B$15000,2),0)</f>
        <v>0.104</v>
      </c>
      <c r="E1381" s="85">
        <f t="shared" ref="E1381:E1444" ca="1" si="404">IF(A1381&lt;A$10,1,ROUND(((1+D1381)^(1/252)),8))</f>
        <v>1.0003926999999999</v>
      </c>
      <c r="F1381" s="85">
        <f ca="1">(TRUNC(PRODUCT($E$12:$E1380),16))</f>
        <v>1.4024514153616801</v>
      </c>
      <c r="G1381" s="85">
        <f t="shared" ref="G1381:G1444" ca="1" si="405">IF(O1380&gt;0,F1380,G1380)</f>
        <v>1.1449431881660399</v>
      </c>
      <c r="H1381" s="85">
        <f t="shared" ref="H1381:H1444" ca="1" si="406">ROUND(F1381/G1381,8)</f>
        <v>1.2249091700000001</v>
      </c>
      <c r="I1381" s="84">
        <f t="shared" si="401"/>
        <v>0.05</v>
      </c>
      <c r="J1381" s="86">
        <f t="shared" ref="J1381:J1444" si="407">IF(O1380&gt;0,VLOOKUP(O1380,V$12:AF$48,2),J1380)</f>
        <v>44841</v>
      </c>
      <c r="K1381" s="87">
        <f t="shared" ref="K1381:K1444" si="408">IF(A1381&gt;J1381,IF(NETWORKDAYS(J1381,A1381,$V$72:$V$436)-1=0,1,NETWORKDAYS(J1381,A1381,$V$72:$V$436)-1),0)</f>
        <v>431</v>
      </c>
      <c r="L1381" s="88">
        <f t="shared" ref="L1381:L1444" si="409">IF(AND(K1381=1,K1380=1),1,IF(K1381&gt;0,IF(K1381=K1380,K1381+1,K1381),0))</f>
        <v>431</v>
      </c>
      <c r="M1381" s="89">
        <f t="shared" ref="M1381:M1444" si="410">ROUND((I1381+1)^(L1381/252),9)</f>
        <v>1.087027242</v>
      </c>
      <c r="N1381" s="89">
        <f t="shared" ref="N1381:N1444" ca="1" si="411">ROUND(H1381*M1381,9)</f>
        <v>1.3315096369999999</v>
      </c>
      <c r="O1381" s="88">
        <f t="shared" ref="O1381:O1444" si="412">IF(VLOOKUP(A1381,W$12:AD$60,8)=VLOOKUP(A1380,W$12:AD$60,8),0,VLOOKUP(A1381,W$12:AD$60,8))</f>
        <v>0</v>
      </c>
      <c r="P1381" s="85">
        <f t="shared" ref="P1381:P1444" ca="1" si="413">TRUNC(((N1381-1)*C1381),8)</f>
        <v>0</v>
      </c>
      <c r="Q1381" s="85">
        <f t="shared" ref="Q1381:Q1444" si="414">IF(O1381&gt;0,VLOOKUP(O1381,$V$12:$AA$60,6),0)</f>
        <v>0</v>
      </c>
      <c r="R1381" s="90" t="str">
        <f t="shared" ref="R1381:R1444" si="415">IF(O1380&gt;0,VLOOKUP(O1380,V$12:AF$60,10),R1380)</f>
        <v>A+J=</v>
      </c>
      <c r="S1381" s="86">
        <f t="shared" ref="S1381:S1444" si="416">IF(O1380&gt;0,VLOOKUP(O1380,V$12:AF$60,11),S1380)</f>
        <v>0</v>
      </c>
      <c r="T1381" s="91"/>
    </row>
    <row r="1382" spans="1:20" x14ac:dyDescent="0.15">
      <c r="A1382" s="83">
        <f t="shared" si="400"/>
        <v>45475</v>
      </c>
      <c r="B1382" s="129">
        <f t="shared" ca="1" si="402"/>
        <v>-5.6843418860808015E-14</v>
      </c>
      <c r="C1382" s="85">
        <f t="shared" si="403"/>
        <v>-5.6843418860808015E-14</v>
      </c>
      <c r="D1382" s="11">
        <f ca="1">IF(A1382&lt;$B$1,VLOOKUP(A1382,[1]DI!$A$4:$B$15000,2),0)</f>
        <v>0.104</v>
      </c>
      <c r="E1382" s="85">
        <f t="shared" ca="1" si="404"/>
        <v>1.0003926999999999</v>
      </c>
      <c r="F1382" s="85">
        <f ca="1">(TRUNC(PRODUCT($E$12:$E1381),16))</f>
        <v>1.4030021580325001</v>
      </c>
      <c r="G1382" s="85">
        <f t="shared" ca="1" si="405"/>
        <v>1.1449431881660399</v>
      </c>
      <c r="H1382" s="85">
        <f t="shared" ca="1" si="406"/>
        <v>1.2253902000000001</v>
      </c>
      <c r="I1382" s="84">
        <f t="shared" si="401"/>
        <v>0.05</v>
      </c>
      <c r="J1382" s="86">
        <f t="shared" si="407"/>
        <v>44841</v>
      </c>
      <c r="K1382" s="87">
        <f t="shared" si="408"/>
        <v>432</v>
      </c>
      <c r="L1382" s="88">
        <f t="shared" si="409"/>
        <v>432</v>
      </c>
      <c r="M1382" s="89">
        <f t="shared" si="410"/>
        <v>1.087237724</v>
      </c>
      <c r="N1382" s="89">
        <f t="shared" ca="1" si="411"/>
        <v>1.3322904520000001</v>
      </c>
      <c r="O1382" s="88">
        <f t="shared" si="412"/>
        <v>0</v>
      </c>
      <c r="P1382" s="85">
        <f t="shared" ca="1" si="413"/>
        <v>0</v>
      </c>
      <c r="Q1382" s="85">
        <f t="shared" si="414"/>
        <v>0</v>
      </c>
      <c r="R1382" s="90" t="str">
        <f t="shared" si="415"/>
        <v>A+J=</v>
      </c>
      <c r="S1382" s="86">
        <f t="shared" si="416"/>
        <v>0</v>
      </c>
      <c r="T1382" s="91"/>
    </row>
    <row r="1383" spans="1:20" x14ac:dyDescent="0.15">
      <c r="A1383" s="83">
        <f t="shared" si="400"/>
        <v>45476</v>
      </c>
      <c r="B1383" s="129">
        <f t="shared" ca="1" si="402"/>
        <v>-5.6843418860808015E-14</v>
      </c>
      <c r="C1383" s="85">
        <f t="shared" si="403"/>
        <v>-5.6843418860808015E-14</v>
      </c>
      <c r="D1383" s="11">
        <f ca="1">IF(A1383&lt;$B$1,VLOOKUP(A1383,[1]DI!$A$4:$B$15000,2),0)</f>
        <v>0.104</v>
      </c>
      <c r="E1383" s="85">
        <f t="shared" ca="1" si="404"/>
        <v>1.0003926999999999</v>
      </c>
      <c r="F1383" s="85">
        <f ca="1">(TRUNC(PRODUCT($E$12:$E1382),16))</f>
        <v>1.40355311697996</v>
      </c>
      <c r="G1383" s="85">
        <f t="shared" ca="1" si="405"/>
        <v>1.1449431881660399</v>
      </c>
      <c r="H1383" s="85">
        <f t="shared" ca="1" si="406"/>
        <v>1.2258714100000001</v>
      </c>
      <c r="I1383" s="84">
        <f t="shared" si="401"/>
        <v>0.05</v>
      </c>
      <c r="J1383" s="86">
        <f t="shared" si="407"/>
        <v>44841</v>
      </c>
      <c r="K1383" s="87">
        <f t="shared" si="408"/>
        <v>433</v>
      </c>
      <c r="L1383" s="88">
        <f t="shared" si="409"/>
        <v>433</v>
      </c>
      <c r="M1383" s="89">
        <f t="shared" si="410"/>
        <v>1.0874482459999999</v>
      </c>
      <c r="N1383" s="89">
        <f t="shared" ca="1" si="411"/>
        <v>1.333071715</v>
      </c>
      <c r="O1383" s="88">
        <f t="shared" si="412"/>
        <v>0</v>
      </c>
      <c r="P1383" s="85">
        <f t="shared" ca="1" si="413"/>
        <v>0</v>
      </c>
      <c r="Q1383" s="85">
        <f t="shared" si="414"/>
        <v>0</v>
      </c>
      <c r="R1383" s="90" t="str">
        <f t="shared" si="415"/>
        <v>A+J=</v>
      </c>
      <c r="S1383" s="86">
        <f t="shared" si="416"/>
        <v>0</v>
      </c>
      <c r="T1383" s="91"/>
    </row>
    <row r="1384" spans="1:20" x14ac:dyDescent="0.15">
      <c r="A1384" s="83">
        <f t="shared" si="400"/>
        <v>45477</v>
      </c>
      <c r="B1384" s="129">
        <f t="shared" ca="1" si="402"/>
        <v>-5.6843418860808015E-14</v>
      </c>
      <c r="C1384" s="85">
        <f t="shared" si="403"/>
        <v>-5.6843418860808015E-14</v>
      </c>
      <c r="D1384" s="11">
        <f ca="1">IF(A1384&lt;$B$1,VLOOKUP(A1384,[1]DI!$A$4:$B$15000,2),0)</f>
        <v>0.104</v>
      </c>
      <c r="E1384" s="85">
        <f t="shared" ca="1" si="404"/>
        <v>1.0003926999999999</v>
      </c>
      <c r="F1384" s="85">
        <f ca="1">(TRUNC(PRODUCT($E$12:$E1383),16))</f>
        <v>1.4041042922889899</v>
      </c>
      <c r="G1384" s="85">
        <f t="shared" ca="1" si="405"/>
        <v>1.1449431881660399</v>
      </c>
      <c r="H1384" s="85">
        <f t="shared" ca="1" si="406"/>
        <v>1.2263528100000001</v>
      </c>
      <c r="I1384" s="84">
        <f t="shared" si="401"/>
        <v>0.05</v>
      </c>
      <c r="J1384" s="86">
        <f t="shared" si="407"/>
        <v>44841</v>
      </c>
      <c r="K1384" s="87">
        <f t="shared" si="408"/>
        <v>434</v>
      </c>
      <c r="L1384" s="88">
        <f t="shared" si="409"/>
        <v>434</v>
      </c>
      <c r="M1384" s="89">
        <f t="shared" si="410"/>
        <v>1.0876588089999999</v>
      </c>
      <c r="N1384" s="89">
        <f t="shared" ca="1" si="411"/>
        <v>1.3338534369999999</v>
      </c>
      <c r="O1384" s="88">
        <f t="shared" si="412"/>
        <v>0</v>
      </c>
      <c r="P1384" s="85">
        <f t="shared" ca="1" si="413"/>
        <v>0</v>
      </c>
      <c r="Q1384" s="85">
        <f t="shared" si="414"/>
        <v>0</v>
      </c>
      <c r="R1384" s="90" t="str">
        <f t="shared" si="415"/>
        <v>A+J=</v>
      </c>
      <c r="S1384" s="86">
        <f t="shared" si="416"/>
        <v>0</v>
      </c>
      <c r="T1384" s="91"/>
    </row>
    <row r="1385" spans="1:20" x14ac:dyDescent="0.15">
      <c r="A1385" s="83">
        <f t="shared" si="400"/>
        <v>45478</v>
      </c>
      <c r="B1385" s="129">
        <f t="shared" ca="1" si="402"/>
        <v>-5.6843418860808015E-14</v>
      </c>
      <c r="C1385" s="85">
        <f t="shared" si="403"/>
        <v>-5.6843418860808015E-14</v>
      </c>
      <c r="D1385" s="11">
        <f ca="1">IF(A1385&lt;$B$1,VLOOKUP(A1385,[1]DI!$A$4:$B$15000,2),0)</f>
        <v>0.104</v>
      </c>
      <c r="E1385" s="85">
        <f t="shared" ca="1" si="404"/>
        <v>1.0003926999999999</v>
      </c>
      <c r="F1385" s="85">
        <f ca="1">(TRUNC(PRODUCT($E$12:$E1384),16))</f>
        <v>1.4046556840445801</v>
      </c>
      <c r="G1385" s="85">
        <f t="shared" ca="1" si="405"/>
        <v>1.1449431881660399</v>
      </c>
      <c r="H1385" s="85">
        <f t="shared" ca="1" si="406"/>
        <v>1.2268344</v>
      </c>
      <c r="I1385" s="84">
        <f t="shared" si="401"/>
        <v>0.05</v>
      </c>
      <c r="J1385" s="86">
        <f t="shared" si="407"/>
        <v>44841</v>
      </c>
      <c r="K1385" s="87">
        <f t="shared" si="408"/>
        <v>435</v>
      </c>
      <c r="L1385" s="88">
        <f t="shared" si="409"/>
        <v>435</v>
      </c>
      <c r="M1385" s="89">
        <f t="shared" si="410"/>
        <v>1.087869413</v>
      </c>
      <c r="N1385" s="89">
        <f t="shared" ca="1" si="411"/>
        <v>1.3346356189999999</v>
      </c>
      <c r="O1385" s="88">
        <f t="shared" si="412"/>
        <v>0</v>
      </c>
      <c r="P1385" s="85">
        <f t="shared" ca="1" si="413"/>
        <v>0</v>
      </c>
      <c r="Q1385" s="85">
        <f t="shared" si="414"/>
        <v>0</v>
      </c>
      <c r="R1385" s="90" t="str">
        <f t="shared" si="415"/>
        <v>A+J=</v>
      </c>
      <c r="S1385" s="86">
        <f t="shared" si="416"/>
        <v>0</v>
      </c>
      <c r="T1385" s="91"/>
    </row>
    <row r="1386" spans="1:20" x14ac:dyDescent="0.15">
      <c r="A1386" s="83">
        <f t="shared" si="400"/>
        <v>45479</v>
      </c>
      <c r="B1386" s="129">
        <f t="shared" ca="1" si="402"/>
        <v>-5.6843418860808015E-14</v>
      </c>
      <c r="C1386" s="85">
        <f t="shared" si="403"/>
        <v>-5.6843418860808015E-14</v>
      </c>
      <c r="D1386" s="11">
        <f ca="1">IF(A1386&lt;$B$1,VLOOKUP(A1386,[1]DI!$A$4:$B$15000,2),0)</f>
        <v>0</v>
      </c>
      <c r="E1386" s="85">
        <f t="shared" ca="1" si="404"/>
        <v>1</v>
      </c>
      <c r="F1386" s="85">
        <f ca="1">(TRUNC(PRODUCT($E$12:$E1385),16))</f>
        <v>1.4052072923317001</v>
      </c>
      <c r="G1386" s="85">
        <f t="shared" ca="1" si="405"/>
        <v>1.1449431881660399</v>
      </c>
      <c r="H1386" s="85">
        <f t="shared" ca="1" si="406"/>
        <v>1.2273161699999999</v>
      </c>
      <c r="I1386" s="84">
        <f t="shared" si="401"/>
        <v>0.05</v>
      </c>
      <c r="J1386" s="86">
        <f t="shared" si="407"/>
        <v>44841</v>
      </c>
      <c r="K1386" s="87">
        <f t="shared" si="408"/>
        <v>435</v>
      </c>
      <c r="L1386" s="88">
        <f t="shared" si="409"/>
        <v>436</v>
      </c>
      <c r="M1386" s="89">
        <f t="shared" si="410"/>
        <v>1.0880800580000001</v>
      </c>
      <c r="N1386" s="89">
        <f t="shared" ca="1" si="411"/>
        <v>1.3354182489999999</v>
      </c>
      <c r="O1386" s="88">
        <f t="shared" si="412"/>
        <v>0</v>
      </c>
      <c r="P1386" s="85">
        <f t="shared" ca="1" si="413"/>
        <v>0</v>
      </c>
      <c r="Q1386" s="85">
        <f t="shared" si="414"/>
        <v>0</v>
      </c>
      <c r="R1386" s="90" t="str">
        <f t="shared" si="415"/>
        <v>A+J=</v>
      </c>
      <c r="S1386" s="86">
        <f t="shared" si="416"/>
        <v>0</v>
      </c>
      <c r="T1386" s="91"/>
    </row>
    <row r="1387" spans="1:20" x14ac:dyDescent="0.15">
      <c r="A1387" s="83">
        <f t="shared" si="400"/>
        <v>45480</v>
      </c>
      <c r="B1387" s="129">
        <f t="shared" ca="1" si="402"/>
        <v>-5.6843418860808015E-14</v>
      </c>
      <c r="C1387" s="85">
        <f t="shared" si="403"/>
        <v>-5.6843418860808015E-14</v>
      </c>
      <c r="D1387" s="11">
        <f ca="1">IF(A1387&lt;$B$1,VLOOKUP(A1387,[1]DI!$A$4:$B$15000,2),0)</f>
        <v>0</v>
      </c>
      <c r="E1387" s="85">
        <f t="shared" ca="1" si="404"/>
        <v>1</v>
      </c>
      <c r="F1387" s="85">
        <f ca="1">(TRUNC(PRODUCT($E$12:$E1386),16))</f>
        <v>1.4052072923317001</v>
      </c>
      <c r="G1387" s="85">
        <f t="shared" ca="1" si="405"/>
        <v>1.1449431881660399</v>
      </c>
      <c r="H1387" s="85">
        <f t="shared" ca="1" si="406"/>
        <v>1.2273161699999999</v>
      </c>
      <c r="I1387" s="84">
        <f t="shared" si="401"/>
        <v>0.05</v>
      </c>
      <c r="J1387" s="86">
        <f t="shared" si="407"/>
        <v>44841</v>
      </c>
      <c r="K1387" s="87">
        <f t="shared" si="408"/>
        <v>435</v>
      </c>
      <c r="L1387" s="88">
        <f t="shared" si="409"/>
        <v>436</v>
      </c>
      <c r="M1387" s="89">
        <f t="shared" si="410"/>
        <v>1.0880800580000001</v>
      </c>
      <c r="N1387" s="89">
        <f t="shared" ca="1" si="411"/>
        <v>1.3354182489999999</v>
      </c>
      <c r="O1387" s="88">
        <f t="shared" si="412"/>
        <v>0</v>
      </c>
      <c r="P1387" s="85">
        <f t="shared" ca="1" si="413"/>
        <v>0</v>
      </c>
      <c r="Q1387" s="85">
        <f t="shared" si="414"/>
        <v>0</v>
      </c>
      <c r="R1387" s="90" t="str">
        <f t="shared" si="415"/>
        <v>A+J=</v>
      </c>
      <c r="S1387" s="86">
        <f t="shared" si="416"/>
        <v>0</v>
      </c>
      <c r="T1387" s="91"/>
    </row>
    <row r="1388" spans="1:20" x14ac:dyDescent="0.15">
      <c r="A1388" s="83">
        <f t="shared" si="400"/>
        <v>45481</v>
      </c>
      <c r="B1388" s="129">
        <f t="shared" ca="1" si="402"/>
        <v>-5.6843418860808015E-14</v>
      </c>
      <c r="C1388" s="85">
        <f t="shared" si="403"/>
        <v>-5.6843418860808015E-14</v>
      </c>
      <c r="D1388" s="11">
        <f ca="1">IF(A1388&lt;$B$1,VLOOKUP(A1388,[1]DI!$A$4:$B$15000,2),0)</f>
        <v>0.104</v>
      </c>
      <c r="E1388" s="85">
        <f t="shared" ca="1" si="404"/>
        <v>1.0003926999999999</v>
      </c>
      <c r="F1388" s="85">
        <f ca="1">(TRUNC(PRODUCT($E$12:$E1387),16))</f>
        <v>1.4052072923317001</v>
      </c>
      <c r="G1388" s="85">
        <f t="shared" ca="1" si="405"/>
        <v>1.1449431881660399</v>
      </c>
      <c r="H1388" s="85">
        <f t="shared" ca="1" si="406"/>
        <v>1.2273161699999999</v>
      </c>
      <c r="I1388" s="84">
        <f t="shared" si="401"/>
        <v>0.05</v>
      </c>
      <c r="J1388" s="86">
        <f t="shared" si="407"/>
        <v>44841</v>
      </c>
      <c r="K1388" s="87">
        <f t="shared" si="408"/>
        <v>436</v>
      </c>
      <c r="L1388" s="88">
        <f t="shared" si="409"/>
        <v>436</v>
      </c>
      <c r="M1388" s="89">
        <f t="shared" si="410"/>
        <v>1.0880800580000001</v>
      </c>
      <c r="N1388" s="89">
        <f t="shared" ca="1" si="411"/>
        <v>1.3354182489999999</v>
      </c>
      <c r="O1388" s="88">
        <f t="shared" si="412"/>
        <v>0</v>
      </c>
      <c r="P1388" s="85">
        <f t="shared" ca="1" si="413"/>
        <v>0</v>
      </c>
      <c r="Q1388" s="85">
        <f t="shared" si="414"/>
        <v>0</v>
      </c>
      <c r="R1388" s="90" t="str">
        <f t="shared" si="415"/>
        <v>A+J=</v>
      </c>
      <c r="S1388" s="86">
        <f t="shared" si="416"/>
        <v>0</v>
      </c>
      <c r="T1388" s="91"/>
    </row>
    <row r="1389" spans="1:20" x14ac:dyDescent="0.15">
      <c r="A1389" s="83">
        <f t="shared" si="400"/>
        <v>45482</v>
      </c>
      <c r="B1389" s="129">
        <f t="shared" ca="1" si="402"/>
        <v>-5.6843418860808015E-14</v>
      </c>
      <c r="C1389" s="85">
        <f t="shared" si="403"/>
        <v>-5.6843418860808015E-14</v>
      </c>
      <c r="D1389" s="11">
        <f ca="1">IF(A1389&lt;$B$1,VLOOKUP(A1389,[1]DI!$A$4:$B$15000,2),0)</f>
        <v>0.104</v>
      </c>
      <c r="E1389" s="85">
        <f t="shared" ca="1" si="404"/>
        <v>1.0003926999999999</v>
      </c>
      <c r="F1389" s="85">
        <f ca="1">(TRUNC(PRODUCT($E$12:$E1388),16))</f>
        <v>1.4057591172354</v>
      </c>
      <c r="G1389" s="85">
        <f t="shared" ca="1" si="405"/>
        <v>1.1449431881660399</v>
      </c>
      <c r="H1389" s="85">
        <f t="shared" ca="1" si="406"/>
        <v>1.22779814</v>
      </c>
      <c r="I1389" s="84">
        <f t="shared" si="401"/>
        <v>0.05</v>
      </c>
      <c r="J1389" s="86">
        <f t="shared" si="407"/>
        <v>44841</v>
      </c>
      <c r="K1389" s="87">
        <f t="shared" si="408"/>
        <v>437</v>
      </c>
      <c r="L1389" s="88">
        <f t="shared" si="409"/>
        <v>437</v>
      </c>
      <c r="M1389" s="89">
        <f t="shared" si="410"/>
        <v>1.088290744</v>
      </c>
      <c r="N1389" s="89">
        <f t="shared" ca="1" si="411"/>
        <v>1.3362013509999999</v>
      </c>
      <c r="O1389" s="88">
        <f t="shared" si="412"/>
        <v>0</v>
      </c>
      <c r="P1389" s="85">
        <f t="shared" ca="1" si="413"/>
        <v>0</v>
      </c>
      <c r="Q1389" s="85">
        <f t="shared" si="414"/>
        <v>0</v>
      </c>
      <c r="R1389" s="90" t="str">
        <f t="shared" si="415"/>
        <v>A+J=</v>
      </c>
      <c r="S1389" s="86">
        <f t="shared" si="416"/>
        <v>0</v>
      </c>
      <c r="T1389" s="91"/>
    </row>
    <row r="1390" spans="1:20" x14ac:dyDescent="0.15">
      <c r="A1390" s="83">
        <f t="shared" si="400"/>
        <v>45483</v>
      </c>
      <c r="B1390" s="129">
        <f t="shared" ca="1" si="402"/>
        <v>-5.6843418860808015E-14</v>
      </c>
      <c r="C1390" s="85">
        <f t="shared" si="403"/>
        <v>-5.6843418860808015E-14</v>
      </c>
      <c r="D1390" s="11">
        <f ca="1">IF(A1390&lt;$B$1,VLOOKUP(A1390,[1]DI!$A$4:$B$15000,2),0)</f>
        <v>0.104</v>
      </c>
      <c r="E1390" s="85">
        <f t="shared" ca="1" si="404"/>
        <v>1.0003926999999999</v>
      </c>
      <c r="F1390" s="85">
        <f ca="1">(TRUNC(PRODUCT($E$12:$E1389),16))</f>
        <v>1.40631115884074</v>
      </c>
      <c r="G1390" s="85">
        <f t="shared" ca="1" si="405"/>
        <v>1.1449431881660399</v>
      </c>
      <c r="H1390" s="85">
        <f t="shared" ca="1" si="406"/>
        <v>1.2282803</v>
      </c>
      <c r="I1390" s="84">
        <f t="shared" si="401"/>
        <v>0.05</v>
      </c>
      <c r="J1390" s="86">
        <f t="shared" si="407"/>
        <v>44841</v>
      </c>
      <c r="K1390" s="87">
        <f t="shared" si="408"/>
        <v>438</v>
      </c>
      <c r="L1390" s="88">
        <f t="shared" si="409"/>
        <v>438</v>
      </c>
      <c r="M1390" s="89">
        <f t="shared" si="410"/>
        <v>1.08850147</v>
      </c>
      <c r="N1390" s="89">
        <f t="shared" ca="1" si="411"/>
        <v>1.3369849119999999</v>
      </c>
      <c r="O1390" s="88">
        <f t="shared" si="412"/>
        <v>0</v>
      </c>
      <c r="P1390" s="85">
        <f t="shared" ca="1" si="413"/>
        <v>0</v>
      </c>
      <c r="Q1390" s="85">
        <f t="shared" si="414"/>
        <v>0</v>
      </c>
      <c r="R1390" s="90" t="str">
        <f t="shared" si="415"/>
        <v>A+J=</v>
      </c>
      <c r="S1390" s="86">
        <f t="shared" si="416"/>
        <v>0</v>
      </c>
      <c r="T1390" s="91"/>
    </row>
    <row r="1391" spans="1:20" x14ac:dyDescent="0.15">
      <c r="A1391" s="83">
        <f t="shared" si="400"/>
        <v>45484</v>
      </c>
      <c r="B1391" s="129">
        <f t="shared" ca="1" si="402"/>
        <v>-5.6843418860808015E-14</v>
      </c>
      <c r="C1391" s="85">
        <f t="shared" si="403"/>
        <v>-5.6843418860808015E-14</v>
      </c>
      <c r="D1391" s="11">
        <f ca="1">IF(A1391&lt;$B$1,VLOOKUP(A1391,[1]DI!$A$4:$B$15000,2),0)</f>
        <v>0.104</v>
      </c>
      <c r="E1391" s="85">
        <f t="shared" ca="1" si="404"/>
        <v>1.0003926999999999</v>
      </c>
      <c r="F1391" s="85">
        <f ca="1">(TRUNC(PRODUCT($E$12:$E1390),16))</f>
        <v>1.4068634172328101</v>
      </c>
      <c r="G1391" s="85">
        <f t="shared" ca="1" si="405"/>
        <v>1.1449431881660399</v>
      </c>
      <c r="H1391" s="85">
        <f t="shared" ca="1" si="406"/>
        <v>1.22876264</v>
      </c>
      <c r="I1391" s="84">
        <f t="shared" si="401"/>
        <v>0.05</v>
      </c>
      <c r="J1391" s="86">
        <f t="shared" si="407"/>
        <v>44841</v>
      </c>
      <c r="K1391" s="87">
        <f t="shared" si="408"/>
        <v>439</v>
      </c>
      <c r="L1391" s="88">
        <f t="shared" si="409"/>
        <v>439</v>
      </c>
      <c r="M1391" s="89">
        <f t="shared" si="410"/>
        <v>1.088712237</v>
      </c>
      <c r="N1391" s="89">
        <f t="shared" ca="1" si="411"/>
        <v>1.3377689230000001</v>
      </c>
      <c r="O1391" s="88">
        <f t="shared" si="412"/>
        <v>0</v>
      </c>
      <c r="P1391" s="85">
        <f t="shared" ca="1" si="413"/>
        <v>0</v>
      </c>
      <c r="Q1391" s="85">
        <f t="shared" si="414"/>
        <v>0</v>
      </c>
      <c r="R1391" s="90" t="str">
        <f t="shared" si="415"/>
        <v>A+J=</v>
      </c>
      <c r="S1391" s="86">
        <f t="shared" si="416"/>
        <v>0</v>
      </c>
      <c r="T1391" s="91"/>
    </row>
    <row r="1392" spans="1:20" x14ac:dyDescent="0.15">
      <c r="A1392" s="83">
        <f t="shared" si="400"/>
        <v>45485</v>
      </c>
      <c r="B1392" s="129">
        <f t="shared" ca="1" si="402"/>
        <v>-5.6843418860808015E-14</v>
      </c>
      <c r="C1392" s="85">
        <f t="shared" si="403"/>
        <v>-5.6843418860808015E-14</v>
      </c>
      <c r="D1392" s="11">
        <f ca="1">IF(A1392&lt;$B$1,VLOOKUP(A1392,[1]DI!$A$4:$B$15000,2),0)</f>
        <v>0.104</v>
      </c>
      <c r="E1392" s="85">
        <f t="shared" ca="1" si="404"/>
        <v>1.0003926999999999</v>
      </c>
      <c r="F1392" s="85">
        <f ca="1">(TRUNC(PRODUCT($E$12:$E1391),16))</f>
        <v>1.4074158924967599</v>
      </c>
      <c r="G1392" s="85">
        <f t="shared" ca="1" si="405"/>
        <v>1.1449431881660399</v>
      </c>
      <c r="H1392" s="85">
        <f t="shared" ca="1" si="406"/>
        <v>1.2292451799999999</v>
      </c>
      <c r="I1392" s="84">
        <f t="shared" si="401"/>
        <v>0.05</v>
      </c>
      <c r="J1392" s="86">
        <f t="shared" si="407"/>
        <v>44841</v>
      </c>
      <c r="K1392" s="87">
        <f t="shared" si="408"/>
        <v>440</v>
      </c>
      <c r="L1392" s="88">
        <f t="shared" si="409"/>
        <v>440</v>
      </c>
      <c r="M1392" s="89">
        <f t="shared" si="410"/>
        <v>1.088923045</v>
      </c>
      <c r="N1392" s="89">
        <f t="shared" ca="1" si="411"/>
        <v>1.338553404</v>
      </c>
      <c r="O1392" s="88">
        <f t="shared" si="412"/>
        <v>0</v>
      </c>
      <c r="P1392" s="85">
        <f t="shared" ca="1" si="413"/>
        <v>0</v>
      </c>
      <c r="Q1392" s="85">
        <f t="shared" si="414"/>
        <v>0</v>
      </c>
      <c r="R1392" s="90" t="str">
        <f t="shared" si="415"/>
        <v>A+J=</v>
      </c>
      <c r="S1392" s="86">
        <f t="shared" si="416"/>
        <v>0</v>
      </c>
      <c r="T1392" s="91"/>
    </row>
    <row r="1393" spans="1:20" x14ac:dyDescent="0.15">
      <c r="A1393" s="83">
        <f t="shared" si="400"/>
        <v>45486</v>
      </c>
      <c r="B1393" s="129">
        <f t="shared" ca="1" si="402"/>
        <v>-5.6843418860808015E-14</v>
      </c>
      <c r="C1393" s="85">
        <f t="shared" si="403"/>
        <v>-5.6843418860808015E-14</v>
      </c>
      <c r="D1393" s="11">
        <f ca="1">IF(A1393&lt;$B$1,VLOOKUP(A1393,[1]DI!$A$4:$B$15000,2),0)</f>
        <v>0</v>
      </c>
      <c r="E1393" s="85">
        <f t="shared" ca="1" si="404"/>
        <v>1</v>
      </c>
      <c r="F1393" s="85">
        <f ca="1">(TRUNC(PRODUCT($E$12:$E1392),16))</f>
        <v>1.4079685847177399</v>
      </c>
      <c r="G1393" s="85">
        <f t="shared" ca="1" si="405"/>
        <v>1.1449431881660399</v>
      </c>
      <c r="H1393" s="85">
        <f t="shared" ca="1" si="406"/>
        <v>1.2297279000000001</v>
      </c>
      <c r="I1393" s="84">
        <f t="shared" si="401"/>
        <v>0.05</v>
      </c>
      <c r="J1393" s="86">
        <f t="shared" si="407"/>
        <v>44841</v>
      </c>
      <c r="K1393" s="87">
        <f t="shared" si="408"/>
        <v>440</v>
      </c>
      <c r="L1393" s="88">
        <f t="shared" si="409"/>
        <v>441</v>
      </c>
      <c r="M1393" s="89">
        <f t="shared" si="410"/>
        <v>1.0891338939999999</v>
      </c>
      <c r="N1393" s="89">
        <f t="shared" ca="1" si="411"/>
        <v>1.339338336</v>
      </c>
      <c r="O1393" s="88">
        <f t="shared" si="412"/>
        <v>0</v>
      </c>
      <c r="P1393" s="85">
        <f t="shared" ca="1" si="413"/>
        <v>0</v>
      </c>
      <c r="Q1393" s="85">
        <f t="shared" si="414"/>
        <v>0</v>
      </c>
      <c r="R1393" s="90" t="str">
        <f t="shared" si="415"/>
        <v>A+J=</v>
      </c>
      <c r="S1393" s="86">
        <f t="shared" si="416"/>
        <v>0</v>
      </c>
      <c r="T1393" s="91"/>
    </row>
    <row r="1394" spans="1:20" x14ac:dyDescent="0.15">
      <c r="A1394" s="83">
        <f t="shared" si="400"/>
        <v>45487</v>
      </c>
      <c r="B1394" s="129">
        <f t="shared" ca="1" si="402"/>
        <v>-5.6843418860808015E-14</v>
      </c>
      <c r="C1394" s="85">
        <f t="shared" si="403"/>
        <v>-5.6843418860808015E-14</v>
      </c>
      <c r="D1394" s="11">
        <f ca="1">IF(A1394&lt;$B$1,VLOOKUP(A1394,[1]DI!$A$4:$B$15000,2),0)</f>
        <v>0</v>
      </c>
      <c r="E1394" s="85">
        <f t="shared" ca="1" si="404"/>
        <v>1</v>
      </c>
      <c r="F1394" s="85">
        <f ca="1">(TRUNC(PRODUCT($E$12:$E1393),16))</f>
        <v>1.4079685847177399</v>
      </c>
      <c r="G1394" s="85">
        <f t="shared" ca="1" si="405"/>
        <v>1.1449431881660399</v>
      </c>
      <c r="H1394" s="85">
        <f t="shared" ca="1" si="406"/>
        <v>1.2297279000000001</v>
      </c>
      <c r="I1394" s="84">
        <f t="shared" si="401"/>
        <v>0.05</v>
      </c>
      <c r="J1394" s="86">
        <f t="shared" si="407"/>
        <v>44841</v>
      </c>
      <c r="K1394" s="87">
        <f t="shared" si="408"/>
        <v>440</v>
      </c>
      <c r="L1394" s="88">
        <f t="shared" si="409"/>
        <v>441</v>
      </c>
      <c r="M1394" s="89">
        <f t="shared" si="410"/>
        <v>1.0891338939999999</v>
      </c>
      <c r="N1394" s="89">
        <f t="shared" ca="1" si="411"/>
        <v>1.339338336</v>
      </c>
      <c r="O1394" s="88">
        <f t="shared" si="412"/>
        <v>0</v>
      </c>
      <c r="P1394" s="85">
        <f t="shared" ca="1" si="413"/>
        <v>0</v>
      </c>
      <c r="Q1394" s="85">
        <f t="shared" si="414"/>
        <v>0</v>
      </c>
      <c r="R1394" s="90" t="str">
        <f t="shared" si="415"/>
        <v>A+J=</v>
      </c>
      <c r="S1394" s="86">
        <f t="shared" si="416"/>
        <v>0</v>
      </c>
      <c r="T1394" s="91"/>
    </row>
    <row r="1395" spans="1:20" x14ac:dyDescent="0.15">
      <c r="A1395" s="83">
        <f t="shared" si="400"/>
        <v>45488</v>
      </c>
      <c r="B1395" s="129">
        <f t="shared" ca="1" si="402"/>
        <v>-5.6843418860808015E-14</v>
      </c>
      <c r="C1395" s="85">
        <f t="shared" si="403"/>
        <v>-5.6843418860808015E-14</v>
      </c>
      <c r="D1395" s="11">
        <f ca="1">IF(A1395&lt;$B$1,VLOOKUP(A1395,[1]DI!$A$4:$B$15000,2),0)</f>
        <v>0.104</v>
      </c>
      <c r="E1395" s="85">
        <f t="shared" ca="1" si="404"/>
        <v>1.0003926999999999</v>
      </c>
      <c r="F1395" s="85">
        <f ca="1">(TRUNC(PRODUCT($E$12:$E1394),16))</f>
        <v>1.4079685847177399</v>
      </c>
      <c r="G1395" s="85">
        <f t="shared" ca="1" si="405"/>
        <v>1.1449431881660399</v>
      </c>
      <c r="H1395" s="85">
        <f t="shared" ca="1" si="406"/>
        <v>1.2297279000000001</v>
      </c>
      <c r="I1395" s="84">
        <f t="shared" si="401"/>
        <v>0.05</v>
      </c>
      <c r="J1395" s="86">
        <f t="shared" si="407"/>
        <v>44841</v>
      </c>
      <c r="K1395" s="87">
        <f t="shared" si="408"/>
        <v>441</v>
      </c>
      <c r="L1395" s="88">
        <f t="shared" si="409"/>
        <v>441</v>
      </c>
      <c r="M1395" s="89">
        <f t="shared" si="410"/>
        <v>1.0891338939999999</v>
      </c>
      <c r="N1395" s="89">
        <f t="shared" ca="1" si="411"/>
        <v>1.339338336</v>
      </c>
      <c r="O1395" s="88">
        <f t="shared" si="412"/>
        <v>0</v>
      </c>
      <c r="P1395" s="85">
        <f t="shared" ca="1" si="413"/>
        <v>0</v>
      </c>
      <c r="Q1395" s="85">
        <f t="shared" si="414"/>
        <v>0</v>
      </c>
      <c r="R1395" s="90" t="str">
        <f t="shared" si="415"/>
        <v>A+J=</v>
      </c>
      <c r="S1395" s="86">
        <f t="shared" si="416"/>
        <v>0</v>
      </c>
      <c r="T1395" s="91"/>
    </row>
    <row r="1396" spans="1:20" x14ac:dyDescent="0.15">
      <c r="A1396" s="83">
        <f t="shared" si="400"/>
        <v>45489</v>
      </c>
      <c r="B1396" s="129">
        <f t="shared" ca="1" si="402"/>
        <v>-5.6843418860808015E-14</v>
      </c>
      <c r="C1396" s="85">
        <f t="shared" si="403"/>
        <v>-5.6843418860808015E-14</v>
      </c>
      <c r="D1396" s="11">
        <f ca="1">IF(A1396&lt;$B$1,VLOOKUP(A1396,[1]DI!$A$4:$B$15000,2),0)</f>
        <v>0.104</v>
      </c>
      <c r="E1396" s="85">
        <f t="shared" ca="1" si="404"/>
        <v>1.0003926999999999</v>
      </c>
      <c r="F1396" s="85">
        <f ca="1">(TRUNC(PRODUCT($E$12:$E1395),16))</f>
        <v>1.40852149398096</v>
      </c>
      <c r="G1396" s="85">
        <f t="shared" ca="1" si="405"/>
        <v>1.1449431881660399</v>
      </c>
      <c r="H1396" s="85">
        <f t="shared" ca="1" si="406"/>
        <v>1.2302108199999999</v>
      </c>
      <c r="I1396" s="84">
        <f t="shared" si="401"/>
        <v>0.05</v>
      </c>
      <c r="J1396" s="86">
        <f t="shared" si="407"/>
        <v>44841</v>
      </c>
      <c r="K1396" s="87">
        <f t="shared" si="408"/>
        <v>442</v>
      </c>
      <c r="L1396" s="88">
        <f t="shared" si="409"/>
        <v>442</v>
      </c>
      <c r="M1396" s="89">
        <f t="shared" si="410"/>
        <v>1.089344783</v>
      </c>
      <c r="N1396" s="89">
        <f t="shared" ca="1" si="411"/>
        <v>1.340123739</v>
      </c>
      <c r="O1396" s="88">
        <f t="shared" si="412"/>
        <v>0</v>
      </c>
      <c r="P1396" s="85">
        <f t="shared" ca="1" si="413"/>
        <v>0</v>
      </c>
      <c r="Q1396" s="85">
        <f t="shared" si="414"/>
        <v>0</v>
      </c>
      <c r="R1396" s="90" t="str">
        <f t="shared" si="415"/>
        <v>A+J=</v>
      </c>
      <c r="S1396" s="86">
        <f t="shared" si="416"/>
        <v>0</v>
      </c>
      <c r="T1396" s="91"/>
    </row>
    <row r="1397" spans="1:20" x14ac:dyDescent="0.15">
      <c r="A1397" s="83">
        <f t="shared" si="400"/>
        <v>45490</v>
      </c>
      <c r="B1397" s="129">
        <f t="shared" ca="1" si="402"/>
        <v>-5.6843418860808015E-14</v>
      </c>
      <c r="C1397" s="85">
        <f t="shared" si="403"/>
        <v>-5.6843418860808015E-14</v>
      </c>
      <c r="D1397" s="11">
        <f ca="1">IF(A1397&lt;$B$1,VLOOKUP(A1397,[1]DI!$A$4:$B$15000,2),0)</f>
        <v>0.104</v>
      </c>
      <c r="E1397" s="85">
        <f t="shared" ca="1" si="404"/>
        <v>1.0003926999999999</v>
      </c>
      <c r="F1397" s="85">
        <f ca="1">(TRUNC(PRODUCT($E$12:$E1396),16))</f>
        <v>1.40907462037165</v>
      </c>
      <c r="G1397" s="85">
        <f t="shared" ca="1" si="405"/>
        <v>1.1449431881660399</v>
      </c>
      <c r="H1397" s="85">
        <f t="shared" ca="1" si="406"/>
        <v>1.23069392</v>
      </c>
      <c r="I1397" s="84">
        <f t="shared" si="401"/>
        <v>0.05</v>
      </c>
      <c r="J1397" s="86">
        <f t="shared" si="407"/>
        <v>44841</v>
      </c>
      <c r="K1397" s="87">
        <f t="shared" si="408"/>
        <v>443</v>
      </c>
      <c r="L1397" s="88">
        <f t="shared" si="409"/>
        <v>443</v>
      </c>
      <c r="M1397" s="89">
        <f t="shared" si="410"/>
        <v>1.089555713</v>
      </c>
      <c r="N1397" s="89">
        <f t="shared" ca="1" si="411"/>
        <v>1.340909591</v>
      </c>
      <c r="O1397" s="88">
        <f t="shared" si="412"/>
        <v>0</v>
      </c>
      <c r="P1397" s="85">
        <f t="shared" ca="1" si="413"/>
        <v>0</v>
      </c>
      <c r="Q1397" s="85">
        <f t="shared" si="414"/>
        <v>0</v>
      </c>
      <c r="R1397" s="90" t="str">
        <f t="shared" si="415"/>
        <v>A+J=</v>
      </c>
      <c r="S1397" s="86">
        <f t="shared" si="416"/>
        <v>0</v>
      </c>
      <c r="T1397" s="91"/>
    </row>
    <row r="1398" spans="1:20" x14ac:dyDescent="0.15">
      <c r="A1398" s="83">
        <f t="shared" si="400"/>
        <v>45491</v>
      </c>
      <c r="B1398" s="129">
        <f t="shared" ca="1" si="402"/>
        <v>-5.6843418860808015E-14</v>
      </c>
      <c r="C1398" s="85">
        <f t="shared" si="403"/>
        <v>-5.6843418860808015E-14</v>
      </c>
      <c r="D1398" s="11">
        <f ca="1">IF(A1398&lt;$B$1,VLOOKUP(A1398,[1]DI!$A$4:$B$15000,2),0)</f>
        <v>0.104</v>
      </c>
      <c r="E1398" s="85">
        <f t="shared" ca="1" si="404"/>
        <v>1.0003926999999999</v>
      </c>
      <c r="F1398" s="85">
        <f ca="1">(TRUNC(PRODUCT($E$12:$E1397),16))</f>
        <v>1.40962796397507</v>
      </c>
      <c r="G1398" s="85">
        <f t="shared" ca="1" si="405"/>
        <v>1.1449431881660399</v>
      </c>
      <c r="H1398" s="85">
        <f t="shared" ca="1" si="406"/>
        <v>1.23117721</v>
      </c>
      <c r="I1398" s="84">
        <f t="shared" si="401"/>
        <v>0.05</v>
      </c>
      <c r="J1398" s="86">
        <f t="shared" si="407"/>
        <v>44841</v>
      </c>
      <c r="K1398" s="87">
        <f t="shared" si="408"/>
        <v>444</v>
      </c>
      <c r="L1398" s="88">
        <f t="shared" si="409"/>
        <v>444</v>
      </c>
      <c r="M1398" s="89">
        <f t="shared" si="410"/>
        <v>1.0897666850000001</v>
      </c>
      <c r="N1398" s="89">
        <f t="shared" ca="1" si="411"/>
        <v>1.3416959070000001</v>
      </c>
      <c r="O1398" s="88">
        <f t="shared" si="412"/>
        <v>0</v>
      </c>
      <c r="P1398" s="85">
        <f t="shared" ca="1" si="413"/>
        <v>0</v>
      </c>
      <c r="Q1398" s="85">
        <f t="shared" si="414"/>
        <v>0</v>
      </c>
      <c r="R1398" s="90" t="str">
        <f t="shared" si="415"/>
        <v>A+J=</v>
      </c>
      <c r="S1398" s="86">
        <f t="shared" si="416"/>
        <v>0</v>
      </c>
      <c r="T1398" s="91"/>
    </row>
    <row r="1399" spans="1:20" x14ac:dyDescent="0.15">
      <c r="A1399" s="83">
        <f t="shared" si="400"/>
        <v>45492</v>
      </c>
      <c r="B1399" s="129">
        <f t="shared" ca="1" si="402"/>
        <v>-5.6843418860808015E-14</v>
      </c>
      <c r="C1399" s="85">
        <f t="shared" si="403"/>
        <v>-5.6843418860808015E-14</v>
      </c>
      <c r="D1399" s="11">
        <f ca="1">IF(A1399&lt;$B$1,VLOOKUP(A1399,[1]DI!$A$4:$B$15000,2),0)</f>
        <v>0.104</v>
      </c>
      <c r="E1399" s="85">
        <f t="shared" ca="1" si="404"/>
        <v>1.0003926999999999</v>
      </c>
      <c r="F1399" s="85">
        <f ca="1">(TRUNC(PRODUCT($E$12:$E1398),16))</f>
        <v>1.4101815248765199</v>
      </c>
      <c r="G1399" s="85">
        <f t="shared" ca="1" si="405"/>
        <v>1.1449431881660399</v>
      </c>
      <c r="H1399" s="85">
        <f t="shared" ca="1" si="406"/>
        <v>1.2316606999999999</v>
      </c>
      <c r="I1399" s="84">
        <f t="shared" si="401"/>
        <v>0.05</v>
      </c>
      <c r="J1399" s="86">
        <f t="shared" si="407"/>
        <v>44841</v>
      </c>
      <c r="K1399" s="87">
        <f t="shared" si="408"/>
        <v>445</v>
      </c>
      <c r="L1399" s="88">
        <f t="shared" si="409"/>
        <v>445</v>
      </c>
      <c r="M1399" s="89">
        <f t="shared" si="410"/>
        <v>1.0899776969999999</v>
      </c>
      <c r="N1399" s="89">
        <f t="shared" ca="1" si="411"/>
        <v>1.342482693</v>
      </c>
      <c r="O1399" s="88">
        <f t="shared" si="412"/>
        <v>0</v>
      </c>
      <c r="P1399" s="85">
        <f t="shared" ca="1" si="413"/>
        <v>0</v>
      </c>
      <c r="Q1399" s="85">
        <f t="shared" si="414"/>
        <v>0</v>
      </c>
      <c r="R1399" s="90" t="str">
        <f t="shared" si="415"/>
        <v>A+J=</v>
      </c>
      <c r="S1399" s="86">
        <f t="shared" si="416"/>
        <v>0</v>
      </c>
      <c r="T1399" s="91"/>
    </row>
    <row r="1400" spans="1:20" x14ac:dyDescent="0.15">
      <c r="A1400" s="83">
        <f t="shared" si="400"/>
        <v>45493</v>
      </c>
      <c r="B1400" s="129">
        <f t="shared" ca="1" si="402"/>
        <v>-5.6843418860808015E-14</v>
      </c>
      <c r="C1400" s="85">
        <f t="shared" si="403"/>
        <v>-5.6843418860808015E-14</v>
      </c>
      <c r="D1400" s="11">
        <f ca="1">IF(A1400&lt;$B$1,VLOOKUP(A1400,[1]DI!$A$4:$B$15000,2),0)</f>
        <v>0</v>
      </c>
      <c r="E1400" s="85">
        <f t="shared" ca="1" si="404"/>
        <v>1</v>
      </c>
      <c r="F1400" s="85">
        <f ca="1">(TRUNC(PRODUCT($E$12:$E1399),16))</f>
        <v>1.4107353031613401</v>
      </c>
      <c r="G1400" s="85">
        <f t="shared" ca="1" si="405"/>
        <v>1.1449431881660399</v>
      </c>
      <c r="H1400" s="85">
        <f t="shared" ca="1" si="406"/>
        <v>1.2321443700000001</v>
      </c>
      <c r="I1400" s="84">
        <f t="shared" si="401"/>
        <v>0.05</v>
      </c>
      <c r="J1400" s="86">
        <f t="shared" si="407"/>
        <v>44841</v>
      </c>
      <c r="K1400" s="87">
        <f t="shared" si="408"/>
        <v>445</v>
      </c>
      <c r="L1400" s="88">
        <f t="shared" si="409"/>
        <v>446</v>
      </c>
      <c r="M1400" s="89">
        <f t="shared" si="410"/>
        <v>1.09018875</v>
      </c>
      <c r="N1400" s="89">
        <f t="shared" ca="1" si="411"/>
        <v>1.343269931</v>
      </c>
      <c r="O1400" s="88">
        <f t="shared" si="412"/>
        <v>0</v>
      </c>
      <c r="P1400" s="85">
        <f t="shared" ca="1" si="413"/>
        <v>0</v>
      </c>
      <c r="Q1400" s="85">
        <f t="shared" si="414"/>
        <v>0</v>
      </c>
      <c r="R1400" s="90" t="str">
        <f t="shared" si="415"/>
        <v>A+J=</v>
      </c>
      <c r="S1400" s="86">
        <f t="shared" si="416"/>
        <v>0</v>
      </c>
      <c r="T1400" s="91"/>
    </row>
    <row r="1401" spans="1:20" x14ac:dyDescent="0.15">
      <c r="A1401" s="83">
        <f t="shared" si="400"/>
        <v>45494</v>
      </c>
      <c r="B1401" s="129">
        <f t="shared" ca="1" si="402"/>
        <v>-5.6843418860808015E-14</v>
      </c>
      <c r="C1401" s="85">
        <f t="shared" si="403"/>
        <v>-5.6843418860808015E-14</v>
      </c>
      <c r="D1401" s="11">
        <f ca="1">IF(A1401&lt;$B$1,VLOOKUP(A1401,[1]DI!$A$4:$B$15000,2),0)</f>
        <v>0</v>
      </c>
      <c r="E1401" s="85">
        <f t="shared" ca="1" si="404"/>
        <v>1</v>
      </c>
      <c r="F1401" s="85">
        <f ca="1">(TRUNC(PRODUCT($E$12:$E1400),16))</f>
        <v>1.4107353031613401</v>
      </c>
      <c r="G1401" s="85">
        <f t="shared" ca="1" si="405"/>
        <v>1.1449431881660399</v>
      </c>
      <c r="H1401" s="85">
        <f t="shared" ca="1" si="406"/>
        <v>1.2321443700000001</v>
      </c>
      <c r="I1401" s="84">
        <f t="shared" si="401"/>
        <v>0.05</v>
      </c>
      <c r="J1401" s="86">
        <f t="shared" si="407"/>
        <v>44841</v>
      </c>
      <c r="K1401" s="87">
        <f t="shared" si="408"/>
        <v>445</v>
      </c>
      <c r="L1401" s="88">
        <f t="shared" si="409"/>
        <v>446</v>
      </c>
      <c r="M1401" s="89">
        <f t="shared" si="410"/>
        <v>1.09018875</v>
      </c>
      <c r="N1401" s="89">
        <f t="shared" ca="1" si="411"/>
        <v>1.343269931</v>
      </c>
      <c r="O1401" s="88">
        <f t="shared" si="412"/>
        <v>0</v>
      </c>
      <c r="P1401" s="85">
        <f t="shared" ca="1" si="413"/>
        <v>0</v>
      </c>
      <c r="Q1401" s="85">
        <f t="shared" si="414"/>
        <v>0</v>
      </c>
      <c r="R1401" s="90" t="str">
        <f t="shared" si="415"/>
        <v>A+J=</v>
      </c>
      <c r="S1401" s="86">
        <f t="shared" si="416"/>
        <v>0</v>
      </c>
      <c r="T1401" s="91"/>
    </row>
    <row r="1402" spans="1:20" x14ac:dyDescent="0.15">
      <c r="A1402" s="83">
        <f t="shared" si="400"/>
        <v>45495</v>
      </c>
      <c r="B1402" s="129">
        <f t="shared" ca="1" si="402"/>
        <v>-5.6843418860808015E-14</v>
      </c>
      <c r="C1402" s="85">
        <f t="shared" si="403"/>
        <v>-5.6843418860808015E-14</v>
      </c>
      <c r="D1402" s="11">
        <f ca="1">IF(A1402&lt;$B$1,VLOOKUP(A1402,[1]DI!$A$4:$B$15000,2),0)</f>
        <v>0.104</v>
      </c>
      <c r="E1402" s="85">
        <f t="shared" ca="1" si="404"/>
        <v>1.0003926999999999</v>
      </c>
      <c r="F1402" s="85">
        <f ca="1">(TRUNC(PRODUCT($E$12:$E1401),16))</f>
        <v>1.4107353031613401</v>
      </c>
      <c r="G1402" s="85">
        <f t="shared" ca="1" si="405"/>
        <v>1.1449431881660399</v>
      </c>
      <c r="H1402" s="85">
        <f t="shared" ca="1" si="406"/>
        <v>1.2321443700000001</v>
      </c>
      <c r="I1402" s="84">
        <f t="shared" si="401"/>
        <v>0.05</v>
      </c>
      <c r="J1402" s="86">
        <f t="shared" si="407"/>
        <v>44841</v>
      </c>
      <c r="K1402" s="87">
        <f t="shared" si="408"/>
        <v>446</v>
      </c>
      <c r="L1402" s="88">
        <f t="shared" si="409"/>
        <v>446</v>
      </c>
      <c r="M1402" s="89">
        <f t="shared" si="410"/>
        <v>1.09018875</v>
      </c>
      <c r="N1402" s="89">
        <f t="shared" ca="1" si="411"/>
        <v>1.343269931</v>
      </c>
      <c r="O1402" s="88">
        <f t="shared" si="412"/>
        <v>0</v>
      </c>
      <c r="P1402" s="85">
        <f t="shared" ca="1" si="413"/>
        <v>0</v>
      </c>
      <c r="Q1402" s="85">
        <f t="shared" si="414"/>
        <v>0</v>
      </c>
      <c r="R1402" s="90" t="str">
        <f t="shared" si="415"/>
        <v>A+J=</v>
      </c>
      <c r="S1402" s="86">
        <f t="shared" si="416"/>
        <v>0</v>
      </c>
      <c r="T1402" s="91"/>
    </row>
    <row r="1403" spans="1:20" x14ac:dyDescent="0.15">
      <c r="A1403" s="83">
        <f t="shared" si="400"/>
        <v>45496</v>
      </c>
      <c r="B1403" s="129">
        <f t="shared" ca="1" si="402"/>
        <v>-5.6843418860808015E-14</v>
      </c>
      <c r="C1403" s="85">
        <f t="shared" si="403"/>
        <v>-5.6843418860808015E-14</v>
      </c>
      <c r="D1403" s="11">
        <f ca="1">IF(A1403&lt;$B$1,VLOOKUP(A1403,[1]DI!$A$4:$B$15000,2),0)</f>
        <v>0.104</v>
      </c>
      <c r="E1403" s="85">
        <f t="shared" ca="1" si="404"/>
        <v>1.0003926999999999</v>
      </c>
      <c r="F1403" s="85">
        <f ca="1">(TRUNC(PRODUCT($E$12:$E1402),16))</f>
        <v>1.41128929891489</v>
      </c>
      <c r="G1403" s="85">
        <f t="shared" ca="1" si="405"/>
        <v>1.1449431881660399</v>
      </c>
      <c r="H1403" s="85">
        <f t="shared" ca="1" si="406"/>
        <v>1.23262823</v>
      </c>
      <c r="I1403" s="84">
        <f t="shared" si="401"/>
        <v>0.05</v>
      </c>
      <c r="J1403" s="86">
        <f t="shared" si="407"/>
        <v>44841</v>
      </c>
      <c r="K1403" s="87">
        <f t="shared" si="408"/>
        <v>447</v>
      </c>
      <c r="L1403" s="88">
        <f t="shared" si="409"/>
        <v>447</v>
      </c>
      <c r="M1403" s="89">
        <f t="shared" si="410"/>
        <v>1.0903998429999999</v>
      </c>
      <c r="N1403" s="89">
        <f t="shared" ca="1" si="411"/>
        <v>1.3440576280000001</v>
      </c>
      <c r="O1403" s="88">
        <f t="shared" si="412"/>
        <v>0</v>
      </c>
      <c r="P1403" s="85">
        <f t="shared" ca="1" si="413"/>
        <v>0</v>
      </c>
      <c r="Q1403" s="85">
        <f t="shared" si="414"/>
        <v>0</v>
      </c>
      <c r="R1403" s="90" t="str">
        <f t="shared" si="415"/>
        <v>A+J=</v>
      </c>
      <c r="S1403" s="86">
        <f t="shared" si="416"/>
        <v>0</v>
      </c>
      <c r="T1403" s="91"/>
    </row>
    <row r="1404" spans="1:20" x14ac:dyDescent="0.15">
      <c r="A1404" s="83">
        <f t="shared" si="400"/>
        <v>45497</v>
      </c>
      <c r="B1404" s="129">
        <f t="shared" ca="1" si="402"/>
        <v>-5.6843418860808015E-14</v>
      </c>
      <c r="C1404" s="85">
        <f t="shared" si="403"/>
        <v>-5.6843418860808015E-14</v>
      </c>
      <c r="D1404" s="11">
        <f ca="1">IF(A1404&lt;$B$1,VLOOKUP(A1404,[1]DI!$A$4:$B$15000,2),0)</f>
        <v>0.104</v>
      </c>
      <c r="E1404" s="85">
        <f t="shared" ca="1" si="404"/>
        <v>1.0003926999999999</v>
      </c>
      <c r="F1404" s="85">
        <f ca="1">(TRUNC(PRODUCT($E$12:$E1403),16))</f>
        <v>1.4118435122225801</v>
      </c>
      <c r="G1404" s="85">
        <f t="shared" ca="1" si="405"/>
        <v>1.1449431881660399</v>
      </c>
      <c r="H1404" s="85">
        <f t="shared" ca="1" si="406"/>
        <v>1.23311229</v>
      </c>
      <c r="I1404" s="84">
        <f t="shared" si="401"/>
        <v>0.05</v>
      </c>
      <c r="J1404" s="86">
        <f t="shared" si="407"/>
        <v>44841</v>
      </c>
      <c r="K1404" s="87">
        <f t="shared" si="408"/>
        <v>448</v>
      </c>
      <c r="L1404" s="88">
        <f t="shared" si="409"/>
        <v>448</v>
      </c>
      <c r="M1404" s="89">
        <f t="shared" si="410"/>
        <v>1.090610978</v>
      </c>
      <c r="N1404" s="89">
        <f t="shared" ca="1" si="411"/>
        <v>1.344845801</v>
      </c>
      <c r="O1404" s="88">
        <f t="shared" si="412"/>
        <v>0</v>
      </c>
      <c r="P1404" s="85">
        <f t="shared" ca="1" si="413"/>
        <v>0</v>
      </c>
      <c r="Q1404" s="85">
        <f t="shared" si="414"/>
        <v>0</v>
      </c>
      <c r="R1404" s="90" t="str">
        <f t="shared" si="415"/>
        <v>A+J=</v>
      </c>
      <c r="S1404" s="86">
        <f t="shared" si="416"/>
        <v>0</v>
      </c>
      <c r="T1404" s="91"/>
    </row>
    <row r="1405" spans="1:20" x14ac:dyDescent="0.15">
      <c r="A1405" s="83">
        <f t="shared" si="400"/>
        <v>45498</v>
      </c>
      <c r="B1405" s="129">
        <f t="shared" ca="1" si="402"/>
        <v>-5.6843418860808015E-14</v>
      </c>
      <c r="C1405" s="85">
        <f t="shared" si="403"/>
        <v>-5.6843418860808015E-14</v>
      </c>
      <c r="D1405" s="11">
        <f ca="1">IF(A1405&lt;$B$1,VLOOKUP(A1405,[1]DI!$A$4:$B$15000,2),0)</f>
        <v>0.104</v>
      </c>
      <c r="E1405" s="85">
        <f t="shared" ca="1" si="404"/>
        <v>1.0003926999999999</v>
      </c>
      <c r="F1405" s="85">
        <f ca="1">(TRUNC(PRODUCT($E$12:$E1404),16))</f>
        <v>1.4123979431698199</v>
      </c>
      <c r="G1405" s="85">
        <f t="shared" ca="1" si="405"/>
        <v>1.1449431881660399</v>
      </c>
      <c r="H1405" s="85">
        <f t="shared" ca="1" si="406"/>
        <v>1.23359653</v>
      </c>
      <c r="I1405" s="84">
        <f t="shared" si="401"/>
        <v>0.05</v>
      </c>
      <c r="J1405" s="86">
        <f t="shared" si="407"/>
        <v>44841</v>
      </c>
      <c r="K1405" s="87">
        <f t="shared" si="408"/>
        <v>449</v>
      </c>
      <c r="L1405" s="88">
        <f t="shared" si="409"/>
        <v>449</v>
      </c>
      <c r="M1405" s="89">
        <f t="shared" si="410"/>
        <v>1.090822154</v>
      </c>
      <c r="N1405" s="89">
        <f t="shared" ca="1" si="411"/>
        <v>1.345634424</v>
      </c>
      <c r="O1405" s="88">
        <f t="shared" si="412"/>
        <v>0</v>
      </c>
      <c r="P1405" s="85">
        <f t="shared" ca="1" si="413"/>
        <v>0</v>
      </c>
      <c r="Q1405" s="85">
        <f t="shared" si="414"/>
        <v>0</v>
      </c>
      <c r="R1405" s="90" t="str">
        <f t="shared" si="415"/>
        <v>A+J=</v>
      </c>
      <c r="S1405" s="86">
        <f t="shared" si="416"/>
        <v>0</v>
      </c>
      <c r="T1405" s="91"/>
    </row>
    <row r="1406" spans="1:20" x14ac:dyDescent="0.15">
      <c r="A1406" s="83">
        <f t="shared" si="400"/>
        <v>45499</v>
      </c>
      <c r="B1406" s="129">
        <f t="shared" ca="1" si="402"/>
        <v>-5.6843418860808015E-14</v>
      </c>
      <c r="C1406" s="85">
        <f t="shared" si="403"/>
        <v>-5.6843418860808015E-14</v>
      </c>
      <c r="D1406" s="11">
        <f ca="1">IF(A1406&lt;$B$1,VLOOKUP(A1406,[1]DI!$A$4:$B$15000,2),0)</f>
        <v>0.104</v>
      </c>
      <c r="E1406" s="85">
        <f t="shared" ca="1" si="404"/>
        <v>1.0003926999999999</v>
      </c>
      <c r="F1406" s="85">
        <f ca="1">(TRUNC(PRODUCT($E$12:$E1405),16))</f>
        <v>1.41295259184211</v>
      </c>
      <c r="G1406" s="85">
        <f t="shared" ca="1" si="405"/>
        <v>1.1449431881660399</v>
      </c>
      <c r="H1406" s="85">
        <f t="shared" ca="1" si="406"/>
        <v>1.23408096</v>
      </c>
      <c r="I1406" s="84">
        <f t="shared" si="401"/>
        <v>0.05</v>
      </c>
      <c r="J1406" s="86">
        <f t="shared" si="407"/>
        <v>44841</v>
      </c>
      <c r="K1406" s="87">
        <f t="shared" si="408"/>
        <v>450</v>
      </c>
      <c r="L1406" s="88">
        <f t="shared" si="409"/>
        <v>450</v>
      </c>
      <c r="M1406" s="89">
        <f t="shared" si="410"/>
        <v>1.0910333699999999</v>
      </c>
      <c r="N1406" s="89">
        <f t="shared" ca="1" si="411"/>
        <v>1.3464235090000001</v>
      </c>
      <c r="O1406" s="88">
        <f t="shared" si="412"/>
        <v>0</v>
      </c>
      <c r="P1406" s="85">
        <f t="shared" ca="1" si="413"/>
        <v>0</v>
      </c>
      <c r="Q1406" s="85">
        <f t="shared" si="414"/>
        <v>0</v>
      </c>
      <c r="R1406" s="90" t="str">
        <f t="shared" si="415"/>
        <v>A+J=</v>
      </c>
      <c r="S1406" s="86">
        <f t="shared" si="416"/>
        <v>0</v>
      </c>
      <c r="T1406" s="91"/>
    </row>
    <row r="1407" spans="1:20" x14ac:dyDescent="0.15">
      <c r="A1407" s="83">
        <f t="shared" si="400"/>
        <v>45500</v>
      </c>
      <c r="B1407" s="129">
        <f t="shared" ca="1" si="402"/>
        <v>-5.6843418860808015E-14</v>
      </c>
      <c r="C1407" s="85">
        <f t="shared" si="403"/>
        <v>-5.6843418860808015E-14</v>
      </c>
      <c r="D1407" s="11">
        <f ca="1">IF(A1407&lt;$B$1,VLOOKUP(A1407,[1]DI!$A$4:$B$15000,2),0)</f>
        <v>0</v>
      </c>
      <c r="E1407" s="85">
        <f t="shared" ca="1" si="404"/>
        <v>1</v>
      </c>
      <c r="F1407" s="85">
        <f ca="1">(TRUNC(PRODUCT($E$12:$E1406),16))</f>
        <v>1.4135074583249201</v>
      </c>
      <c r="G1407" s="85">
        <f t="shared" ca="1" si="405"/>
        <v>1.1449431881660399</v>
      </c>
      <c r="H1407" s="85">
        <f t="shared" ca="1" si="406"/>
        <v>1.2345655900000001</v>
      </c>
      <c r="I1407" s="84">
        <f t="shared" si="401"/>
        <v>0.05</v>
      </c>
      <c r="J1407" s="86">
        <f t="shared" si="407"/>
        <v>44841</v>
      </c>
      <c r="K1407" s="87">
        <f t="shared" si="408"/>
        <v>450</v>
      </c>
      <c r="L1407" s="88">
        <f t="shared" si="409"/>
        <v>451</v>
      </c>
      <c r="M1407" s="89">
        <f t="shared" si="410"/>
        <v>1.0912446280000001</v>
      </c>
      <c r="N1407" s="89">
        <f t="shared" ca="1" si="411"/>
        <v>1.3472130680000001</v>
      </c>
      <c r="O1407" s="88">
        <f t="shared" si="412"/>
        <v>0</v>
      </c>
      <c r="P1407" s="85">
        <f t="shared" ca="1" si="413"/>
        <v>0</v>
      </c>
      <c r="Q1407" s="85">
        <f t="shared" si="414"/>
        <v>0</v>
      </c>
      <c r="R1407" s="90" t="str">
        <f t="shared" si="415"/>
        <v>A+J=</v>
      </c>
      <c r="S1407" s="86">
        <f t="shared" si="416"/>
        <v>0</v>
      </c>
      <c r="T1407" s="91"/>
    </row>
    <row r="1408" spans="1:20" x14ac:dyDescent="0.15">
      <c r="A1408" s="83">
        <f t="shared" si="400"/>
        <v>45501</v>
      </c>
      <c r="B1408" s="129">
        <f t="shared" ca="1" si="402"/>
        <v>-5.6843418860808015E-14</v>
      </c>
      <c r="C1408" s="85">
        <f t="shared" si="403"/>
        <v>-5.6843418860808015E-14</v>
      </c>
      <c r="D1408" s="11">
        <f ca="1">IF(A1408&lt;$B$1,VLOOKUP(A1408,[1]DI!$A$4:$B$15000,2),0)</f>
        <v>0</v>
      </c>
      <c r="E1408" s="85">
        <f t="shared" ca="1" si="404"/>
        <v>1</v>
      </c>
      <c r="F1408" s="85">
        <f ca="1">(TRUNC(PRODUCT($E$12:$E1407),16))</f>
        <v>1.4135074583249201</v>
      </c>
      <c r="G1408" s="85">
        <f t="shared" ca="1" si="405"/>
        <v>1.1449431881660399</v>
      </c>
      <c r="H1408" s="85">
        <f t="shared" ca="1" si="406"/>
        <v>1.2345655900000001</v>
      </c>
      <c r="I1408" s="84">
        <f t="shared" si="401"/>
        <v>0.05</v>
      </c>
      <c r="J1408" s="86">
        <f t="shared" si="407"/>
        <v>44841</v>
      </c>
      <c r="K1408" s="87">
        <f t="shared" si="408"/>
        <v>450</v>
      </c>
      <c r="L1408" s="88">
        <f t="shared" si="409"/>
        <v>451</v>
      </c>
      <c r="M1408" s="89">
        <f t="shared" si="410"/>
        <v>1.0912446280000001</v>
      </c>
      <c r="N1408" s="89">
        <f t="shared" ca="1" si="411"/>
        <v>1.3472130680000001</v>
      </c>
      <c r="O1408" s="88">
        <f t="shared" si="412"/>
        <v>0</v>
      </c>
      <c r="P1408" s="85">
        <f t="shared" ca="1" si="413"/>
        <v>0</v>
      </c>
      <c r="Q1408" s="85">
        <f t="shared" si="414"/>
        <v>0</v>
      </c>
      <c r="R1408" s="90" t="str">
        <f t="shared" si="415"/>
        <v>A+J=</v>
      </c>
      <c r="S1408" s="86">
        <f t="shared" si="416"/>
        <v>0</v>
      </c>
      <c r="T1408" s="91"/>
    </row>
    <row r="1409" spans="1:20" x14ac:dyDescent="0.15">
      <c r="A1409" s="83">
        <f t="shared" si="400"/>
        <v>45502</v>
      </c>
      <c r="B1409" s="129">
        <f t="shared" ca="1" si="402"/>
        <v>-5.6843418860808015E-14</v>
      </c>
      <c r="C1409" s="85">
        <f t="shared" si="403"/>
        <v>-5.6843418860808015E-14</v>
      </c>
      <c r="D1409" s="11">
        <f ca="1">IF(A1409&lt;$B$1,VLOOKUP(A1409,[1]DI!$A$4:$B$15000,2),0)</f>
        <v>0.104</v>
      </c>
      <c r="E1409" s="85">
        <f t="shared" ca="1" si="404"/>
        <v>1.0003926999999999</v>
      </c>
      <c r="F1409" s="85">
        <f ca="1">(TRUNC(PRODUCT($E$12:$E1408),16))</f>
        <v>1.4135074583249201</v>
      </c>
      <c r="G1409" s="85">
        <f t="shared" ca="1" si="405"/>
        <v>1.1449431881660399</v>
      </c>
      <c r="H1409" s="85">
        <f t="shared" ca="1" si="406"/>
        <v>1.2345655900000001</v>
      </c>
      <c r="I1409" s="84">
        <f t="shared" si="401"/>
        <v>0.05</v>
      </c>
      <c r="J1409" s="86">
        <f t="shared" si="407"/>
        <v>44841</v>
      </c>
      <c r="K1409" s="87">
        <f t="shared" si="408"/>
        <v>451</v>
      </c>
      <c r="L1409" s="88">
        <f t="shared" si="409"/>
        <v>451</v>
      </c>
      <c r="M1409" s="89">
        <f t="shared" si="410"/>
        <v>1.0912446280000001</v>
      </c>
      <c r="N1409" s="89">
        <f t="shared" ca="1" si="411"/>
        <v>1.3472130680000001</v>
      </c>
      <c r="O1409" s="88">
        <f t="shared" si="412"/>
        <v>0</v>
      </c>
      <c r="P1409" s="85">
        <f t="shared" ca="1" si="413"/>
        <v>0</v>
      </c>
      <c r="Q1409" s="85">
        <f t="shared" si="414"/>
        <v>0</v>
      </c>
      <c r="R1409" s="90" t="str">
        <f t="shared" si="415"/>
        <v>A+J=</v>
      </c>
      <c r="S1409" s="86">
        <f t="shared" si="416"/>
        <v>0</v>
      </c>
      <c r="T1409" s="91"/>
    </row>
    <row r="1410" spans="1:20" x14ac:dyDescent="0.15">
      <c r="A1410" s="83">
        <f t="shared" si="400"/>
        <v>45503</v>
      </c>
      <c r="B1410" s="129">
        <f t="shared" ca="1" si="402"/>
        <v>-5.6843418860808015E-14</v>
      </c>
      <c r="C1410" s="85">
        <f t="shared" si="403"/>
        <v>-5.6843418860808015E-14</v>
      </c>
      <c r="D1410" s="11">
        <f ca="1">IF(A1410&lt;$B$1,VLOOKUP(A1410,[1]DI!$A$4:$B$15000,2),0)</f>
        <v>0.104</v>
      </c>
      <c r="E1410" s="85">
        <f t="shared" ca="1" si="404"/>
        <v>1.0003926999999999</v>
      </c>
      <c r="F1410" s="85">
        <f ca="1">(TRUNC(PRODUCT($E$12:$E1409),16))</f>
        <v>1.41406254270381</v>
      </c>
      <c r="G1410" s="85">
        <f t="shared" ca="1" si="405"/>
        <v>1.1449431881660399</v>
      </c>
      <c r="H1410" s="85">
        <f t="shared" ca="1" si="406"/>
        <v>1.2350504</v>
      </c>
      <c r="I1410" s="84">
        <f t="shared" si="401"/>
        <v>0.05</v>
      </c>
      <c r="J1410" s="86">
        <f t="shared" si="407"/>
        <v>44841</v>
      </c>
      <c r="K1410" s="87">
        <f t="shared" si="408"/>
        <v>452</v>
      </c>
      <c r="L1410" s="88">
        <f t="shared" si="409"/>
        <v>452</v>
      </c>
      <c r="M1410" s="89">
        <f t="shared" si="410"/>
        <v>1.0914559260000001</v>
      </c>
      <c r="N1410" s="89">
        <f t="shared" ca="1" si="411"/>
        <v>1.3480030780000001</v>
      </c>
      <c r="O1410" s="88">
        <f t="shared" si="412"/>
        <v>0</v>
      </c>
      <c r="P1410" s="85">
        <f t="shared" ca="1" si="413"/>
        <v>0</v>
      </c>
      <c r="Q1410" s="85">
        <f t="shared" si="414"/>
        <v>0</v>
      </c>
      <c r="R1410" s="90" t="str">
        <f t="shared" si="415"/>
        <v>A+J=</v>
      </c>
      <c r="S1410" s="86">
        <f t="shared" si="416"/>
        <v>0</v>
      </c>
      <c r="T1410" s="91"/>
    </row>
    <row r="1411" spans="1:20" x14ac:dyDescent="0.15">
      <c r="A1411" s="83">
        <f t="shared" si="400"/>
        <v>45504</v>
      </c>
      <c r="B1411" s="129">
        <f t="shared" ca="1" si="402"/>
        <v>-5.6843418860808015E-14</v>
      </c>
      <c r="C1411" s="85">
        <f t="shared" si="403"/>
        <v>-5.6843418860808015E-14</v>
      </c>
      <c r="D1411" s="11">
        <f ca="1">IF(A1411&lt;$B$1,VLOOKUP(A1411,[1]DI!$A$4:$B$15000,2),0)</f>
        <v>0.104</v>
      </c>
      <c r="E1411" s="85">
        <f t="shared" ca="1" si="404"/>
        <v>1.0003926999999999</v>
      </c>
      <c r="F1411" s="85">
        <f ca="1">(TRUNC(PRODUCT($E$12:$E1410),16))</f>
        <v>1.4146178450643301</v>
      </c>
      <c r="G1411" s="85">
        <f t="shared" ca="1" si="405"/>
        <v>1.1449431881660399</v>
      </c>
      <c r="H1411" s="85">
        <f t="shared" ca="1" si="406"/>
        <v>1.2355354000000001</v>
      </c>
      <c r="I1411" s="84">
        <f t="shared" si="401"/>
        <v>0.05</v>
      </c>
      <c r="J1411" s="86">
        <f t="shared" si="407"/>
        <v>44841</v>
      </c>
      <c r="K1411" s="87">
        <f t="shared" si="408"/>
        <v>453</v>
      </c>
      <c r="L1411" s="88">
        <f t="shared" si="409"/>
        <v>453</v>
      </c>
      <c r="M1411" s="89">
        <f t="shared" si="410"/>
        <v>1.0916672650000001</v>
      </c>
      <c r="N1411" s="89">
        <f t="shared" ca="1" si="411"/>
        <v>1.348793551</v>
      </c>
      <c r="O1411" s="88">
        <f t="shared" si="412"/>
        <v>0</v>
      </c>
      <c r="P1411" s="85">
        <f t="shared" ca="1" si="413"/>
        <v>0</v>
      </c>
      <c r="Q1411" s="85">
        <f t="shared" si="414"/>
        <v>0</v>
      </c>
      <c r="R1411" s="90" t="str">
        <f t="shared" si="415"/>
        <v>A+J=</v>
      </c>
      <c r="S1411" s="86">
        <f t="shared" si="416"/>
        <v>0</v>
      </c>
      <c r="T1411" s="91"/>
    </row>
    <row r="1412" spans="1:20" x14ac:dyDescent="0.15">
      <c r="A1412" s="83">
        <f t="shared" si="400"/>
        <v>45505</v>
      </c>
      <c r="B1412" s="129">
        <f t="shared" ca="1" si="402"/>
        <v>-5.6843418860808015E-14</v>
      </c>
      <c r="C1412" s="85">
        <f t="shared" si="403"/>
        <v>-5.6843418860808015E-14</v>
      </c>
      <c r="D1412" s="11">
        <f ca="1">IF(A1412&lt;$B$1,VLOOKUP(A1412,[1]DI!$A$4:$B$15000,2),0)</f>
        <v>0.104</v>
      </c>
      <c r="E1412" s="85">
        <f t="shared" ca="1" si="404"/>
        <v>1.0003926999999999</v>
      </c>
      <c r="F1412" s="85">
        <f ca="1">(TRUNC(PRODUCT($E$12:$E1411),16))</f>
        <v>1.4151733654920799</v>
      </c>
      <c r="G1412" s="85">
        <f t="shared" ca="1" si="405"/>
        <v>1.1449431881660399</v>
      </c>
      <c r="H1412" s="85">
        <f t="shared" ca="1" si="406"/>
        <v>1.2360206</v>
      </c>
      <c r="I1412" s="84">
        <f t="shared" si="401"/>
        <v>0.05</v>
      </c>
      <c r="J1412" s="86">
        <f t="shared" si="407"/>
        <v>44841</v>
      </c>
      <c r="K1412" s="87">
        <f t="shared" si="408"/>
        <v>454</v>
      </c>
      <c r="L1412" s="88">
        <f t="shared" si="409"/>
        <v>454</v>
      </c>
      <c r="M1412" s="89">
        <f t="shared" si="410"/>
        <v>1.091878645</v>
      </c>
      <c r="N1412" s="89">
        <f t="shared" ca="1" si="411"/>
        <v>1.349584498</v>
      </c>
      <c r="O1412" s="88">
        <f t="shared" si="412"/>
        <v>0</v>
      </c>
      <c r="P1412" s="85">
        <f t="shared" ca="1" si="413"/>
        <v>0</v>
      </c>
      <c r="Q1412" s="85">
        <f t="shared" si="414"/>
        <v>0</v>
      </c>
      <c r="R1412" s="90" t="str">
        <f t="shared" si="415"/>
        <v>A+J=</v>
      </c>
      <c r="S1412" s="86">
        <f t="shared" si="416"/>
        <v>0</v>
      </c>
      <c r="T1412" s="91"/>
    </row>
    <row r="1413" spans="1:20" x14ac:dyDescent="0.15">
      <c r="A1413" s="83">
        <f t="shared" si="400"/>
        <v>45506</v>
      </c>
      <c r="B1413" s="129">
        <f t="shared" ca="1" si="402"/>
        <v>-5.6843418860808015E-14</v>
      </c>
      <c r="C1413" s="85">
        <f t="shared" si="403"/>
        <v>-5.6843418860808015E-14</v>
      </c>
      <c r="D1413" s="11">
        <f ca="1">IF(A1413&lt;$B$1,VLOOKUP(A1413,[1]DI!$A$4:$B$15000,2),0)</f>
        <v>0.104</v>
      </c>
      <c r="E1413" s="85">
        <f t="shared" ca="1" si="404"/>
        <v>1.0003926999999999</v>
      </c>
      <c r="F1413" s="85">
        <f ca="1">(TRUNC(PRODUCT($E$12:$E1412),16))</f>
        <v>1.41572910407271</v>
      </c>
      <c r="G1413" s="85">
        <f t="shared" ca="1" si="405"/>
        <v>1.1449431881660399</v>
      </c>
      <c r="H1413" s="85">
        <f t="shared" ca="1" si="406"/>
        <v>1.23650598</v>
      </c>
      <c r="I1413" s="84">
        <f t="shared" si="401"/>
        <v>0.05</v>
      </c>
      <c r="J1413" s="86">
        <f t="shared" si="407"/>
        <v>44841</v>
      </c>
      <c r="K1413" s="87">
        <f t="shared" si="408"/>
        <v>455</v>
      </c>
      <c r="L1413" s="88">
        <f t="shared" si="409"/>
        <v>455</v>
      </c>
      <c r="M1413" s="89">
        <f t="shared" si="410"/>
        <v>1.0920900659999999</v>
      </c>
      <c r="N1413" s="89">
        <f t="shared" ca="1" si="411"/>
        <v>1.3503758969999999</v>
      </c>
      <c r="O1413" s="88">
        <f t="shared" si="412"/>
        <v>0</v>
      </c>
      <c r="P1413" s="85">
        <f t="shared" ca="1" si="413"/>
        <v>0</v>
      </c>
      <c r="Q1413" s="85">
        <f t="shared" si="414"/>
        <v>0</v>
      </c>
      <c r="R1413" s="90" t="str">
        <f t="shared" si="415"/>
        <v>A+J=</v>
      </c>
      <c r="S1413" s="86">
        <f t="shared" si="416"/>
        <v>0</v>
      </c>
      <c r="T1413" s="91"/>
    </row>
    <row r="1414" spans="1:20" x14ac:dyDescent="0.15">
      <c r="A1414" s="83">
        <f t="shared" si="400"/>
        <v>45507</v>
      </c>
      <c r="B1414" s="129">
        <f t="shared" ca="1" si="402"/>
        <v>-5.6843418860808015E-14</v>
      </c>
      <c r="C1414" s="85">
        <f t="shared" si="403"/>
        <v>-5.6843418860808015E-14</v>
      </c>
      <c r="D1414" s="11">
        <f ca="1">IF(A1414&lt;$B$1,VLOOKUP(A1414,[1]DI!$A$4:$B$15000,2),0)</f>
        <v>0</v>
      </c>
      <c r="E1414" s="85">
        <f t="shared" ca="1" si="404"/>
        <v>1</v>
      </c>
      <c r="F1414" s="85">
        <f ca="1">(TRUNC(PRODUCT($E$12:$E1413),16))</f>
        <v>1.41628506089188</v>
      </c>
      <c r="G1414" s="85">
        <f t="shared" ca="1" si="405"/>
        <v>1.1449431881660399</v>
      </c>
      <c r="H1414" s="85">
        <f t="shared" ca="1" si="406"/>
        <v>1.2369915600000001</v>
      </c>
      <c r="I1414" s="84">
        <f t="shared" si="401"/>
        <v>0.05</v>
      </c>
      <c r="J1414" s="86">
        <f t="shared" si="407"/>
        <v>44841</v>
      </c>
      <c r="K1414" s="87">
        <f t="shared" si="408"/>
        <v>455</v>
      </c>
      <c r="L1414" s="88">
        <f t="shared" si="409"/>
        <v>456</v>
      </c>
      <c r="M1414" s="89">
        <f t="shared" si="410"/>
        <v>1.0923015279999999</v>
      </c>
      <c r="N1414" s="89">
        <f t="shared" ca="1" si="411"/>
        <v>1.3511677710000001</v>
      </c>
      <c r="O1414" s="88">
        <f t="shared" si="412"/>
        <v>0</v>
      </c>
      <c r="P1414" s="85">
        <f t="shared" ca="1" si="413"/>
        <v>0</v>
      </c>
      <c r="Q1414" s="85">
        <f t="shared" si="414"/>
        <v>0</v>
      </c>
      <c r="R1414" s="90" t="str">
        <f t="shared" si="415"/>
        <v>A+J=</v>
      </c>
      <c r="S1414" s="86">
        <f t="shared" si="416"/>
        <v>0</v>
      </c>
      <c r="T1414" s="91"/>
    </row>
    <row r="1415" spans="1:20" x14ac:dyDescent="0.15">
      <c r="A1415" s="83">
        <f t="shared" si="400"/>
        <v>45508</v>
      </c>
      <c r="B1415" s="129">
        <f t="shared" ca="1" si="402"/>
        <v>-5.6843418860808015E-14</v>
      </c>
      <c r="C1415" s="85">
        <f t="shared" si="403"/>
        <v>-5.6843418860808015E-14</v>
      </c>
      <c r="D1415" s="11">
        <f ca="1">IF(A1415&lt;$B$1,VLOOKUP(A1415,[1]DI!$A$4:$B$15000,2),0)</f>
        <v>0</v>
      </c>
      <c r="E1415" s="85">
        <f t="shared" ca="1" si="404"/>
        <v>1</v>
      </c>
      <c r="F1415" s="85">
        <f ca="1">(TRUNC(PRODUCT($E$12:$E1414),16))</f>
        <v>1.41628506089188</v>
      </c>
      <c r="G1415" s="85">
        <f t="shared" ca="1" si="405"/>
        <v>1.1449431881660399</v>
      </c>
      <c r="H1415" s="85">
        <f t="shared" ca="1" si="406"/>
        <v>1.2369915600000001</v>
      </c>
      <c r="I1415" s="84">
        <f t="shared" si="401"/>
        <v>0.05</v>
      </c>
      <c r="J1415" s="86">
        <f t="shared" si="407"/>
        <v>44841</v>
      </c>
      <c r="K1415" s="87">
        <f t="shared" si="408"/>
        <v>455</v>
      </c>
      <c r="L1415" s="88">
        <f t="shared" si="409"/>
        <v>456</v>
      </c>
      <c r="M1415" s="89">
        <f t="shared" si="410"/>
        <v>1.0923015279999999</v>
      </c>
      <c r="N1415" s="89">
        <f t="shared" ca="1" si="411"/>
        <v>1.3511677710000001</v>
      </c>
      <c r="O1415" s="88">
        <f t="shared" si="412"/>
        <v>0</v>
      </c>
      <c r="P1415" s="85">
        <f t="shared" ca="1" si="413"/>
        <v>0</v>
      </c>
      <c r="Q1415" s="85">
        <f t="shared" si="414"/>
        <v>0</v>
      </c>
      <c r="R1415" s="90" t="str">
        <f t="shared" si="415"/>
        <v>A+J=</v>
      </c>
      <c r="S1415" s="86">
        <f t="shared" si="416"/>
        <v>0</v>
      </c>
      <c r="T1415" s="91"/>
    </row>
    <row r="1416" spans="1:20" x14ac:dyDescent="0.15">
      <c r="A1416" s="83">
        <f t="shared" si="400"/>
        <v>45509</v>
      </c>
      <c r="B1416" s="129">
        <f t="shared" ca="1" si="402"/>
        <v>-5.6843418860808015E-14</v>
      </c>
      <c r="C1416" s="85">
        <f t="shared" si="403"/>
        <v>-5.6843418860808015E-14</v>
      </c>
      <c r="D1416" s="11">
        <f ca="1">IF(A1416&lt;$B$1,VLOOKUP(A1416,[1]DI!$A$4:$B$15000,2),0)</f>
        <v>0.104</v>
      </c>
      <c r="E1416" s="85">
        <f t="shared" ca="1" si="404"/>
        <v>1.0003926999999999</v>
      </c>
      <c r="F1416" s="85">
        <f ca="1">(TRUNC(PRODUCT($E$12:$E1415),16))</f>
        <v>1.41628506089188</v>
      </c>
      <c r="G1416" s="85">
        <f t="shared" ca="1" si="405"/>
        <v>1.1449431881660399</v>
      </c>
      <c r="H1416" s="85">
        <f t="shared" ca="1" si="406"/>
        <v>1.2369915600000001</v>
      </c>
      <c r="I1416" s="84">
        <f t="shared" si="401"/>
        <v>0.05</v>
      </c>
      <c r="J1416" s="86">
        <f t="shared" si="407"/>
        <v>44841</v>
      </c>
      <c r="K1416" s="87">
        <f t="shared" si="408"/>
        <v>456</v>
      </c>
      <c r="L1416" s="88">
        <f t="shared" si="409"/>
        <v>456</v>
      </c>
      <c r="M1416" s="89">
        <f t="shared" si="410"/>
        <v>1.0923015279999999</v>
      </c>
      <c r="N1416" s="89">
        <f t="shared" ca="1" si="411"/>
        <v>1.3511677710000001</v>
      </c>
      <c r="O1416" s="88">
        <f t="shared" si="412"/>
        <v>0</v>
      </c>
      <c r="P1416" s="85">
        <f t="shared" ca="1" si="413"/>
        <v>0</v>
      </c>
      <c r="Q1416" s="85">
        <f t="shared" si="414"/>
        <v>0</v>
      </c>
      <c r="R1416" s="90" t="str">
        <f t="shared" si="415"/>
        <v>A+J=</v>
      </c>
      <c r="S1416" s="86">
        <f t="shared" si="416"/>
        <v>0</v>
      </c>
      <c r="T1416" s="91"/>
    </row>
    <row r="1417" spans="1:20" x14ac:dyDescent="0.15">
      <c r="A1417" s="83">
        <f t="shared" si="400"/>
        <v>45510</v>
      </c>
      <c r="B1417" s="129">
        <f t="shared" ca="1" si="402"/>
        <v>-5.6843418860808015E-14</v>
      </c>
      <c r="C1417" s="85">
        <f t="shared" si="403"/>
        <v>-5.6843418860808015E-14</v>
      </c>
      <c r="D1417" s="11">
        <f ca="1">IF(A1417&lt;$B$1,VLOOKUP(A1417,[1]DI!$A$4:$B$15000,2),0)</f>
        <v>0.104</v>
      </c>
      <c r="E1417" s="85">
        <f t="shared" ca="1" si="404"/>
        <v>1.0003926999999999</v>
      </c>
      <c r="F1417" s="85">
        <f ca="1">(TRUNC(PRODUCT($E$12:$E1416),16))</f>
        <v>1.41684123603529</v>
      </c>
      <c r="G1417" s="85">
        <f t="shared" ca="1" si="405"/>
        <v>1.1449431881660399</v>
      </c>
      <c r="H1417" s="85">
        <f t="shared" ca="1" si="406"/>
        <v>1.2374773299999999</v>
      </c>
      <c r="I1417" s="84">
        <f t="shared" si="401"/>
        <v>0.05</v>
      </c>
      <c r="J1417" s="86">
        <f t="shared" si="407"/>
        <v>44841</v>
      </c>
      <c r="K1417" s="87">
        <f t="shared" si="408"/>
        <v>457</v>
      </c>
      <c r="L1417" s="88">
        <f t="shared" si="409"/>
        <v>457</v>
      </c>
      <c r="M1417" s="89">
        <f t="shared" si="410"/>
        <v>1.092513031</v>
      </c>
      <c r="N1417" s="89">
        <f t="shared" ca="1" si="411"/>
        <v>1.351960109</v>
      </c>
      <c r="O1417" s="88">
        <f t="shared" si="412"/>
        <v>0</v>
      </c>
      <c r="P1417" s="85">
        <f t="shared" ca="1" si="413"/>
        <v>0</v>
      </c>
      <c r="Q1417" s="85">
        <f t="shared" si="414"/>
        <v>0</v>
      </c>
      <c r="R1417" s="90" t="str">
        <f t="shared" si="415"/>
        <v>A+J=</v>
      </c>
      <c r="S1417" s="86">
        <f t="shared" si="416"/>
        <v>0</v>
      </c>
      <c r="T1417" s="91"/>
    </row>
    <row r="1418" spans="1:20" x14ac:dyDescent="0.15">
      <c r="A1418" s="83">
        <f t="shared" si="400"/>
        <v>45511</v>
      </c>
      <c r="B1418" s="129">
        <f t="shared" ca="1" si="402"/>
        <v>-5.6843418860808015E-14</v>
      </c>
      <c r="C1418" s="85">
        <f t="shared" si="403"/>
        <v>-5.6843418860808015E-14</v>
      </c>
      <c r="D1418" s="11">
        <f ca="1">IF(A1418&lt;$B$1,VLOOKUP(A1418,[1]DI!$A$4:$B$15000,2),0)</f>
        <v>0.104</v>
      </c>
      <c r="E1418" s="85">
        <f t="shared" ca="1" si="404"/>
        <v>1.0003926999999999</v>
      </c>
      <c r="F1418" s="85">
        <f ca="1">(TRUNC(PRODUCT($E$12:$E1417),16))</f>
        <v>1.4173976295886801</v>
      </c>
      <c r="G1418" s="85">
        <f t="shared" ca="1" si="405"/>
        <v>1.1449431881660399</v>
      </c>
      <c r="H1418" s="85">
        <f t="shared" ca="1" si="406"/>
        <v>1.23796328</v>
      </c>
      <c r="I1418" s="84">
        <f t="shared" si="401"/>
        <v>0.05</v>
      </c>
      <c r="J1418" s="86">
        <f t="shared" si="407"/>
        <v>44841</v>
      </c>
      <c r="K1418" s="87">
        <f t="shared" si="408"/>
        <v>458</v>
      </c>
      <c r="L1418" s="88">
        <f t="shared" si="409"/>
        <v>458</v>
      </c>
      <c r="M1418" s="89">
        <f t="shared" si="410"/>
        <v>1.0927245750000001</v>
      </c>
      <c r="N1418" s="89">
        <f t="shared" ca="1" si="411"/>
        <v>1.352752899</v>
      </c>
      <c r="O1418" s="88">
        <f t="shared" si="412"/>
        <v>0</v>
      </c>
      <c r="P1418" s="85">
        <f t="shared" ca="1" si="413"/>
        <v>0</v>
      </c>
      <c r="Q1418" s="85">
        <f t="shared" si="414"/>
        <v>0</v>
      </c>
      <c r="R1418" s="90" t="str">
        <f t="shared" si="415"/>
        <v>A+J=</v>
      </c>
      <c r="S1418" s="86">
        <f t="shared" si="416"/>
        <v>0</v>
      </c>
      <c r="T1418" s="91"/>
    </row>
    <row r="1419" spans="1:20" x14ac:dyDescent="0.15">
      <c r="A1419" s="83">
        <f t="shared" si="400"/>
        <v>45512</v>
      </c>
      <c r="B1419" s="129">
        <f t="shared" ca="1" si="402"/>
        <v>-5.6843418860808015E-14</v>
      </c>
      <c r="C1419" s="85">
        <f t="shared" si="403"/>
        <v>-5.6843418860808015E-14</v>
      </c>
      <c r="D1419" s="11">
        <f ca="1">IF(A1419&lt;$B$1,VLOOKUP(A1419,[1]DI!$A$4:$B$15000,2),0)</f>
        <v>0.104</v>
      </c>
      <c r="E1419" s="85">
        <f t="shared" ca="1" si="404"/>
        <v>1.0003926999999999</v>
      </c>
      <c r="F1419" s="85">
        <f ca="1">(TRUNC(PRODUCT($E$12:$E1418),16))</f>
        <v>1.4179542416378199</v>
      </c>
      <c r="G1419" s="85">
        <f t="shared" ca="1" si="405"/>
        <v>1.1449431881660399</v>
      </c>
      <c r="H1419" s="85">
        <f t="shared" ca="1" si="406"/>
        <v>1.23844943</v>
      </c>
      <c r="I1419" s="84">
        <f t="shared" si="401"/>
        <v>0.05</v>
      </c>
      <c r="J1419" s="86">
        <f t="shared" si="407"/>
        <v>44841</v>
      </c>
      <c r="K1419" s="87">
        <f t="shared" si="408"/>
        <v>459</v>
      </c>
      <c r="L1419" s="88">
        <f t="shared" si="409"/>
        <v>459</v>
      </c>
      <c r="M1419" s="89">
        <f t="shared" si="410"/>
        <v>1.09293616</v>
      </c>
      <c r="N1419" s="89">
        <f t="shared" ca="1" si="411"/>
        <v>1.3535461639999999</v>
      </c>
      <c r="O1419" s="88">
        <f t="shared" si="412"/>
        <v>0</v>
      </c>
      <c r="P1419" s="85">
        <f t="shared" ca="1" si="413"/>
        <v>0</v>
      </c>
      <c r="Q1419" s="85">
        <f t="shared" si="414"/>
        <v>0</v>
      </c>
      <c r="R1419" s="90" t="str">
        <f t="shared" si="415"/>
        <v>A+J=</v>
      </c>
      <c r="S1419" s="86">
        <f t="shared" si="416"/>
        <v>0</v>
      </c>
      <c r="T1419" s="91"/>
    </row>
    <row r="1420" spans="1:20" x14ac:dyDescent="0.15">
      <c r="A1420" s="83">
        <f t="shared" si="400"/>
        <v>45513</v>
      </c>
      <c r="B1420" s="129">
        <f t="shared" ca="1" si="402"/>
        <v>-5.6843418860808015E-14</v>
      </c>
      <c r="C1420" s="85">
        <f t="shared" si="403"/>
        <v>-5.6843418860808015E-14</v>
      </c>
      <c r="D1420" s="11">
        <f ca="1">IF(A1420&lt;$B$1,VLOOKUP(A1420,[1]DI!$A$4:$B$15000,2),0)</f>
        <v>0.104</v>
      </c>
      <c r="E1420" s="85">
        <f t="shared" ca="1" si="404"/>
        <v>1.0003926999999999</v>
      </c>
      <c r="F1420" s="85">
        <f ca="1">(TRUNC(PRODUCT($E$12:$E1419),16))</f>
        <v>1.4185110722685199</v>
      </c>
      <c r="G1420" s="85">
        <f t="shared" ca="1" si="405"/>
        <v>1.1449431881660399</v>
      </c>
      <c r="H1420" s="85">
        <f t="shared" ca="1" si="406"/>
        <v>1.2389357700000001</v>
      </c>
      <c r="I1420" s="84">
        <f t="shared" si="401"/>
        <v>0.05</v>
      </c>
      <c r="J1420" s="86">
        <f t="shared" si="407"/>
        <v>44841</v>
      </c>
      <c r="K1420" s="87">
        <f t="shared" si="408"/>
        <v>460</v>
      </c>
      <c r="L1420" s="88">
        <f t="shared" si="409"/>
        <v>460</v>
      </c>
      <c r="M1420" s="89">
        <f t="shared" si="410"/>
        <v>1.093147785</v>
      </c>
      <c r="N1420" s="89">
        <f t="shared" ca="1" si="411"/>
        <v>1.3543398929999999</v>
      </c>
      <c r="O1420" s="88">
        <f t="shared" si="412"/>
        <v>0</v>
      </c>
      <c r="P1420" s="85">
        <f t="shared" ca="1" si="413"/>
        <v>0</v>
      </c>
      <c r="Q1420" s="85">
        <f t="shared" si="414"/>
        <v>0</v>
      </c>
      <c r="R1420" s="90" t="str">
        <f t="shared" si="415"/>
        <v>A+J=</v>
      </c>
      <c r="S1420" s="86">
        <f t="shared" si="416"/>
        <v>0</v>
      </c>
      <c r="T1420" s="91"/>
    </row>
    <row r="1421" spans="1:20" x14ac:dyDescent="0.15">
      <c r="A1421" s="83">
        <f t="shared" ref="A1421:A1479" si="417">(A1420+1)</f>
        <v>45514</v>
      </c>
      <c r="B1421" s="129">
        <f t="shared" ca="1" si="402"/>
        <v>-5.6843418860808015E-14</v>
      </c>
      <c r="C1421" s="85">
        <f t="shared" si="403"/>
        <v>-5.6843418860808015E-14</v>
      </c>
      <c r="D1421" s="11">
        <f ca="1">IF(A1421&lt;$B$1,VLOOKUP(A1421,[1]DI!$A$4:$B$15000,2),0)</f>
        <v>0</v>
      </c>
      <c r="E1421" s="85">
        <f t="shared" ca="1" si="404"/>
        <v>1</v>
      </c>
      <c r="F1421" s="85">
        <f ca="1">(TRUNC(PRODUCT($E$12:$E1420),16))</f>
        <v>1.4190681215665999</v>
      </c>
      <c r="G1421" s="85">
        <f t="shared" ca="1" si="405"/>
        <v>1.1449431881660399</v>
      </c>
      <c r="H1421" s="85">
        <f t="shared" ca="1" si="406"/>
        <v>1.2394223</v>
      </c>
      <c r="I1421" s="84">
        <f t="shared" ref="I1421:I1479" si="418">I1420</f>
        <v>0.05</v>
      </c>
      <c r="J1421" s="86">
        <f t="shared" si="407"/>
        <v>44841</v>
      </c>
      <c r="K1421" s="87">
        <f t="shared" si="408"/>
        <v>460</v>
      </c>
      <c r="L1421" s="88">
        <f t="shared" si="409"/>
        <v>461</v>
      </c>
      <c r="M1421" s="89">
        <f t="shared" si="410"/>
        <v>1.0933594520000001</v>
      </c>
      <c r="N1421" s="89">
        <f t="shared" ca="1" si="411"/>
        <v>1.3551340869999999</v>
      </c>
      <c r="O1421" s="88">
        <f t="shared" si="412"/>
        <v>0</v>
      </c>
      <c r="P1421" s="85">
        <f t="shared" ca="1" si="413"/>
        <v>0</v>
      </c>
      <c r="Q1421" s="85">
        <f t="shared" si="414"/>
        <v>0</v>
      </c>
      <c r="R1421" s="90" t="str">
        <f t="shared" si="415"/>
        <v>A+J=</v>
      </c>
      <c r="S1421" s="86">
        <f t="shared" si="416"/>
        <v>0</v>
      </c>
      <c r="T1421" s="91"/>
    </row>
    <row r="1422" spans="1:20" x14ac:dyDescent="0.15">
      <c r="A1422" s="83">
        <f t="shared" si="417"/>
        <v>45515</v>
      </c>
      <c r="B1422" s="129">
        <f t="shared" ca="1" si="402"/>
        <v>-5.6843418860808015E-14</v>
      </c>
      <c r="C1422" s="85">
        <f t="shared" si="403"/>
        <v>-5.6843418860808015E-14</v>
      </c>
      <c r="D1422" s="11">
        <f ca="1">IF(A1422&lt;$B$1,VLOOKUP(A1422,[1]DI!$A$4:$B$15000,2),0)</f>
        <v>0</v>
      </c>
      <c r="E1422" s="85">
        <f t="shared" ca="1" si="404"/>
        <v>1</v>
      </c>
      <c r="F1422" s="85">
        <f ca="1">(TRUNC(PRODUCT($E$12:$E1421),16))</f>
        <v>1.4190681215665999</v>
      </c>
      <c r="G1422" s="85">
        <f t="shared" ca="1" si="405"/>
        <v>1.1449431881660399</v>
      </c>
      <c r="H1422" s="85">
        <f t="shared" ca="1" si="406"/>
        <v>1.2394223</v>
      </c>
      <c r="I1422" s="84">
        <f t="shared" si="418"/>
        <v>0.05</v>
      </c>
      <c r="J1422" s="86">
        <f t="shared" si="407"/>
        <v>44841</v>
      </c>
      <c r="K1422" s="87">
        <f t="shared" si="408"/>
        <v>460</v>
      </c>
      <c r="L1422" s="88">
        <f t="shared" si="409"/>
        <v>461</v>
      </c>
      <c r="M1422" s="89">
        <f t="shared" si="410"/>
        <v>1.0933594520000001</v>
      </c>
      <c r="N1422" s="89">
        <f t="shared" ca="1" si="411"/>
        <v>1.3551340869999999</v>
      </c>
      <c r="O1422" s="88">
        <f t="shared" si="412"/>
        <v>0</v>
      </c>
      <c r="P1422" s="85">
        <f t="shared" ca="1" si="413"/>
        <v>0</v>
      </c>
      <c r="Q1422" s="85">
        <f t="shared" si="414"/>
        <v>0</v>
      </c>
      <c r="R1422" s="90" t="str">
        <f t="shared" si="415"/>
        <v>A+J=</v>
      </c>
      <c r="S1422" s="86">
        <f t="shared" si="416"/>
        <v>0</v>
      </c>
      <c r="T1422" s="91"/>
    </row>
    <row r="1423" spans="1:20" x14ac:dyDescent="0.15">
      <c r="A1423" s="83">
        <f t="shared" si="417"/>
        <v>45516</v>
      </c>
      <c r="B1423" s="129">
        <f t="shared" ca="1" si="402"/>
        <v>-5.6843418860808015E-14</v>
      </c>
      <c r="C1423" s="85">
        <f t="shared" si="403"/>
        <v>-5.6843418860808015E-14</v>
      </c>
      <c r="D1423" s="11">
        <f ca="1">IF(A1423&lt;$B$1,VLOOKUP(A1423,[1]DI!$A$4:$B$15000,2),0)</f>
        <v>0.104</v>
      </c>
      <c r="E1423" s="85">
        <f t="shared" ca="1" si="404"/>
        <v>1.0003926999999999</v>
      </c>
      <c r="F1423" s="85">
        <f ca="1">(TRUNC(PRODUCT($E$12:$E1422),16))</f>
        <v>1.4190681215665999</v>
      </c>
      <c r="G1423" s="85">
        <f t="shared" ca="1" si="405"/>
        <v>1.1449431881660399</v>
      </c>
      <c r="H1423" s="85">
        <f t="shared" ca="1" si="406"/>
        <v>1.2394223</v>
      </c>
      <c r="I1423" s="84">
        <f t="shared" si="418"/>
        <v>0.05</v>
      </c>
      <c r="J1423" s="86">
        <f t="shared" si="407"/>
        <v>44841</v>
      </c>
      <c r="K1423" s="87">
        <f t="shared" si="408"/>
        <v>461</v>
      </c>
      <c r="L1423" s="88">
        <f t="shared" si="409"/>
        <v>461</v>
      </c>
      <c r="M1423" s="89">
        <f t="shared" si="410"/>
        <v>1.0933594520000001</v>
      </c>
      <c r="N1423" s="89">
        <f t="shared" ca="1" si="411"/>
        <v>1.3551340869999999</v>
      </c>
      <c r="O1423" s="88">
        <f t="shared" si="412"/>
        <v>0</v>
      </c>
      <c r="P1423" s="85">
        <f t="shared" ca="1" si="413"/>
        <v>0</v>
      </c>
      <c r="Q1423" s="85">
        <f t="shared" si="414"/>
        <v>0</v>
      </c>
      <c r="R1423" s="90" t="str">
        <f t="shared" si="415"/>
        <v>A+J=</v>
      </c>
      <c r="S1423" s="86">
        <f t="shared" si="416"/>
        <v>0</v>
      </c>
      <c r="T1423" s="91"/>
    </row>
    <row r="1424" spans="1:20" x14ac:dyDescent="0.15">
      <c r="A1424" s="83">
        <f t="shared" si="417"/>
        <v>45517</v>
      </c>
      <c r="B1424" s="129">
        <f t="shared" ca="1" si="402"/>
        <v>-5.6843418860808015E-14</v>
      </c>
      <c r="C1424" s="85">
        <f t="shared" si="403"/>
        <v>-5.6843418860808015E-14</v>
      </c>
      <c r="D1424" s="11">
        <f ca="1">IF(A1424&lt;$B$1,VLOOKUP(A1424,[1]DI!$A$4:$B$15000,2),0)</f>
        <v>0.104</v>
      </c>
      <c r="E1424" s="85">
        <f t="shared" ca="1" si="404"/>
        <v>1.0003926999999999</v>
      </c>
      <c r="F1424" s="85">
        <f ca="1">(TRUNC(PRODUCT($E$12:$E1423),16))</f>
        <v>1.4196253896179301</v>
      </c>
      <c r="G1424" s="85">
        <f t="shared" ca="1" si="405"/>
        <v>1.1449431881660399</v>
      </c>
      <c r="H1424" s="85">
        <f t="shared" ca="1" si="406"/>
        <v>1.23990902</v>
      </c>
      <c r="I1424" s="84">
        <f t="shared" si="418"/>
        <v>0.05</v>
      </c>
      <c r="J1424" s="86">
        <f t="shared" si="407"/>
        <v>44841</v>
      </c>
      <c r="K1424" s="87">
        <f t="shared" si="408"/>
        <v>462</v>
      </c>
      <c r="L1424" s="88">
        <f t="shared" si="409"/>
        <v>462</v>
      </c>
      <c r="M1424" s="89">
        <f t="shared" si="410"/>
        <v>1.09357116</v>
      </c>
      <c r="N1424" s="89">
        <f t="shared" ca="1" si="411"/>
        <v>1.3559287449999999</v>
      </c>
      <c r="O1424" s="88">
        <f t="shared" si="412"/>
        <v>0</v>
      </c>
      <c r="P1424" s="85">
        <f t="shared" ca="1" si="413"/>
        <v>0</v>
      </c>
      <c r="Q1424" s="85">
        <f t="shared" si="414"/>
        <v>0</v>
      </c>
      <c r="R1424" s="90" t="str">
        <f t="shared" si="415"/>
        <v>A+J=</v>
      </c>
      <c r="S1424" s="86">
        <f t="shared" si="416"/>
        <v>0</v>
      </c>
      <c r="T1424" s="91"/>
    </row>
    <row r="1425" spans="1:20" x14ac:dyDescent="0.15">
      <c r="A1425" s="83">
        <f t="shared" si="417"/>
        <v>45518</v>
      </c>
      <c r="B1425" s="129">
        <f t="shared" ca="1" si="402"/>
        <v>-5.6843418860808015E-14</v>
      </c>
      <c r="C1425" s="85">
        <f t="shared" si="403"/>
        <v>-5.6843418860808015E-14</v>
      </c>
      <c r="D1425" s="11">
        <f ca="1">IF(A1425&lt;$B$1,VLOOKUP(A1425,[1]DI!$A$4:$B$15000,2),0)</f>
        <v>0.104</v>
      </c>
      <c r="E1425" s="85">
        <f t="shared" ca="1" si="404"/>
        <v>1.0003926999999999</v>
      </c>
      <c r="F1425" s="85">
        <f ca="1">(TRUNC(PRODUCT($E$12:$E1424),16))</f>
        <v>1.4201828765084401</v>
      </c>
      <c r="G1425" s="85">
        <f t="shared" ca="1" si="405"/>
        <v>1.1449431881660399</v>
      </c>
      <c r="H1425" s="85">
        <f t="shared" ca="1" si="406"/>
        <v>1.24039594</v>
      </c>
      <c r="I1425" s="84">
        <f t="shared" si="418"/>
        <v>0.05</v>
      </c>
      <c r="J1425" s="86">
        <f t="shared" si="407"/>
        <v>44841</v>
      </c>
      <c r="K1425" s="87">
        <f t="shared" si="408"/>
        <v>463</v>
      </c>
      <c r="L1425" s="88">
        <f t="shared" si="409"/>
        <v>463</v>
      </c>
      <c r="M1425" s="89">
        <f t="shared" si="410"/>
        <v>1.093782909</v>
      </c>
      <c r="N1425" s="89">
        <f t="shared" ca="1" si="411"/>
        <v>1.3567238800000001</v>
      </c>
      <c r="O1425" s="88">
        <f t="shared" si="412"/>
        <v>0</v>
      </c>
      <c r="P1425" s="85">
        <f t="shared" ca="1" si="413"/>
        <v>0</v>
      </c>
      <c r="Q1425" s="85">
        <f t="shared" si="414"/>
        <v>0</v>
      </c>
      <c r="R1425" s="90" t="str">
        <f t="shared" si="415"/>
        <v>A+J=</v>
      </c>
      <c r="S1425" s="86">
        <f t="shared" si="416"/>
        <v>0</v>
      </c>
      <c r="T1425" s="91"/>
    </row>
    <row r="1426" spans="1:20" x14ac:dyDescent="0.15">
      <c r="A1426" s="83">
        <f t="shared" si="417"/>
        <v>45519</v>
      </c>
      <c r="B1426" s="129">
        <f t="shared" ca="1" si="402"/>
        <v>-5.6843418860808015E-14</v>
      </c>
      <c r="C1426" s="85">
        <f t="shared" si="403"/>
        <v>-5.6843418860808015E-14</v>
      </c>
      <c r="D1426" s="11">
        <f ca="1">IF(A1426&lt;$B$1,VLOOKUP(A1426,[1]DI!$A$4:$B$15000,2),0)</f>
        <v>0.104</v>
      </c>
      <c r="E1426" s="85">
        <f t="shared" ca="1" si="404"/>
        <v>1.0003926999999999</v>
      </c>
      <c r="F1426" s="85">
        <f ca="1">(TRUNC(PRODUCT($E$12:$E1425),16))</f>
        <v>1.42074058232404</v>
      </c>
      <c r="G1426" s="85">
        <f t="shared" ca="1" si="405"/>
        <v>1.1449431881660399</v>
      </c>
      <c r="H1426" s="85">
        <f t="shared" ca="1" si="406"/>
        <v>1.2408830399999999</v>
      </c>
      <c r="I1426" s="84">
        <f t="shared" si="418"/>
        <v>0.05</v>
      </c>
      <c r="J1426" s="86">
        <f t="shared" si="407"/>
        <v>44841</v>
      </c>
      <c r="K1426" s="87">
        <f t="shared" si="408"/>
        <v>464</v>
      </c>
      <c r="L1426" s="88">
        <f t="shared" si="409"/>
        <v>464</v>
      </c>
      <c r="M1426" s="89">
        <f t="shared" si="410"/>
        <v>1.0939946979999999</v>
      </c>
      <c r="N1426" s="89">
        <f t="shared" ca="1" si="411"/>
        <v>1.3575194669999999</v>
      </c>
      <c r="O1426" s="88">
        <f t="shared" si="412"/>
        <v>0</v>
      </c>
      <c r="P1426" s="85">
        <f t="shared" ca="1" si="413"/>
        <v>0</v>
      </c>
      <c r="Q1426" s="85">
        <f t="shared" si="414"/>
        <v>0</v>
      </c>
      <c r="R1426" s="90" t="str">
        <f t="shared" si="415"/>
        <v>A+J=</v>
      </c>
      <c r="S1426" s="86">
        <f t="shared" si="416"/>
        <v>0</v>
      </c>
      <c r="T1426" s="91"/>
    </row>
    <row r="1427" spans="1:20" x14ac:dyDescent="0.15">
      <c r="A1427" s="83">
        <f t="shared" si="417"/>
        <v>45520</v>
      </c>
      <c r="B1427" s="129">
        <f t="shared" ca="1" si="402"/>
        <v>-5.6843418860808015E-14</v>
      </c>
      <c r="C1427" s="85">
        <f t="shared" si="403"/>
        <v>-5.6843418860808015E-14</v>
      </c>
      <c r="D1427" s="11">
        <f ca="1">IF(A1427&lt;$B$1,VLOOKUP(A1427,[1]DI!$A$4:$B$15000,2),0)</f>
        <v>0.104</v>
      </c>
      <c r="E1427" s="85">
        <f t="shared" ca="1" si="404"/>
        <v>1.0003926999999999</v>
      </c>
      <c r="F1427" s="85">
        <f ca="1">(TRUNC(PRODUCT($E$12:$E1426),16))</f>
        <v>1.42129850715072</v>
      </c>
      <c r="G1427" s="85">
        <f t="shared" ca="1" si="405"/>
        <v>1.1449431881660399</v>
      </c>
      <c r="H1427" s="85">
        <f t="shared" ca="1" si="406"/>
        <v>1.2413703300000001</v>
      </c>
      <c r="I1427" s="84">
        <f t="shared" si="418"/>
        <v>0.05</v>
      </c>
      <c r="J1427" s="86">
        <f t="shared" si="407"/>
        <v>44841</v>
      </c>
      <c r="K1427" s="87">
        <f t="shared" si="408"/>
        <v>465</v>
      </c>
      <c r="L1427" s="88">
        <f t="shared" si="409"/>
        <v>465</v>
      </c>
      <c r="M1427" s="89">
        <f t="shared" si="410"/>
        <v>1.094206529</v>
      </c>
      <c r="N1427" s="89">
        <f t="shared" ca="1" si="411"/>
        <v>1.3583155200000001</v>
      </c>
      <c r="O1427" s="88">
        <f t="shared" si="412"/>
        <v>0</v>
      </c>
      <c r="P1427" s="85">
        <f t="shared" ca="1" si="413"/>
        <v>0</v>
      </c>
      <c r="Q1427" s="85">
        <f t="shared" si="414"/>
        <v>0</v>
      </c>
      <c r="R1427" s="90" t="str">
        <f t="shared" si="415"/>
        <v>A+J=</v>
      </c>
      <c r="S1427" s="86">
        <f t="shared" si="416"/>
        <v>0</v>
      </c>
      <c r="T1427" s="91"/>
    </row>
    <row r="1428" spans="1:20" x14ac:dyDescent="0.15">
      <c r="A1428" s="83">
        <f t="shared" si="417"/>
        <v>45521</v>
      </c>
      <c r="B1428" s="129">
        <f t="shared" ca="1" si="402"/>
        <v>-5.6843418860808015E-14</v>
      </c>
      <c r="C1428" s="85">
        <f t="shared" si="403"/>
        <v>-5.6843418860808015E-14</v>
      </c>
      <c r="D1428" s="11">
        <f ca="1">IF(A1428&lt;$B$1,VLOOKUP(A1428,[1]DI!$A$4:$B$15000,2),0)</f>
        <v>0</v>
      </c>
      <c r="E1428" s="85">
        <f t="shared" ca="1" si="404"/>
        <v>1</v>
      </c>
      <c r="F1428" s="85">
        <f ca="1">(TRUNC(PRODUCT($E$12:$E1427),16))</f>
        <v>1.4218566510744799</v>
      </c>
      <c r="G1428" s="85">
        <f t="shared" ca="1" si="405"/>
        <v>1.1449431881660399</v>
      </c>
      <c r="H1428" s="85">
        <f t="shared" ca="1" si="406"/>
        <v>1.2418578199999999</v>
      </c>
      <c r="I1428" s="84">
        <f t="shared" si="418"/>
        <v>0.05</v>
      </c>
      <c r="J1428" s="86">
        <f t="shared" si="407"/>
        <v>44841</v>
      </c>
      <c r="K1428" s="87">
        <f t="shared" si="408"/>
        <v>465</v>
      </c>
      <c r="L1428" s="88">
        <f t="shared" si="409"/>
        <v>466</v>
      </c>
      <c r="M1428" s="89">
        <f t="shared" si="410"/>
        <v>1.094418401</v>
      </c>
      <c r="N1428" s="89">
        <f t="shared" ca="1" si="411"/>
        <v>1.35911205</v>
      </c>
      <c r="O1428" s="88">
        <f t="shared" si="412"/>
        <v>0</v>
      </c>
      <c r="P1428" s="85">
        <f t="shared" ca="1" si="413"/>
        <v>0</v>
      </c>
      <c r="Q1428" s="85">
        <f t="shared" si="414"/>
        <v>0</v>
      </c>
      <c r="R1428" s="90" t="str">
        <f t="shared" si="415"/>
        <v>A+J=</v>
      </c>
      <c r="S1428" s="86">
        <f t="shared" si="416"/>
        <v>0</v>
      </c>
      <c r="T1428" s="91"/>
    </row>
    <row r="1429" spans="1:20" x14ac:dyDescent="0.15">
      <c r="A1429" s="83">
        <f t="shared" si="417"/>
        <v>45522</v>
      </c>
      <c r="B1429" s="129">
        <f t="shared" ca="1" si="402"/>
        <v>-5.6843418860808015E-14</v>
      </c>
      <c r="C1429" s="85">
        <f t="shared" si="403"/>
        <v>-5.6843418860808015E-14</v>
      </c>
      <c r="D1429" s="11">
        <f ca="1">IF(A1429&lt;$B$1,VLOOKUP(A1429,[1]DI!$A$4:$B$15000,2),0)</f>
        <v>0</v>
      </c>
      <c r="E1429" s="85">
        <f t="shared" ca="1" si="404"/>
        <v>1</v>
      </c>
      <c r="F1429" s="85">
        <f ca="1">(TRUNC(PRODUCT($E$12:$E1428),16))</f>
        <v>1.4218566510744799</v>
      </c>
      <c r="G1429" s="85">
        <f t="shared" ca="1" si="405"/>
        <v>1.1449431881660399</v>
      </c>
      <c r="H1429" s="85">
        <f t="shared" ca="1" si="406"/>
        <v>1.2418578199999999</v>
      </c>
      <c r="I1429" s="84">
        <f t="shared" si="418"/>
        <v>0.05</v>
      </c>
      <c r="J1429" s="86">
        <f t="shared" si="407"/>
        <v>44841</v>
      </c>
      <c r="K1429" s="87">
        <f t="shared" si="408"/>
        <v>465</v>
      </c>
      <c r="L1429" s="88">
        <f t="shared" si="409"/>
        <v>466</v>
      </c>
      <c r="M1429" s="89">
        <f t="shared" si="410"/>
        <v>1.094418401</v>
      </c>
      <c r="N1429" s="89">
        <f t="shared" ca="1" si="411"/>
        <v>1.35911205</v>
      </c>
      <c r="O1429" s="88">
        <f t="shared" si="412"/>
        <v>0</v>
      </c>
      <c r="P1429" s="85">
        <f t="shared" ca="1" si="413"/>
        <v>0</v>
      </c>
      <c r="Q1429" s="85">
        <f t="shared" si="414"/>
        <v>0</v>
      </c>
      <c r="R1429" s="90" t="str">
        <f t="shared" si="415"/>
        <v>A+J=</v>
      </c>
      <c r="S1429" s="86">
        <f t="shared" si="416"/>
        <v>0</v>
      </c>
      <c r="T1429" s="91"/>
    </row>
    <row r="1430" spans="1:20" x14ac:dyDescent="0.15">
      <c r="A1430" s="83">
        <f t="shared" si="417"/>
        <v>45523</v>
      </c>
      <c r="B1430" s="129">
        <f t="shared" ca="1" si="402"/>
        <v>-5.6843418860808015E-14</v>
      </c>
      <c r="C1430" s="85">
        <f t="shared" si="403"/>
        <v>-5.6843418860808015E-14</v>
      </c>
      <c r="D1430" s="11">
        <f ca="1">IF(A1430&lt;$B$1,VLOOKUP(A1430,[1]DI!$A$4:$B$15000,2),0)</f>
        <v>0.104</v>
      </c>
      <c r="E1430" s="85">
        <f t="shared" ca="1" si="404"/>
        <v>1.0003926999999999</v>
      </c>
      <c r="F1430" s="85">
        <f ca="1">(TRUNC(PRODUCT($E$12:$E1429),16))</f>
        <v>1.4218566510744799</v>
      </c>
      <c r="G1430" s="85">
        <f t="shared" ca="1" si="405"/>
        <v>1.1449431881660399</v>
      </c>
      <c r="H1430" s="85">
        <f t="shared" ca="1" si="406"/>
        <v>1.2418578199999999</v>
      </c>
      <c r="I1430" s="84">
        <f t="shared" si="418"/>
        <v>0.05</v>
      </c>
      <c r="J1430" s="86">
        <f t="shared" si="407"/>
        <v>44841</v>
      </c>
      <c r="K1430" s="87">
        <f t="shared" si="408"/>
        <v>466</v>
      </c>
      <c r="L1430" s="88">
        <f t="shared" si="409"/>
        <v>466</v>
      </c>
      <c r="M1430" s="89">
        <f t="shared" si="410"/>
        <v>1.094418401</v>
      </c>
      <c r="N1430" s="89">
        <f t="shared" ca="1" si="411"/>
        <v>1.35911205</v>
      </c>
      <c r="O1430" s="88">
        <f t="shared" si="412"/>
        <v>0</v>
      </c>
      <c r="P1430" s="85">
        <f t="shared" ca="1" si="413"/>
        <v>0</v>
      </c>
      <c r="Q1430" s="85">
        <f t="shared" si="414"/>
        <v>0</v>
      </c>
      <c r="R1430" s="90" t="str">
        <f t="shared" si="415"/>
        <v>A+J=</v>
      </c>
      <c r="S1430" s="86">
        <f t="shared" si="416"/>
        <v>0</v>
      </c>
      <c r="T1430" s="91"/>
    </row>
    <row r="1431" spans="1:20" x14ac:dyDescent="0.15">
      <c r="A1431" s="83">
        <f t="shared" si="417"/>
        <v>45524</v>
      </c>
      <c r="B1431" s="129">
        <f t="shared" ca="1" si="402"/>
        <v>-5.6843418860808015E-14</v>
      </c>
      <c r="C1431" s="85">
        <f t="shared" si="403"/>
        <v>-5.6843418860808015E-14</v>
      </c>
      <c r="D1431" s="11">
        <f ca="1">IF(A1431&lt;$B$1,VLOOKUP(A1431,[1]DI!$A$4:$B$15000,2),0)</f>
        <v>0.104</v>
      </c>
      <c r="E1431" s="85">
        <f t="shared" ca="1" si="404"/>
        <v>1.0003926999999999</v>
      </c>
      <c r="F1431" s="85">
        <f ca="1">(TRUNC(PRODUCT($E$12:$E1430),16))</f>
        <v>1.4224150141813601</v>
      </c>
      <c r="G1431" s="85">
        <f t="shared" ca="1" si="405"/>
        <v>1.1449431881660399</v>
      </c>
      <c r="H1431" s="85">
        <f t="shared" ca="1" si="406"/>
        <v>1.2423455000000001</v>
      </c>
      <c r="I1431" s="84">
        <f t="shared" si="418"/>
        <v>0.05</v>
      </c>
      <c r="J1431" s="86">
        <f t="shared" si="407"/>
        <v>44841</v>
      </c>
      <c r="K1431" s="87">
        <f t="shared" si="408"/>
        <v>467</v>
      </c>
      <c r="L1431" s="88">
        <f t="shared" si="409"/>
        <v>467</v>
      </c>
      <c r="M1431" s="89">
        <f t="shared" si="410"/>
        <v>1.094630314</v>
      </c>
      <c r="N1431" s="89">
        <f t="shared" ca="1" si="411"/>
        <v>1.359909045</v>
      </c>
      <c r="O1431" s="88">
        <f t="shared" si="412"/>
        <v>0</v>
      </c>
      <c r="P1431" s="85">
        <f t="shared" ca="1" si="413"/>
        <v>0</v>
      </c>
      <c r="Q1431" s="85">
        <f t="shared" si="414"/>
        <v>0</v>
      </c>
      <c r="R1431" s="90" t="str">
        <f t="shared" si="415"/>
        <v>A+J=</v>
      </c>
      <c r="S1431" s="86">
        <f t="shared" si="416"/>
        <v>0</v>
      </c>
      <c r="T1431" s="91"/>
    </row>
    <row r="1432" spans="1:20" x14ac:dyDescent="0.15">
      <c r="A1432" s="83">
        <f t="shared" si="417"/>
        <v>45525</v>
      </c>
      <c r="B1432" s="129">
        <f t="shared" ca="1" si="402"/>
        <v>-5.6843418860808015E-14</v>
      </c>
      <c r="C1432" s="85">
        <f t="shared" si="403"/>
        <v>-5.6843418860808015E-14</v>
      </c>
      <c r="D1432" s="11">
        <f ca="1">IF(A1432&lt;$B$1,VLOOKUP(A1432,[1]DI!$A$4:$B$15000,2),0)</f>
        <v>0.104</v>
      </c>
      <c r="E1432" s="85">
        <f t="shared" ca="1" si="404"/>
        <v>1.0003926999999999</v>
      </c>
      <c r="F1432" s="85">
        <f ca="1">(TRUNC(PRODUCT($E$12:$E1431),16))</f>
        <v>1.42297359655742</v>
      </c>
      <c r="G1432" s="85">
        <f t="shared" ca="1" si="405"/>
        <v>1.1449431881660399</v>
      </c>
      <c r="H1432" s="85">
        <f t="shared" ca="1" si="406"/>
        <v>1.24283337</v>
      </c>
      <c r="I1432" s="84">
        <f t="shared" si="418"/>
        <v>0.05</v>
      </c>
      <c r="J1432" s="86">
        <f t="shared" si="407"/>
        <v>44841</v>
      </c>
      <c r="K1432" s="87">
        <f t="shared" si="408"/>
        <v>468</v>
      </c>
      <c r="L1432" s="88">
        <f t="shared" si="409"/>
        <v>468</v>
      </c>
      <c r="M1432" s="89">
        <f t="shared" si="410"/>
        <v>1.094842267</v>
      </c>
      <c r="N1432" s="89">
        <f t="shared" ca="1" si="411"/>
        <v>1.3607065039999999</v>
      </c>
      <c r="O1432" s="88">
        <f t="shared" si="412"/>
        <v>0</v>
      </c>
      <c r="P1432" s="85">
        <f t="shared" ca="1" si="413"/>
        <v>0</v>
      </c>
      <c r="Q1432" s="85">
        <f t="shared" si="414"/>
        <v>0</v>
      </c>
      <c r="R1432" s="90" t="str">
        <f t="shared" si="415"/>
        <v>A+J=</v>
      </c>
      <c r="S1432" s="86">
        <f t="shared" si="416"/>
        <v>0</v>
      </c>
      <c r="T1432" s="91"/>
    </row>
    <row r="1433" spans="1:20" x14ac:dyDescent="0.15">
      <c r="A1433" s="83">
        <f t="shared" si="417"/>
        <v>45526</v>
      </c>
      <c r="B1433" s="129">
        <f t="shared" ca="1" si="402"/>
        <v>-5.6843418860808015E-14</v>
      </c>
      <c r="C1433" s="85">
        <f t="shared" si="403"/>
        <v>-5.6843418860808015E-14</v>
      </c>
      <c r="D1433" s="11">
        <f ca="1">IF(A1433&lt;$B$1,VLOOKUP(A1433,[1]DI!$A$4:$B$15000,2),0)</f>
        <v>0.104</v>
      </c>
      <c r="E1433" s="85">
        <f t="shared" ca="1" si="404"/>
        <v>1.0003926999999999</v>
      </c>
      <c r="F1433" s="85">
        <f ca="1">(TRUNC(PRODUCT($E$12:$E1432),16))</f>
        <v>1.42353239828879</v>
      </c>
      <c r="G1433" s="85">
        <f t="shared" ca="1" si="405"/>
        <v>1.1449431881660399</v>
      </c>
      <c r="H1433" s="85">
        <f t="shared" ca="1" si="406"/>
        <v>1.2433214299999999</v>
      </c>
      <c r="I1433" s="84">
        <f t="shared" si="418"/>
        <v>0.05</v>
      </c>
      <c r="J1433" s="86">
        <f t="shared" si="407"/>
        <v>44841</v>
      </c>
      <c r="K1433" s="87">
        <f t="shared" si="408"/>
        <v>469</v>
      </c>
      <c r="L1433" s="88">
        <f t="shared" si="409"/>
        <v>469</v>
      </c>
      <c r="M1433" s="89">
        <f t="shared" si="410"/>
        <v>1.0950542619999999</v>
      </c>
      <c r="N1433" s="89">
        <f t="shared" ca="1" si="411"/>
        <v>1.361504431</v>
      </c>
      <c r="O1433" s="88">
        <f t="shared" si="412"/>
        <v>0</v>
      </c>
      <c r="P1433" s="85">
        <f t="shared" ca="1" si="413"/>
        <v>0</v>
      </c>
      <c r="Q1433" s="85">
        <f t="shared" si="414"/>
        <v>0</v>
      </c>
      <c r="R1433" s="90" t="str">
        <f t="shared" si="415"/>
        <v>A+J=</v>
      </c>
      <c r="S1433" s="86">
        <f t="shared" si="416"/>
        <v>0</v>
      </c>
      <c r="T1433" s="91"/>
    </row>
    <row r="1434" spans="1:20" x14ac:dyDescent="0.15">
      <c r="A1434" s="83">
        <f t="shared" si="417"/>
        <v>45527</v>
      </c>
      <c r="B1434" s="129">
        <f t="shared" ca="1" si="402"/>
        <v>-5.6843418860808015E-14</v>
      </c>
      <c r="C1434" s="85">
        <f t="shared" si="403"/>
        <v>-5.6843418860808015E-14</v>
      </c>
      <c r="D1434" s="11">
        <f ca="1">IF(A1434&lt;$B$1,VLOOKUP(A1434,[1]DI!$A$4:$B$15000,2),0)</f>
        <v>0.104</v>
      </c>
      <c r="E1434" s="85">
        <f t="shared" ca="1" si="404"/>
        <v>1.0003926999999999</v>
      </c>
      <c r="F1434" s="85">
        <f ca="1">(TRUNC(PRODUCT($E$12:$E1433),16))</f>
        <v>1.4240914194615999</v>
      </c>
      <c r="G1434" s="85">
        <f t="shared" ca="1" si="405"/>
        <v>1.1449431881660399</v>
      </c>
      <c r="H1434" s="85">
        <f t="shared" ca="1" si="406"/>
        <v>1.24380968</v>
      </c>
      <c r="I1434" s="84">
        <f t="shared" si="418"/>
        <v>0.05</v>
      </c>
      <c r="J1434" s="86">
        <f t="shared" si="407"/>
        <v>44841</v>
      </c>
      <c r="K1434" s="87">
        <f t="shared" si="408"/>
        <v>470</v>
      </c>
      <c r="L1434" s="88">
        <f t="shared" si="409"/>
        <v>470</v>
      </c>
      <c r="M1434" s="89">
        <f t="shared" si="410"/>
        <v>1.0952662980000001</v>
      </c>
      <c r="N1434" s="89">
        <f t="shared" ca="1" si="411"/>
        <v>1.3623028239999999</v>
      </c>
      <c r="O1434" s="88">
        <f t="shared" si="412"/>
        <v>0</v>
      </c>
      <c r="P1434" s="85">
        <f t="shared" ca="1" si="413"/>
        <v>0</v>
      </c>
      <c r="Q1434" s="85">
        <f t="shared" si="414"/>
        <v>0</v>
      </c>
      <c r="R1434" s="90" t="str">
        <f t="shared" si="415"/>
        <v>A+J=</v>
      </c>
      <c r="S1434" s="86">
        <f t="shared" si="416"/>
        <v>0</v>
      </c>
      <c r="T1434" s="91"/>
    </row>
    <row r="1435" spans="1:20" x14ac:dyDescent="0.15">
      <c r="A1435" s="83">
        <f t="shared" si="417"/>
        <v>45528</v>
      </c>
      <c r="B1435" s="129">
        <f t="shared" ca="1" si="402"/>
        <v>-5.6843418860808015E-14</v>
      </c>
      <c r="C1435" s="85">
        <f t="shared" si="403"/>
        <v>-5.6843418860808015E-14</v>
      </c>
      <c r="D1435" s="11">
        <f ca="1">IF(A1435&lt;$B$1,VLOOKUP(A1435,[1]DI!$A$4:$B$15000,2),0)</f>
        <v>0</v>
      </c>
      <c r="E1435" s="85">
        <f t="shared" ca="1" si="404"/>
        <v>1</v>
      </c>
      <c r="F1435" s="85">
        <f ca="1">(TRUNC(PRODUCT($E$12:$E1434),16))</f>
        <v>1.4246506601620199</v>
      </c>
      <c r="G1435" s="85">
        <f t="shared" ca="1" si="405"/>
        <v>1.1449431881660399</v>
      </c>
      <c r="H1435" s="85">
        <f t="shared" ca="1" si="406"/>
        <v>1.2442981200000001</v>
      </c>
      <c r="I1435" s="84">
        <f t="shared" si="418"/>
        <v>0.05</v>
      </c>
      <c r="J1435" s="86">
        <f t="shared" si="407"/>
        <v>44841</v>
      </c>
      <c r="K1435" s="87">
        <f t="shared" si="408"/>
        <v>470</v>
      </c>
      <c r="L1435" s="88">
        <f t="shared" si="409"/>
        <v>471</v>
      </c>
      <c r="M1435" s="89">
        <f t="shared" si="410"/>
        <v>1.0954783749999999</v>
      </c>
      <c r="N1435" s="89">
        <f t="shared" ca="1" si="411"/>
        <v>1.363101683</v>
      </c>
      <c r="O1435" s="88">
        <f t="shared" si="412"/>
        <v>0</v>
      </c>
      <c r="P1435" s="85">
        <f t="shared" ca="1" si="413"/>
        <v>0</v>
      </c>
      <c r="Q1435" s="85">
        <f t="shared" si="414"/>
        <v>0</v>
      </c>
      <c r="R1435" s="90" t="str">
        <f t="shared" si="415"/>
        <v>A+J=</v>
      </c>
      <c r="S1435" s="86">
        <f t="shared" si="416"/>
        <v>0</v>
      </c>
      <c r="T1435" s="91"/>
    </row>
    <row r="1436" spans="1:20" x14ac:dyDescent="0.15">
      <c r="A1436" s="83">
        <f t="shared" si="417"/>
        <v>45529</v>
      </c>
      <c r="B1436" s="129">
        <f t="shared" ca="1" si="402"/>
        <v>-5.6843418860808015E-14</v>
      </c>
      <c r="C1436" s="85">
        <f t="shared" si="403"/>
        <v>-5.6843418860808015E-14</v>
      </c>
      <c r="D1436" s="11">
        <f ca="1">IF(A1436&lt;$B$1,VLOOKUP(A1436,[1]DI!$A$4:$B$15000,2),0)</f>
        <v>0</v>
      </c>
      <c r="E1436" s="85">
        <f t="shared" ca="1" si="404"/>
        <v>1</v>
      </c>
      <c r="F1436" s="85">
        <f ca="1">(TRUNC(PRODUCT($E$12:$E1435),16))</f>
        <v>1.4246506601620199</v>
      </c>
      <c r="G1436" s="85">
        <f t="shared" ca="1" si="405"/>
        <v>1.1449431881660399</v>
      </c>
      <c r="H1436" s="85">
        <f t="shared" ca="1" si="406"/>
        <v>1.2442981200000001</v>
      </c>
      <c r="I1436" s="84">
        <f t="shared" si="418"/>
        <v>0.05</v>
      </c>
      <c r="J1436" s="86">
        <f t="shared" si="407"/>
        <v>44841</v>
      </c>
      <c r="K1436" s="87">
        <f t="shared" si="408"/>
        <v>470</v>
      </c>
      <c r="L1436" s="88">
        <f t="shared" si="409"/>
        <v>471</v>
      </c>
      <c r="M1436" s="89">
        <f t="shared" si="410"/>
        <v>1.0954783749999999</v>
      </c>
      <c r="N1436" s="89">
        <f t="shared" ca="1" si="411"/>
        <v>1.363101683</v>
      </c>
      <c r="O1436" s="88">
        <f t="shared" si="412"/>
        <v>0</v>
      </c>
      <c r="P1436" s="85">
        <f t="shared" ca="1" si="413"/>
        <v>0</v>
      </c>
      <c r="Q1436" s="85">
        <f t="shared" si="414"/>
        <v>0</v>
      </c>
      <c r="R1436" s="90" t="str">
        <f t="shared" si="415"/>
        <v>A+J=</v>
      </c>
      <c r="S1436" s="86">
        <f t="shared" si="416"/>
        <v>0</v>
      </c>
      <c r="T1436" s="91"/>
    </row>
    <row r="1437" spans="1:20" x14ac:dyDescent="0.15">
      <c r="A1437" s="83">
        <f t="shared" si="417"/>
        <v>45530</v>
      </c>
      <c r="B1437" s="129">
        <f t="shared" ca="1" si="402"/>
        <v>-5.6843418860808015E-14</v>
      </c>
      <c r="C1437" s="85">
        <f t="shared" si="403"/>
        <v>-5.6843418860808015E-14</v>
      </c>
      <c r="D1437" s="11">
        <f ca="1">IF(A1437&lt;$B$1,VLOOKUP(A1437,[1]DI!$A$4:$B$15000,2),0)</f>
        <v>0.104</v>
      </c>
      <c r="E1437" s="85">
        <f t="shared" ca="1" si="404"/>
        <v>1.0003926999999999</v>
      </c>
      <c r="F1437" s="85">
        <f ca="1">(TRUNC(PRODUCT($E$12:$E1436),16))</f>
        <v>1.4246506601620199</v>
      </c>
      <c r="G1437" s="85">
        <f t="shared" ca="1" si="405"/>
        <v>1.1449431881660399</v>
      </c>
      <c r="H1437" s="85">
        <f t="shared" ca="1" si="406"/>
        <v>1.2442981200000001</v>
      </c>
      <c r="I1437" s="84">
        <f t="shared" si="418"/>
        <v>0.05</v>
      </c>
      <c r="J1437" s="86">
        <f t="shared" si="407"/>
        <v>44841</v>
      </c>
      <c r="K1437" s="87">
        <f t="shared" si="408"/>
        <v>471</v>
      </c>
      <c r="L1437" s="88">
        <f t="shared" si="409"/>
        <v>471</v>
      </c>
      <c r="M1437" s="89">
        <f t="shared" si="410"/>
        <v>1.0954783749999999</v>
      </c>
      <c r="N1437" s="89">
        <f t="shared" ca="1" si="411"/>
        <v>1.363101683</v>
      </c>
      <c r="O1437" s="88">
        <f t="shared" si="412"/>
        <v>0</v>
      </c>
      <c r="P1437" s="85">
        <f t="shared" ca="1" si="413"/>
        <v>0</v>
      </c>
      <c r="Q1437" s="85">
        <f t="shared" si="414"/>
        <v>0</v>
      </c>
      <c r="R1437" s="90" t="str">
        <f t="shared" si="415"/>
        <v>A+J=</v>
      </c>
      <c r="S1437" s="86">
        <f t="shared" si="416"/>
        <v>0</v>
      </c>
      <c r="T1437" s="91"/>
    </row>
    <row r="1438" spans="1:20" x14ac:dyDescent="0.15">
      <c r="A1438" s="83">
        <f t="shared" si="417"/>
        <v>45531</v>
      </c>
      <c r="B1438" s="129">
        <f t="shared" ca="1" si="402"/>
        <v>-5.6843418860808015E-14</v>
      </c>
      <c r="C1438" s="85">
        <f t="shared" si="403"/>
        <v>-5.6843418860808015E-14</v>
      </c>
      <c r="D1438" s="11">
        <f ca="1">IF(A1438&lt;$B$1,VLOOKUP(A1438,[1]DI!$A$4:$B$15000,2),0)</f>
        <v>0.104</v>
      </c>
      <c r="E1438" s="85">
        <f t="shared" ca="1" si="404"/>
        <v>1.0003926999999999</v>
      </c>
      <c r="F1438" s="85">
        <f ca="1">(TRUNC(PRODUCT($E$12:$E1437),16))</f>
        <v>1.4252101204762699</v>
      </c>
      <c r="G1438" s="85">
        <f t="shared" ca="1" si="405"/>
        <v>1.1449431881660399</v>
      </c>
      <c r="H1438" s="85">
        <f t="shared" ca="1" si="406"/>
        <v>1.24478676</v>
      </c>
      <c r="I1438" s="84">
        <f t="shared" si="418"/>
        <v>0.05</v>
      </c>
      <c r="J1438" s="86">
        <f t="shared" si="407"/>
        <v>44841</v>
      </c>
      <c r="K1438" s="87">
        <f t="shared" si="408"/>
        <v>472</v>
      </c>
      <c r="L1438" s="88">
        <f t="shared" si="409"/>
        <v>472</v>
      </c>
      <c r="M1438" s="89">
        <f t="shared" si="410"/>
        <v>1.095690493</v>
      </c>
      <c r="N1438" s="89">
        <f t="shared" ca="1" si="411"/>
        <v>1.363901019</v>
      </c>
      <c r="O1438" s="88">
        <f t="shared" si="412"/>
        <v>0</v>
      </c>
      <c r="P1438" s="85">
        <f t="shared" ca="1" si="413"/>
        <v>0</v>
      </c>
      <c r="Q1438" s="85">
        <f t="shared" si="414"/>
        <v>0</v>
      </c>
      <c r="R1438" s="90" t="str">
        <f t="shared" si="415"/>
        <v>A+J=</v>
      </c>
      <c r="S1438" s="86">
        <f t="shared" si="416"/>
        <v>0</v>
      </c>
      <c r="T1438" s="91"/>
    </row>
    <row r="1439" spans="1:20" x14ac:dyDescent="0.15">
      <c r="A1439" s="83">
        <f t="shared" si="417"/>
        <v>45532</v>
      </c>
      <c r="B1439" s="129">
        <f t="shared" ca="1" si="402"/>
        <v>-5.6843418860808015E-14</v>
      </c>
      <c r="C1439" s="85">
        <f t="shared" si="403"/>
        <v>-5.6843418860808015E-14</v>
      </c>
      <c r="D1439" s="11">
        <f ca="1">IF(A1439&lt;$B$1,VLOOKUP(A1439,[1]DI!$A$4:$B$15000,2),0)</f>
        <v>0.104</v>
      </c>
      <c r="E1439" s="85">
        <f t="shared" ca="1" si="404"/>
        <v>1.0003926999999999</v>
      </c>
      <c r="F1439" s="85">
        <f ca="1">(TRUNC(PRODUCT($E$12:$E1438),16))</f>
        <v>1.4257698004905801</v>
      </c>
      <c r="G1439" s="85">
        <f t="shared" ca="1" si="405"/>
        <v>1.1449431881660399</v>
      </c>
      <c r="H1439" s="85">
        <f t="shared" ca="1" si="406"/>
        <v>1.2452755900000001</v>
      </c>
      <c r="I1439" s="84">
        <f t="shared" si="418"/>
        <v>0.05</v>
      </c>
      <c r="J1439" s="86">
        <f t="shared" si="407"/>
        <v>44841</v>
      </c>
      <c r="K1439" s="87">
        <f t="shared" si="408"/>
        <v>473</v>
      </c>
      <c r="L1439" s="88">
        <f t="shared" si="409"/>
        <v>473</v>
      </c>
      <c r="M1439" s="89">
        <f t="shared" si="410"/>
        <v>1.0959026519999999</v>
      </c>
      <c r="N1439" s="89">
        <f t="shared" ca="1" si="411"/>
        <v>1.3647008220000001</v>
      </c>
      <c r="O1439" s="88">
        <f t="shared" si="412"/>
        <v>0</v>
      </c>
      <c r="P1439" s="85">
        <f t="shared" ca="1" si="413"/>
        <v>0</v>
      </c>
      <c r="Q1439" s="85">
        <f t="shared" si="414"/>
        <v>0</v>
      </c>
      <c r="R1439" s="90" t="str">
        <f t="shared" si="415"/>
        <v>A+J=</v>
      </c>
      <c r="S1439" s="86">
        <f t="shared" si="416"/>
        <v>0</v>
      </c>
      <c r="T1439" s="91"/>
    </row>
    <row r="1440" spans="1:20" x14ac:dyDescent="0.15">
      <c r="A1440" s="83">
        <f t="shared" si="417"/>
        <v>45533</v>
      </c>
      <c r="B1440" s="129">
        <f t="shared" ca="1" si="402"/>
        <v>-5.6843418860808015E-14</v>
      </c>
      <c r="C1440" s="85">
        <f t="shared" si="403"/>
        <v>-5.6843418860808015E-14</v>
      </c>
      <c r="D1440" s="11">
        <f ca="1">IF(A1440&lt;$B$1,VLOOKUP(A1440,[1]DI!$A$4:$B$15000,2),0)</f>
        <v>0.104</v>
      </c>
      <c r="E1440" s="85">
        <f t="shared" ca="1" si="404"/>
        <v>1.0003926999999999</v>
      </c>
      <c r="F1440" s="85">
        <f ca="1">(TRUNC(PRODUCT($E$12:$E1439),16))</f>
        <v>1.4263297002912301</v>
      </c>
      <c r="G1440" s="85">
        <f t="shared" ca="1" si="405"/>
        <v>1.1449431881660399</v>
      </c>
      <c r="H1440" s="85">
        <f t="shared" ca="1" si="406"/>
        <v>1.2457646099999999</v>
      </c>
      <c r="I1440" s="84">
        <f t="shared" si="418"/>
        <v>0.05</v>
      </c>
      <c r="J1440" s="86">
        <f t="shared" si="407"/>
        <v>44841</v>
      </c>
      <c r="K1440" s="87">
        <f t="shared" si="408"/>
        <v>474</v>
      </c>
      <c r="L1440" s="88">
        <f t="shared" si="409"/>
        <v>474</v>
      </c>
      <c r="M1440" s="89">
        <f t="shared" si="410"/>
        <v>1.0961148519999999</v>
      </c>
      <c r="N1440" s="89">
        <f t="shared" ca="1" si="411"/>
        <v>1.3655010910000001</v>
      </c>
      <c r="O1440" s="88">
        <f t="shared" si="412"/>
        <v>0</v>
      </c>
      <c r="P1440" s="85">
        <f t="shared" ca="1" si="413"/>
        <v>0</v>
      </c>
      <c r="Q1440" s="85">
        <f t="shared" si="414"/>
        <v>0</v>
      </c>
      <c r="R1440" s="90" t="str">
        <f t="shared" si="415"/>
        <v>A+J=</v>
      </c>
      <c r="S1440" s="86">
        <f t="shared" si="416"/>
        <v>0</v>
      </c>
      <c r="T1440" s="91"/>
    </row>
    <row r="1441" spans="1:20" x14ac:dyDescent="0.15">
      <c r="A1441" s="83">
        <f t="shared" si="417"/>
        <v>45534</v>
      </c>
      <c r="B1441" s="129">
        <f t="shared" ca="1" si="402"/>
        <v>-5.6843418860808015E-14</v>
      </c>
      <c r="C1441" s="85">
        <f t="shared" si="403"/>
        <v>-5.6843418860808015E-14</v>
      </c>
      <c r="D1441" s="11">
        <f ca="1">IF(A1441&lt;$B$1,VLOOKUP(A1441,[1]DI!$A$4:$B$15000,2),0)</f>
        <v>0.104</v>
      </c>
      <c r="E1441" s="85">
        <f t="shared" ca="1" si="404"/>
        <v>1.0003926999999999</v>
      </c>
      <c r="F1441" s="85">
        <f ca="1">(TRUNC(PRODUCT($E$12:$E1440),16))</f>
        <v>1.4268898199645399</v>
      </c>
      <c r="G1441" s="85">
        <f t="shared" ca="1" si="405"/>
        <v>1.1449431881660399</v>
      </c>
      <c r="H1441" s="85">
        <f t="shared" ca="1" si="406"/>
        <v>1.24625382</v>
      </c>
      <c r="I1441" s="84">
        <f t="shared" si="418"/>
        <v>0.05</v>
      </c>
      <c r="J1441" s="86">
        <f t="shared" si="407"/>
        <v>44841</v>
      </c>
      <c r="K1441" s="87">
        <f t="shared" si="408"/>
        <v>475</v>
      </c>
      <c r="L1441" s="88">
        <f t="shared" si="409"/>
        <v>475</v>
      </c>
      <c r="M1441" s="89">
        <f t="shared" si="410"/>
        <v>1.0963270940000001</v>
      </c>
      <c r="N1441" s="89">
        <f t="shared" ca="1" si="411"/>
        <v>1.366301829</v>
      </c>
      <c r="O1441" s="88">
        <f t="shared" si="412"/>
        <v>0</v>
      </c>
      <c r="P1441" s="85">
        <f t="shared" ca="1" si="413"/>
        <v>0</v>
      </c>
      <c r="Q1441" s="85">
        <f t="shared" si="414"/>
        <v>0</v>
      </c>
      <c r="R1441" s="90" t="str">
        <f t="shared" si="415"/>
        <v>A+J=</v>
      </c>
      <c r="S1441" s="86">
        <f t="shared" si="416"/>
        <v>0</v>
      </c>
      <c r="T1441" s="91"/>
    </row>
    <row r="1442" spans="1:20" x14ac:dyDescent="0.15">
      <c r="A1442" s="83">
        <f t="shared" si="417"/>
        <v>45535</v>
      </c>
      <c r="B1442" s="129">
        <f t="shared" ca="1" si="402"/>
        <v>-5.6843418860808015E-14</v>
      </c>
      <c r="C1442" s="85">
        <f t="shared" si="403"/>
        <v>-5.6843418860808015E-14</v>
      </c>
      <c r="D1442" s="11">
        <f ca="1">IF(A1442&lt;$B$1,VLOOKUP(A1442,[1]DI!$A$4:$B$15000,2),0)</f>
        <v>0</v>
      </c>
      <c r="E1442" s="85">
        <f t="shared" ca="1" si="404"/>
        <v>1</v>
      </c>
      <c r="F1442" s="85">
        <f ca="1">(TRUNC(PRODUCT($E$12:$E1441),16))</f>
        <v>1.4274501595968401</v>
      </c>
      <c r="G1442" s="85">
        <f t="shared" ca="1" si="405"/>
        <v>1.1449431881660399</v>
      </c>
      <c r="H1442" s="85">
        <f t="shared" ca="1" si="406"/>
        <v>1.2467432199999999</v>
      </c>
      <c r="I1442" s="84">
        <f t="shared" si="418"/>
        <v>0.05</v>
      </c>
      <c r="J1442" s="86">
        <f t="shared" si="407"/>
        <v>44841</v>
      </c>
      <c r="K1442" s="87">
        <f t="shared" si="408"/>
        <v>475</v>
      </c>
      <c r="L1442" s="88">
        <f t="shared" si="409"/>
        <v>476</v>
      </c>
      <c r="M1442" s="89">
        <f t="shared" si="410"/>
        <v>1.096539376</v>
      </c>
      <c r="N1442" s="89">
        <f t="shared" ca="1" si="411"/>
        <v>1.3671030319999999</v>
      </c>
      <c r="O1442" s="88">
        <f t="shared" si="412"/>
        <v>0</v>
      </c>
      <c r="P1442" s="85">
        <f t="shared" ca="1" si="413"/>
        <v>0</v>
      </c>
      <c r="Q1442" s="85">
        <f t="shared" si="414"/>
        <v>0</v>
      </c>
      <c r="R1442" s="90" t="str">
        <f t="shared" si="415"/>
        <v>A+J=</v>
      </c>
      <c r="S1442" s="86">
        <f t="shared" si="416"/>
        <v>0</v>
      </c>
      <c r="T1442" s="91"/>
    </row>
    <row r="1443" spans="1:20" x14ac:dyDescent="0.15">
      <c r="A1443" s="83">
        <f t="shared" si="417"/>
        <v>45536</v>
      </c>
      <c r="B1443" s="129">
        <f t="shared" ca="1" si="402"/>
        <v>-5.6843418860808015E-14</v>
      </c>
      <c r="C1443" s="85">
        <f t="shared" si="403"/>
        <v>-5.6843418860808015E-14</v>
      </c>
      <c r="D1443" s="11">
        <f ca="1">IF(A1443&lt;$B$1,VLOOKUP(A1443,[1]DI!$A$4:$B$15000,2),0)</f>
        <v>0</v>
      </c>
      <c r="E1443" s="85">
        <f t="shared" ca="1" si="404"/>
        <v>1</v>
      </c>
      <c r="F1443" s="85">
        <f ca="1">(TRUNC(PRODUCT($E$12:$E1442),16))</f>
        <v>1.4274501595968401</v>
      </c>
      <c r="G1443" s="85">
        <f t="shared" ca="1" si="405"/>
        <v>1.1449431881660399</v>
      </c>
      <c r="H1443" s="85">
        <f t="shared" ca="1" si="406"/>
        <v>1.2467432199999999</v>
      </c>
      <c r="I1443" s="84">
        <f t="shared" si="418"/>
        <v>0.05</v>
      </c>
      <c r="J1443" s="86">
        <f t="shared" si="407"/>
        <v>44841</v>
      </c>
      <c r="K1443" s="87">
        <f t="shared" si="408"/>
        <v>475</v>
      </c>
      <c r="L1443" s="88">
        <f t="shared" si="409"/>
        <v>476</v>
      </c>
      <c r="M1443" s="89">
        <f t="shared" si="410"/>
        <v>1.096539376</v>
      </c>
      <c r="N1443" s="89">
        <f t="shared" ca="1" si="411"/>
        <v>1.3671030319999999</v>
      </c>
      <c r="O1443" s="88">
        <f t="shared" si="412"/>
        <v>0</v>
      </c>
      <c r="P1443" s="85">
        <f t="shared" ca="1" si="413"/>
        <v>0</v>
      </c>
      <c r="Q1443" s="85">
        <f t="shared" si="414"/>
        <v>0</v>
      </c>
      <c r="R1443" s="90" t="str">
        <f t="shared" si="415"/>
        <v>A+J=</v>
      </c>
      <c r="S1443" s="86">
        <f t="shared" si="416"/>
        <v>0</v>
      </c>
      <c r="T1443" s="91"/>
    </row>
    <row r="1444" spans="1:20" x14ac:dyDescent="0.15">
      <c r="A1444" s="83">
        <f t="shared" si="417"/>
        <v>45537</v>
      </c>
      <c r="B1444" s="129">
        <f t="shared" ca="1" si="402"/>
        <v>-5.6843418860808015E-14</v>
      </c>
      <c r="C1444" s="85">
        <f t="shared" si="403"/>
        <v>-5.6843418860808015E-14</v>
      </c>
      <c r="D1444" s="11">
        <f ca="1">IF(A1444&lt;$B$1,VLOOKUP(A1444,[1]DI!$A$4:$B$15000,2),0)</f>
        <v>0.104</v>
      </c>
      <c r="E1444" s="85">
        <f t="shared" ca="1" si="404"/>
        <v>1.0003926999999999</v>
      </c>
      <c r="F1444" s="85">
        <f ca="1">(TRUNC(PRODUCT($E$12:$E1443),16))</f>
        <v>1.4274501595968401</v>
      </c>
      <c r="G1444" s="85">
        <f t="shared" ca="1" si="405"/>
        <v>1.1449431881660399</v>
      </c>
      <c r="H1444" s="85">
        <f t="shared" ca="1" si="406"/>
        <v>1.2467432199999999</v>
      </c>
      <c r="I1444" s="84">
        <f t="shared" si="418"/>
        <v>0.05</v>
      </c>
      <c r="J1444" s="86">
        <f t="shared" si="407"/>
        <v>44841</v>
      </c>
      <c r="K1444" s="87">
        <f t="shared" si="408"/>
        <v>476</v>
      </c>
      <c r="L1444" s="88">
        <f t="shared" si="409"/>
        <v>476</v>
      </c>
      <c r="M1444" s="89">
        <f t="shared" si="410"/>
        <v>1.096539376</v>
      </c>
      <c r="N1444" s="89">
        <f t="shared" ca="1" si="411"/>
        <v>1.3671030319999999</v>
      </c>
      <c r="O1444" s="88">
        <f t="shared" si="412"/>
        <v>0</v>
      </c>
      <c r="P1444" s="85">
        <f t="shared" ca="1" si="413"/>
        <v>0</v>
      </c>
      <c r="Q1444" s="85">
        <f t="shared" si="414"/>
        <v>0</v>
      </c>
      <c r="R1444" s="90" t="str">
        <f t="shared" si="415"/>
        <v>A+J=</v>
      </c>
      <c r="S1444" s="86">
        <f t="shared" si="416"/>
        <v>0</v>
      </c>
      <c r="T1444" s="91"/>
    </row>
    <row r="1445" spans="1:20" x14ac:dyDescent="0.15">
      <c r="A1445" s="83">
        <f t="shared" si="417"/>
        <v>45538</v>
      </c>
      <c r="B1445" s="129">
        <f t="shared" ref="B1445:B1479" ca="1" si="419">IF(A1445&lt;=TODAY(),C1445+P1445,IF(AND(A1445&gt;TODAY(),A1445&lt;=$B$1),IF(VLOOKUP(TODAY(),$A$10:$D$10000,4,FALSE)=0,"n.d",C1445+P1445),"n.d"))</f>
        <v>-5.6843418860808015E-14</v>
      </c>
      <c r="C1445" s="85">
        <f t="shared" ref="C1445:C1479" si="420">(C1444-Q1444)</f>
        <v>-5.6843418860808015E-14</v>
      </c>
      <c r="D1445" s="11">
        <f ca="1">IF(A1445&lt;$B$1,VLOOKUP(A1445,[1]DI!$A$4:$B$15000,2),0)</f>
        <v>0.104</v>
      </c>
      <c r="E1445" s="85">
        <f t="shared" ref="E1445:E1479" ca="1" si="421">IF(A1445&lt;A$10,1,ROUND(((1+D1445)^(1/252)),8))</f>
        <v>1.0003926999999999</v>
      </c>
      <c r="F1445" s="85">
        <f ca="1">(TRUNC(PRODUCT($E$12:$E1444),16))</f>
        <v>1.42801071927451</v>
      </c>
      <c r="G1445" s="85">
        <f t="shared" ref="G1445:G1479" ca="1" si="422">IF(O1444&gt;0,F1444,G1444)</f>
        <v>1.1449431881660399</v>
      </c>
      <c r="H1445" s="85">
        <f t="shared" ref="H1445:H1479" ca="1" si="423">ROUND(F1445/G1445,8)</f>
        <v>1.24723282</v>
      </c>
      <c r="I1445" s="84">
        <f t="shared" si="418"/>
        <v>0.05</v>
      </c>
      <c r="J1445" s="86">
        <f t="shared" ref="J1445:J1479" si="424">IF(O1444&gt;0,VLOOKUP(O1444,V$12:AF$48,2),J1444)</f>
        <v>44841</v>
      </c>
      <c r="K1445" s="87">
        <f t="shared" ref="K1445:K1479" si="425">IF(A1445&gt;J1445,IF(NETWORKDAYS(J1445,A1445,$V$72:$V$436)-1=0,1,NETWORKDAYS(J1445,A1445,$V$72:$V$436)-1),0)</f>
        <v>477</v>
      </c>
      <c r="L1445" s="88">
        <f t="shared" ref="L1445:L1479" si="426">IF(AND(K1445=1,K1444=1),1,IF(K1445&gt;0,IF(K1445=K1444,K1445+1,K1445),0))</f>
        <v>477</v>
      </c>
      <c r="M1445" s="89">
        <f t="shared" ref="M1445:M1479" si="427">ROUND((I1445+1)^(L1445/252),9)</f>
        <v>1.0967517</v>
      </c>
      <c r="N1445" s="89">
        <f t="shared" ref="N1445:N1479" ca="1" si="428">ROUND(H1445*M1445,9)</f>
        <v>1.367904716</v>
      </c>
      <c r="O1445" s="88">
        <f t="shared" ref="O1445:O1479" si="429">IF(VLOOKUP(A1445,W$12:AD$60,8)=VLOOKUP(A1444,W$12:AD$60,8),0,VLOOKUP(A1445,W$12:AD$60,8))</f>
        <v>0</v>
      </c>
      <c r="P1445" s="85">
        <f t="shared" ref="P1445:P1479" ca="1" si="430">TRUNC(((N1445-1)*C1445),8)</f>
        <v>0</v>
      </c>
      <c r="Q1445" s="85">
        <f t="shared" ref="Q1445:Q1479" si="431">IF(O1445&gt;0,VLOOKUP(O1445,$V$12:$AA$60,6),0)</f>
        <v>0</v>
      </c>
      <c r="R1445" s="90" t="str">
        <f t="shared" ref="R1445:R1479" si="432">IF(O1444&gt;0,VLOOKUP(O1444,V$12:AF$60,10),R1444)</f>
        <v>A+J=</v>
      </c>
      <c r="S1445" s="86">
        <f t="shared" ref="S1445:S1479" si="433">IF(O1444&gt;0,VLOOKUP(O1444,V$12:AF$60,11),S1444)</f>
        <v>0</v>
      </c>
      <c r="T1445" s="91"/>
    </row>
    <row r="1446" spans="1:20" x14ac:dyDescent="0.15">
      <c r="A1446" s="83">
        <f t="shared" si="417"/>
        <v>45539</v>
      </c>
      <c r="B1446" s="129">
        <f t="shared" ca="1" si="419"/>
        <v>-5.6843418860808015E-14</v>
      </c>
      <c r="C1446" s="85">
        <f t="shared" si="420"/>
        <v>-5.6843418860808015E-14</v>
      </c>
      <c r="D1446" s="11">
        <f ca="1">IF(A1446&lt;$B$1,VLOOKUP(A1446,[1]DI!$A$4:$B$15000,2),0)</f>
        <v>0.104</v>
      </c>
      <c r="E1446" s="85">
        <f t="shared" ca="1" si="421"/>
        <v>1.0003926999999999</v>
      </c>
      <c r="F1446" s="85">
        <f ca="1">(TRUNC(PRODUCT($E$12:$E1445),16))</f>
        <v>1.42857149908397</v>
      </c>
      <c r="G1446" s="85">
        <f t="shared" ca="1" si="422"/>
        <v>1.1449431881660399</v>
      </c>
      <c r="H1446" s="85">
        <f t="shared" ca="1" si="423"/>
        <v>1.2477226100000001</v>
      </c>
      <c r="I1446" s="84">
        <f t="shared" si="418"/>
        <v>0.05</v>
      </c>
      <c r="J1446" s="86">
        <f t="shared" si="424"/>
        <v>44841</v>
      </c>
      <c r="K1446" s="87">
        <f t="shared" si="425"/>
        <v>478</v>
      </c>
      <c r="L1446" s="88">
        <f t="shared" si="426"/>
        <v>478</v>
      </c>
      <c r="M1446" s="89">
        <f t="shared" si="427"/>
        <v>1.096964064</v>
      </c>
      <c r="N1446" s="89">
        <f t="shared" ca="1" si="428"/>
        <v>1.3687068650000001</v>
      </c>
      <c r="O1446" s="88">
        <f t="shared" si="429"/>
        <v>0</v>
      </c>
      <c r="P1446" s="85">
        <f t="shared" ca="1" si="430"/>
        <v>0</v>
      </c>
      <c r="Q1446" s="85">
        <f t="shared" si="431"/>
        <v>0</v>
      </c>
      <c r="R1446" s="90" t="str">
        <f t="shared" si="432"/>
        <v>A+J=</v>
      </c>
      <c r="S1446" s="86">
        <f t="shared" si="433"/>
        <v>0</v>
      </c>
      <c r="T1446" s="91"/>
    </row>
    <row r="1447" spans="1:20" x14ac:dyDescent="0.15">
      <c r="A1447" s="83">
        <f t="shared" si="417"/>
        <v>45540</v>
      </c>
      <c r="B1447" s="129">
        <f t="shared" ca="1" si="419"/>
        <v>-5.6843418860808015E-14</v>
      </c>
      <c r="C1447" s="85">
        <f t="shared" si="420"/>
        <v>-5.6843418860808015E-14</v>
      </c>
      <c r="D1447" s="11">
        <f ca="1">IF(A1447&lt;$B$1,VLOOKUP(A1447,[1]DI!$A$4:$B$15000,2),0)</f>
        <v>0.104</v>
      </c>
      <c r="E1447" s="85">
        <f t="shared" ca="1" si="421"/>
        <v>1.0003926999999999</v>
      </c>
      <c r="F1447" s="85">
        <f ca="1">(TRUNC(PRODUCT($E$12:$E1446),16))</f>
        <v>1.4291324991116601</v>
      </c>
      <c r="G1447" s="85">
        <f t="shared" ca="1" si="422"/>
        <v>1.1449431881660399</v>
      </c>
      <c r="H1447" s="85">
        <f t="shared" ca="1" si="423"/>
        <v>1.2482125900000001</v>
      </c>
      <c r="I1447" s="84">
        <f t="shared" si="418"/>
        <v>0.05</v>
      </c>
      <c r="J1447" s="86">
        <f t="shared" si="424"/>
        <v>44841</v>
      </c>
      <c r="K1447" s="87">
        <f t="shared" si="425"/>
        <v>479</v>
      </c>
      <c r="L1447" s="88">
        <f t="shared" si="426"/>
        <v>479</v>
      </c>
      <c r="M1447" s="89">
        <f t="shared" si="427"/>
        <v>1.09717647</v>
      </c>
      <c r="N1447" s="89">
        <f t="shared" ca="1" si="428"/>
        <v>1.3695094830000001</v>
      </c>
      <c r="O1447" s="88">
        <f t="shared" si="429"/>
        <v>0</v>
      </c>
      <c r="P1447" s="85">
        <f t="shared" ca="1" si="430"/>
        <v>0</v>
      </c>
      <c r="Q1447" s="85">
        <f t="shared" si="431"/>
        <v>0</v>
      </c>
      <c r="R1447" s="90" t="str">
        <f t="shared" si="432"/>
        <v>A+J=</v>
      </c>
      <c r="S1447" s="86">
        <f t="shared" si="433"/>
        <v>0</v>
      </c>
      <c r="T1447" s="91"/>
    </row>
    <row r="1448" spans="1:20" x14ac:dyDescent="0.15">
      <c r="A1448" s="83">
        <f t="shared" si="417"/>
        <v>45541</v>
      </c>
      <c r="B1448" s="129">
        <f t="shared" ca="1" si="419"/>
        <v>-5.6843418860808015E-14</v>
      </c>
      <c r="C1448" s="85">
        <f t="shared" si="420"/>
        <v>-5.6843418860808015E-14</v>
      </c>
      <c r="D1448" s="11">
        <f ca="1">IF(A1448&lt;$B$1,VLOOKUP(A1448,[1]DI!$A$4:$B$15000,2),0)</f>
        <v>0.104</v>
      </c>
      <c r="E1448" s="85">
        <f t="shared" ca="1" si="421"/>
        <v>1.0003926999999999</v>
      </c>
      <c r="F1448" s="85">
        <f ca="1">(TRUNC(PRODUCT($E$12:$E1447),16))</f>
        <v>1.42969371944406</v>
      </c>
      <c r="G1448" s="85">
        <f t="shared" ca="1" si="422"/>
        <v>1.1449431881660399</v>
      </c>
      <c r="H1448" s="85">
        <f t="shared" ca="1" si="423"/>
        <v>1.24870276</v>
      </c>
      <c r="I1448" s="84">
        <f t="shared" si="418"/>
        <v>0.05</v>
      </c>
      <c r="J1448" s="86">
        <f t="shared" si="424"/>
        <v>44841</v>
      </c>
      <c r="K1448" s="87">
        <f t="shared" si="425"/>
        <v>480</v>
      </c>
      <c r="L1448" s="88">
        <f t="shared" si="426"/>
        <v>480</v>
      </c>
      <c r="M1448" s="89">
        <f t="shared" si="427"/>
        <v>1.097388917</v>
      </c>
      <c r="N1448" s="89">
        <f t="shared" ca="1" si="428"/>
        <v>1.370312569</v>
      </c>
      <c r="O1448" s="88">
        <f t="shared" si="429"/>
        <v>0</v>
      </c>
      <c r="P1448" s="85">
        <f t="shared" ca="1" si="430"/>
        <v>0</v>
      </c>
      <c r="Q1448" s="85">
        <f t="shared" si="431"/>
        <v>0</v>
      </c>
      <c r="R1448" s="90" t="str">
        <f t="shared" si="432"/>
        <v>A+J=</v>
      </c>
      <c r="S1448" s="86">
        <f t="shared" si="433"/>
        <v>0</v>
      </c>
      <c r="T1448" s="91"/>
    </row>
    <row r="1449" spans="1:20" x14ac:dyDescent="0.15">
      <c r="A1449" s="83">
        <f t="shared" si="417"/>
        <v>45542</v>
      </c>
      <c r="B1449" s="129">
        <f t="shared" ca="1" si="419"/>
        <v>-5.6843418860808015E-14</v>
      </c>
      <c r="C1449" s="85">
        <f t="shared" si="420"/>
        <v>-5.6843418860808015E-14</v>
      </c>
      <c r="D1449" s="11">
        <f ca="1">IF(A1449&lt;$B$1,VLOOKUP(A1449,[1]DI!$A$4:$B$15000,2),0)</f>
        <v>0</v>
      </c>
      <c r="E1449" s="85">
        <f t="shared" ca="1" si="421"/>
        <v>1</v>
      </c>
      <c r="F1449" s="85">
        <f ca="1">(TRUNC(PRODUCT($E$12:$E1448),16))</f>
        <v>1.4302551601676901</v>
      </c>
      <c r="G1449" s="85">
        <f t="shared" ca="1" si="422"/>
        <v>1.1449431881660399</v>
      </c>
      <c r="H1449" s="85">
        <f t="shared" ca="1" si="423"/>
        <v>1.2491931300000001</v>
      </c>
      <c r="I1449" s="84">
        <f t="shared" si="418"/>
        <v>0.05</v>
      </c>
      <c r="J1449" s="86">
        <f t="shared" si="424"/>
        <v>44841</v>
      </c>
      <c r="K1449" s="87">
        <f t="shared" si="425"/>
        <v>480</v>
      </c>
      <c r="L1449" s="88">
        <f t="shared" si="426"/>
        <v>481</v>
      </c>
      <c r="M1449" s="89">
        <f t="shared" si="427"/>
        <v>1.097601405</v>
      </c>
      <c r="N1449" s="89">
        <f t="shared" ca="1" si="428"/>
        <v>1.3711161350000001</v>
      </c>
      <c r="O1449" s="88">
        <f t="shared" si="429"/>
        <v>0</v>
      </c>
      <c r="P1449" s="85">
        <f t="shared" ca="1" si="430"/>
        <v>0</v>
      </c>
      <c r="Q1449" s="85">
        <f t="shared" si="431"/>
        <v>0</v>
      </c>
      <c r="R1449" s="90" t="str">
        <f t="shared" si="432"/>
        <v>A+J=</v>
      </c>
      <c r="S1449" s="86">
        <f t="shared" si="433"/>
        <v>0</v>
      </c>
      <c r="T1449" s="91"/>
    </row>
    <row r="1450" spans="1:20" x14ac:dyDescent="0.15">
      <c r="A1450" s="83">
        <f t="shared" si="417"/>
        <v>45543</v>
      </c>
      <c r="B1450" s="129">
        <f t="shared" ca="1" si="419"/>
        <v>-5.6843418860808015E-14</v>
      </c>
      <c r="C1450" s="85">
        <f t="shared" si="420"/>
        <v>-5.6843418860808015E-14</v>
      </c>
      <c r="D1450" s="11">
        <f ca="1">IF(A1450&lt;$B$1,VLOOKUP(A1450,[1]DI!$A$4:$B$15000,2),0)</f>
        <v>0</v>
      </c>
      <c r="E1450" s="85">
        <f t="shared" ca="1" si="421"/>
        <v>1</v>
      </c>
      <c r="F1450" s="85">
        <f ca="1">(TRUNC(PRODUCT($E$12:$E1449),16))</f>
        <v>1.4302551601676901</v>
      </c>
      <c r="G1450" s="85">
        <f t="shared" ca="1" si="422"/>
        <v>1.1449431881660399</v>
      </c>
      <c r="H1450" s="85">
        <f t="shared" ca="1" si="423"/>
        <v>1.2491931300000001</v>
      </c>
      <c r="I1450" s="84">
        <f t="shared" si="418"/>
        <v>0.05</v>
      </c>
      <c r="J1450" s="86">
        <f t="shared" si="424"/>
        <v>44841</v>
      </c>
      <c r="K1450" s="87">
        <f t="shared" si="425"/>
        <v>480</v>
      </c>
      <c r="L1450" s="88">
        <f t="shared" si="426"/>
        <v>481</v>
      </c>
      <c r="M1450" s="89">
        <f t="shared" si="427"/>
        <v>1.097601405</v>
      </c>
      <c r="N1450" s="89">
        <f t="shared" ca="1" si="428"/>
        <v>1.3711161350000001</v>
      </c>
      <c r="O1450" s="88">
        <f t="shared" si="429"/>
        <v>0</v>
      </c>
      <c r="P1450" s="85">
        <f t="shared" ca="1" si="430"/>
        <v>0</v>
      </c>
      <c r="Q1450" s="85">
        <f t="shared" si="431"/>
        <v>0</v>
      </c>
      <c r="R1450" s="90" t="str">
        <f t="shared" si="432"/>
        <v>A+J=</v>
      </c>
      <c r="S1450" s="86">
        <f t="shared" si="433"/>
        <v>0</v>
      </c>
      <c r="T1450" s="91"/>
    </row>
    <row r="1451" spans="1:20" x14ac:dyDescent="0.15">
      <c r="A1451" s="83">
        <f t="shared" si="417"/>
        <v>45544</v>
      </c>
      <c r="B1451" s="129">
        <f t="shared" ca="1" si="419"/>
        <v>-5.6843418860808015E-14</v>
      </c>
      <c r="C1451" s="85">
        <f t="shared" si="420"/>
        <v>-5.6843418860808015E-14</v>
      </c>
      <c r="D1451" s="11">
        <f ca="1">IF(A1451&lt;$B$1,VLOOKUP(A1451,[1]DI!$A$4:$B$15000,2),0)</f>
        <v>0.104</v>
      </c>
      <c r="E1451" s="85">
        <f t="shared" ca="1" si="421"/>
        <v>1.0003926999999999</v>
      </c>
      <c r="F1451" s="85">
        <f ca="1">(TRUNC(PRODUCT($E$12:$E1450),16))</f>
        <v>1.4302551601676901</v>
      </c>
      <c r="G1451" s="85">
        <f t="shared" ca="1" si="422"/>
        <v>1.1449431881660399</v>
      </c>
      <c r="H1451" s="85">
        <f t="shared" ca="1" si="423"/>
        <v>1.2491931300000001</v>
      </c>
      <c r="I1451" s="84">
        <f t="shared" si="418"/>
        <v>0.05</v>
      </c>
      <c r="J1451" s="86">
        <f t="shared" si="424"/>
        <v>44841</v>
      </c>
      <c r="K1451" s="87">
        <f t="shared" si="425"/>
        <v>481</v>
      </c>
      <c r="L1451" s="88">
        <f t="shared" si="426"/>
        <v>481</v>
      </c>
      <c r="M1451" s="89">
        <f t="shared" si="427"/>
        <v>1.097601405</v>
      </c>
      <c r="N1451" s="89">
        <f t="shared" ca="1" si="428"/>
        <v>1.3711161350000001</v>
      </c>
      <c r="O1451" s="88">
        <f t="shared" si="429"/>
        <v>0</v>
      </c>
      <c r="P1451" s="85">
        <f t="shared" ca="1" si="430"/>
        <v>0</v>
      </c>
      <c r="Q1451" s="85">
        <f t="shared" si="431"/>
        <v>0</v>
      </c>
      <c r="R1451" s="90" t="str">
        <f t="shared" si="432"/>
        <v>A+J=</v>
      </c>
      <c r="S1451" s="86">
        <f t="shared" si="433"/>
        <v>0</v>
      </c>
      <c r="T1451" s="91"/>
    </row>
    <row r="1452" spans="1:20" x14ac:dyDescent="0.15">
      <c r="A1452" s="83">
        <f t="shared" si="417"/>
        <v>45545</v>
      </c>
      <c r="B1452" s="129">
        <f t="shared" ca="1" si="419"/>
        <v>-5.6843418860808015E-14</v>
      </c>
      <c r="C1452" s="85">
        <f t="shared" si="420"/>
        <v>-5.6843418860808015E-14</v>
      </c>
      <c r="D1452" s="11">
        <f ca="1">IF(A1452&lt;$B$1,VLOOKUP(A1452,[1]DI!$A$4:$B$15000,2),0)</f>
        <v>0.104</v>
      </c>
      <c r="E1452" s="85">
        <f t="shared" ca="1" si="421"/>
        <v>1.0003926999999999</v>
      </c>
      <c r="F1452" s="85">
        <f ca="1">(TRUNC(PRODUCT($E$12:$E1451),16))</f>
        <v>1.4308168213690799</v>
      </c>
      <c r="G1452" s="85">
        <f t="shared" ca="1" si="422"/>
        <v>1.1449431881660399</v>
      </c>
      <c r="H1452" s="85">
        <f t="shared" ca="1" si="423"/>
        <v>1.24968368</v>
      </c>
      <c r="I1452" s="84">
        <f t="shared" si="418"/>
        <v>0.05</v>
      </c>
      <c r="J1452" s="86">
        <f t="shared" si="424"/>
        <v>44841</v>
      </c>
      <c r="K1452" s="87">
        <f t="shared" si="425"/>
        <v>482</v>
      </c>
      <c r="L1452" s="88">
        <f t="shared" si="426"/>
        <v>482</v>
      </c>
      <c r="M1452" s="89">
        <f t="shared" si="427"/>
        <v>1.0978139339999999</v>
      </c>
      <c r="N1452" s="89">
        <f t="shared" ca="1" si="428"/>
        <v>1.3719201569999999</v>
      </c>
      <c r="O1452" s="88">
        <f t="shared" si="429"/>
        <v>0</v>
      </c>
      <c r="P1452" s="85">
        <f t="shared" ca="1" si="430"/>
        <v>0</v>
      </c>
      <c r="Q1452" s="85">
        <f t="shared" si="431"/>
        <v>0</v>
      </c>
      <c r="R1452" s="90" t="str">
        <f t="shared" si="432"/>
        <v>A+J=</v>
      </c>
      <c r="S1452" s="86">
        <f t="shared" si="433"/>
        <v>0</v>
      </c>
      <c r="T1452" s="91"/>
    </row>
    <row r="1453" spans="1:20" x14ac:dyDescent="0.15">
      <c r="A1453" s="83">
        <f t="shared" si="417"/>
        <v>45546</v>
      </c>
      <c r="B1453" s="129">
        <f t="shared" ca="1" si="419"/>
        <v>-5.6843418860808015E-14</v>
      </c>
      <c r="C1453" s="85">
        <f t="shared" si="420"/>
        <v>-5.6843418860808015E-14</v>
      </c>
      <c r="D1453" s="11">
        <f ca="1">IF(A1453&lt;$B$1,VLOOKUP(A1453,[1]DI!$A$4:$B$15000,2),0)</f>
        <v>0.104</v>
      </c>
      <c r="E1453" s="85">
        <f t="shared" ca="1" si="421"/>
        <v>1.0003926999999999</v>
      </c>
      <c r="F1453" s="85">
        <f ca="1">(TRUNC(PRODUCT($E$12:$E1452),16))</f>
        <v>1.43137870313483</v>
      </c>
      <c r="G1453" s="85">
        <f t="shared" ca="1" si="422"/>
        <v>1.1449431881660399</v>
      </c>
      <c r="H1453" s="85">
        <f t="shared" ca="1" si="423"/>
        <v>1.2501744299999999</v>
      </c>
      <c r="I1453" s="84">
        <f t="shared" si="418"/>
        <v>0.05</v>
      </c>
      <c r="J1453" s="86">
        <f t="shared" si="424"/>
        <v>44841</v>
      </c>
      <c r="K1453" s="87">
        <f t="shared" si="425"/>
        <v>483</v>
      </c>
      <c r="L1453" s="88">
        <f t="shared" si="426"/>
        <v>483</v>
      </c>
      <c r="M1453" s="89">
        <f t="shared" si="427"/>
        <v>1.0980265039999999</v>
      </c>
      <c r="N1453" s="89">
        <f t="shared" ca="1" si="428"/>
        <v>1.372724659</v>
      </c>
      <c r="O1453" s="88">
        <f t="shared" si="429"/>
        <v>0</v>
      </c>
      <c r="P1453" s="85">
        <f t="shared" ca="1" si="430"/>
        <v>0</v>
      </c>
      <c r="Q1453" s="85">
        <f t="shared" si="431"/>
        <v>0</v>
      </c>
      <c r="R1453" s="90" t="str">
        <f t="shared" si="432"/>
        <v>A+J=</v>
      </c>
      <c r="S1453" s="86">
        <f t="shared" si="433"/>
        <v>0</v>
      </c>
      <c r="T1453" s="91"/>
    </row>
    <row r="1454" spans="1:20" x14ac:dyDescent="0.15">
      <c r="A1454" s="83">
        <f t="shared" si="417"/>
        <v>45547</v>
      </c>
      <c r="B1454" s="129">
        <f t="shared" ca="1" si="419"/>
        <v>-5.6843418860808015E-14</v>
      </c>
      <c r="C1454" s="85">
        <f t="shared" si="420"/>
        <v>-5.6843418860808015E-14</v>
      </c>
      <c r="D1454" s="11">
        <f ca="1">IF(A1454&lt;$B$1,VLOOKUP(A1454,[1]DI!$A$4:$B$15000,2),0)</f>
        <v>0.104</v>
      </c>
      <c r="E1454" s="85">
        <f t="shared" ca="1" si="421"/>
        <v>1.0003926999999999</v>
      </c>
      <c r="F1454" s="85">
        <f ca="1">(TRUNC(PRODUCT($E$12:$E1453),16))</f>
        <v>1.4319408055515599</v>
      </c>
      <c r="G1454" s="85">
        <f t="shared" ca="1" si="422"/>
        <v>1.1449431881660399</v>
      </c>
      <c r="H1454" s="85">
        <f t="shared" ca="1" si="423"/>
        <v>1.25066538</v>
      </c>
      <c r="I1454" s="84">
        <f t="shared" si="418"/>
        <v>0.05</v>
      </c>
      <c r="J1454" s="86">
        <f t="shared" si="424"/>
        <v>44841</v>
      </c>
      <c r="K1454" s="87">
        <f t="shared" si="425"/>
        <v>484</v>
      </c>
      <c r="L1454" s="88">
        <f t="shared" si="426"/>
        <v>484</v>
      </c>
      <c r="M1454" s="89">
        <f t="shared" si="427"/>
        <v>1.098239116</v>
      </c>
      <c r="N1454" s="89">
        <f t="shared" ca="1" si="428"/>
        <v>1.373529641</v>
      </c>
      <c r="O1454" s="88">
        <f t="shared" si="429"/>
        <v>0</v>
      </c>
      <c r="P1454" s="85">
        <f t="shared" ca="1" si="430"/>
        <v>0</v>
      </c>
      <c r="Q1454" s="85">
        <f t="shared" si="431"/>
        <v>0</v>
      </c>
      <c r="R1454" s="90" t="str">
        <f t="shared" si="432"/>
        <v>A+J=</v>
      </c>
      <c r="S1454" s="86">
        <f t="shared" si="433"/>
        <v>0</v>
      </c>
      <c r="T1454" s="91"/>
    </row>
    <row r="1455" spans="1:20" x14ac:dyDescent="0.15">
      <c r="A1455" s="83">
        <f t="shared" si="417"/>
        <v>45548</v>
      </c>
      <c r="B1455" s="129">
        <f t="shared" ca="1" si="419"/>
        <v>-5.6843418860808015E-14</v>
      </c>
      <c r="C1455" s="85">
        <f t="shared" si="420"/>
        <v>-5.6843418860808015E-14</v>
      </c>
      <c r="D1455" s="11">
        <f ca="1">IF(A1455&lt;$B$1,VLOOKUP(A1455,[1]DI!$A$4:$B$15000,2),0)</f>
        <v>0.104</v>
      </c>
      <c r="E1455" s="85">
        <f t="shared" ca="1" si="421"/>
        <v>1.0003926999999999</v>
      </c>
      <c r="F1455" s="85">
        <f ca="1">(TRUNC(PRODUCT($E$12:$E1454),16))</f>
        <v>1.4325031287059</v>
      </c>
      <c r="G1455" s="85">
        <f t="shared" ca="1" si="422"/>
        <v>1.1449431881660399</v>
      </c>
      <c r="H1455" s="85">
        <f t="shared" ca="1" si="423"/>
        <v>1.2511565099999999</v>
      </c>
      <c r="I1455" s="84">
        <f t="shared" si="418"/>
        <v>0.05</v>
      </c>
      <c r="J1455" s="86">
        <f t="shared" si="424"/>
        <v>44841</v>
      </c>
      <c r="K1455" s="87">
        <f t="shared" si="425"/>
        <v>485</v>
      </c>
      <c r="L1455" s="88">
        <f t="shared" si="426"/>
        <v>485</v>
      </c>
      <c r="M1455" s="89">
        <f t="shared" si="427"/>
        <v>1.0984517680000001</v>
      </c>
      <c r="N1455" s="89">
        <f t="shared" ca="1" si="428"/>
        <v>1.37433508</v>
      </c>
      <c r="O1455" s="88">
        <f t="shared" si="429"/>
        <v>0</v>
      </c>
      <c r="P1455" s="85">
        <f t="shared" ca="1" si="430"/>
        <v>0</v>
      </c>
      <c r="Q1455" s="85">
        <f t="shared" si="431"/>
        <v>0</v>
      </c>
      <c r="R1455" s="90" t="str">
        <f t="shared" si="432"/>
        <v>A+J=</v>
      </c>
      <c r="S1455" s="86">
        <f t="shared" si="433"/>
        <v>0</v>
      </c>
      <c r="T1455" s="91"/>
    </row>
    <row r="1456" spans="1:20" x14ac:dyDescent="0.15">
      <c r="A1456" s="83">
        <f t="shared" si="417"/>
        <v>45549</v>
      </c>
      <c r="B1456" s="129">
        <f t="shared" ca="1" si="419"/>
        <v>-5.6843418860808015E-14</v>
      </c>
      <c r="C1456" s="85">
        <f t="shared" si="420"/>
        <v>-5.6843418860808015E-14</v>
      </c>
      <c r="D1456" s="11">
        <f ca="1">IF(A1456&lt;$B$1,VLOOKUP(A1456,[1]DI!$A$4:$B$15000,2),0)</f>
        <v>0</v>
      </c>
      <c r="E1456" s="85">
        <f t="shared" ca="1" si="421"/>
        <v>1</v>
      </c>
      <c r="F1456" s="85">
        <f ca="1">(TRUNC(PRODUCT($E$12:$E1455),16))</f>
        <v>1.4330656726845401</v>
      </c>
      <c r="G1456" s="85">
        <f t="shared" ca="1" si="422"/>
        <v>1.1449431881660399</v>
      </c>
      <c r="H1456" s="85">
        <f t="shared" ca="1" si="423"/>
        <v>1.25164784</v>
      </c>
      <c r="I1456" s="84">
        <f t="shared" si="418"/>
        <v>0.05</v>
      </c>
      <c r="J1456" s="86">
        <f t="shared" si="424"/>
        <v>44841</v>
      </c>
      <c r="K1456" s="87">
        <f t="shared" si="425"/>
        <v>485</v>
      </c>
      <c r="L1456" s="88">
        <f t="shared" si="426"/>
        <v>486</v>
      </c>
      <c r="M1456" s="89">
        <f t="shared" si="427"/>
        <v>1.0986644619999999</v>
      </c>
      <c r="N1456" s="89">
        <f t="shared" ca="1" si="428"/>
        <v>1.375141001</v>
      </c>
      <c r="O1456" s="88">
        <f t="shared" si="429"/>
        <v>0</v>
      </c>
      <c r="P1456" s="85">
        <f t="shared" ca="1" si="430"/>
        <v>0</v>
      </c>
      <c r="Q1456" s="85">
        <f t="shared" si="431"/>
        <v>0</v>
      </c>
      <c r="R1456" s="90" t="str">
        <f t="shared" si="432"/>
        <v>A+J=</v>
      </c>
      <c r="S1456" s="86">
        <f t="shared" si="433"/>
        <v>0</v>
      </c>
      <c r="T1456" s="91"/>
    </row>
    <row r="1457" spans="1:20" x14ac:dyDescent="0.15">
      <c r="A1457" s="83">
        <f t="shared" si="417"/>
        <v>45550</v>
      </c>
      <c r="B1457" s="129">
        <f t="shared" ca="1" si="419"/>
        <v>-5.6843418860808015E-14</v>
      </c>
      <c r="C1457" s="85">
        <f t="shared" si="420"/>
        <v>-5.6843418860808015E-14</v>
      </c>
      <c r="D1457" s="11">
        <f ca="1">IF(A1457&lt;$B$1,VLOOKUP(A1457,[1]DI!$A$4:$B$15000,2),0)</f>
        <v>0</v>
      </c>
      <c r="E1457" s="85">
        <f t="shared" ca="1" si="421"/>
        <v>1</v>
      </c>
      <c r="F1457" s="85">
        <f ca="1">(TRUNC(PRODUCT($E$12:$E1456),16))</f>
        <v>1.4330656726845401</v>
      </c>
      <c r="G1457" s="85">
        <f t="shared" ca="1" si="422"/>
        <v>1.1449431881660399</v>
      </c>
      <c r="H1457" s="85">
        <f t="shared" ca="1" si="423"/>
        <v>1.25164784</v>
      </c>
      <c r="I1457" s="84">
        <f t="shared" si="418"/>
        <v>0.05</v>
      </c>
      <c r="J1457" s="86">
        <f t="shared" si="424"/>
        <v>44841</v>
      </c>
      <c r="K1457" s="87">
        <f t="shared" si="425"/>
        <v>485</v>
      </c>
      <c r="L1457" s="88">
        <f t="shared" si="426"/>
        <v>486</v>
      </c>
      <c r="M1457" s="89">
        <f t="shared" si="427"/>
        <v>1.0986644619999999</v>
      </c>
      <c r="N1457" s="89">
        <f t="shared" ca="1" si="428"/>
        <v>1.375141001</v>
      </c>
      <c r="O1457" s="88">
        <f t="shared" si="429"/>
        <v>0</v>
      </c>
      <c r="P1457" s="85">
        <f t="shared" ca="1" si="430"/>
        <v>0</v>
      </c>
      <c r="Q1457" s="85">
        <f t="shared" si="431"/>
        <v>0</v>
      </c>
      <c r="R1457" s="90" t="str">
        <f t="shared" si="432"/>
        <v>A+J=</v>
      </c>
      <c r="S1457" s="86">
        <f t="shared" si="433"/>
        <v>0</v>
      </c>
      <c r="T1457" s="91"/>
    </row>
    <row r="1458" spans="1:20" x14ac:dyDescent="0.15">
      <c r="A1458" s="83">
        <f t="shared" si="417"/>
        <v>45551</v>
      </c>
      <c r="B1458" s="129">
        <f t="shared" ca="1" si="419"/>
        <v>-5.6843418860808015E-14</v>
      </c>
      <c r="C1458" s="85">
        <f t="shared" si="420"/>
        <v>-5.6843418860808015E-14</v>
      </c>
      <c r="D1458" s="11">
        <f ca="1">IF(A1458&lt;$B$1,VLOOKUP(A1458,[1]DI!$A$4:$B$15000,2),0)</f>
        <v>0.104</v>
      </c>
      <c r="E1458" s="85">
        <f t="shared" ca="1" si="421"/>
        <v>1.0003926999999999</v>
      </c>
      <c r="F1458" s="85">
        <f ca="1">(TRUNC(PRODUCT($E$12:$E1457),16))</f>
        <v>1.4330656726845401</v>
      </c>
      <c r="G1458" s="85">
        <f t="shared" ca="1" si="422"/>
        <v>1.1449431881660399</v>
      </c>
      <c r="H1458" s="85">
        <f t="shared" ca="1" si="423"/>
        <v>1.25164784</v>
      </c>
      <c r="I1458" s="84">
        <f t="shared" si="418"/>
        <v>0.05</v>
      </c>
      <c r="J1458" s="86">
        <f t="shared" si="424"/>
        <v>44841</v>
      </c>
      <c r="K1458" s="87">
        <f t="shared" si="425"/>
        <v>486</v>
      </c>
      <c r="L1458" s="88">
        <f t="shared" si="426"/>
        <v>486</v>
      </c>
      <c r="M1458" s="89">
        <f t="shared" si="427"/>
        <v>1.0986644619999999</v>
      </c>
      <c r="N1458" s="89">
        <f t="shared" ca="1" si="428"/>
        <v>1.375141001</v>
      </c>
      <c r="O1458" s="88">
        <f t="shared" si="429"/>
        <v>0</v>
      </c>
      <c r="P1458" s="85">
        <f t="shared" ca="1" si="430"/>
        <v>0</v>
      </c>
      <c r="Q1458" s="85">
        <f t="shared" si="431"/>
        <v>0</v>
      </c>
      <c r="R1458" s="90" t="str">
        <f t="shared" si="432"/>
        <v>A+J=</v>
      </c>
      <c r="S1458" s="86">
        <f t="shared" si="433"/>
        <v>0</v>
      </c>
      <c r="T1458" s="91"/>
    </row>
    <row r="1459" spans="1:20" x14ac:dyDescent="0.15">
      <c r="A1459" s="83">
        <f t="shared" si="417"/>
        <v>45552</v>
      </c>
      <c r="B1459" s="129">
        <f t="shared" ca="1" si="419"/>
        <v>-5.6843418860808015E-14</v>
      </c>
      <c r="C1459" s="85">
        <f t="shared" si="420"/>
        <v>-5.6843418860808015E-14</v>
      </c>
      <c r="D1459" s="11">
        <f ca="1">IF(A1459&lt;$B$1,VLOOKUP(A1459,[1]DI!$A$4:$B$15000,2),0)</f>
        <v>0.104</v>
      </c>
      <c r="E1459" s="85">
        <f t="shared" ca="1" si="421"/>
        <v>1.0003926999999999</v>
      </c>
      <c r="F1459" s="85">
        <f ca="1">(TRUNC(PRODUCT($E$12:$E1458),16))</f>
        <v>1.4336284375742001</v>
      </c>
      <c r="G1459" s="85">
        <f t="shared" ca="1" si="422"/>
        <v>1.1449431881660399</v>
      </c>
      <c r="H1459" s="85">
        <f t="shared" ca="1" si="423"/>
        <v>1.2521393700000001</v>
      </c>
      <c r="I1459" s="84">
        <f t="shared" si="418"/>
        <v>0.05</v>
      </c>
      <c r="J1459" s="86">
        <f t="shared" si="424"/>
        <v>44841</v>
      </c>
      <c r="K1459" s="87">
        <f t="shared" si="425"/>
        <v>487</v>
      </c>
      <c r="L1459" s="88">
        <f t="shared" si="426"/>
        <v>487</v>
      </c>
      <c r="M1459" s="89">
        <f t="shared" si="427"/>
        <v>1.098877197</v>
      </c>
      <c r="N1459" s="89">
        <f t="shared" ca="1" si="428"/>
        <v>1.3759474009999999</v>
      </c>
      <c r="O1459" s="88">
        <f t="shared" si="429"/>
        <v>0</v>
      </c>
      <c r="P1459" s="85">
        <f t="shared" ca="1" si="430"/>
        <v>0</v>
      </c>
      <c r="Q1459" s="85">
        <f t="shared" si="431"/>
        <v>0</v>
      </c>
      <c r="R1459" s="90" t="str">
        <f t="shared" si="432"/>
        <v>A+J=</v>
      </c>
      <c r="S1459" s="86">
        <f t="shared" si="433"/>
        <v>0</v>
      </c>
      <c r="T1459" s="91"/>
    </row>
    <row r="1460" spans="1:20" x14ac:dyDescent="0.15">
      <c r="A1460" s="83">
        <f t="shared" si="417"/>
        <v>45553</v>
      </c>
      <c r="B1460" s="129">
        <f t="shared" ca="1" si="419"/>
        <v>-5.6843418860808015E-14</v>
      </c>
      <c r="C1460" s="85">
        <f t="shared" si="420"/>
        <v>-5.6843418860808015E-14</v>
      </c>
      <c r="D1460" s="11">
        <f ca="1">IF(A1460&lt;$B$1,VLOOKUP(A1460,[1]DI!$A$4:$B$15000,2),0)</f>
        <v>0.104</v>
      </c>
      <c r="E1460" s="85">
        <f t="shared" ca="1" si="421"/>
        <v>1.0003926999999999</v>
      </c>
      <c r="F1460" s="85">
        <f ca="1">(TRUNC(PRODUCT($E$12:$E1459),16))</f>
        <v>1.43419142346164</v>
      </c>
      <c r="G1460" s="85">
        <f t="shared" ca="1" si="422"/>
        <v>1.1449431881660399</v>
      </c>
      <c r="H1460" s="85">
        <f t="shared" ca="1" si="423"/>
        <v>1.25263108</v>
      </c>
      <c r="I1460" s="84">
        <f t="shared" si="418"/>
        <v>0.05</v>
      </c>
      <c r="J1460" s="86">
        <f t="shared" si="424"/>
        <v>44841</v>
      </c>
      <c r="K1460" s="87">
        <f t="shared" si="425"/>
        <v>488</v>
      </c>
      <c r="L1460" s="88">
        <f t="shared" si="426"/>
        <v>488</v>
      </c>
      <c r="M1460" s="89">
        <f t="shared" si="427"/>
        <v>1.0990899730000001</v>
      </c>
      <c r="N1460" s="89">
        <f t="shared" ca="1" si="428"/>
        <v>1.37675426</v>
      </c>
      <c r="O1460" s="88">
        <f t="shared" si="429"/>
        <v>0</v>
      </c>
      <c r="P1460" s="85">
        <f t="shared" ca="1" si="430"/>
        <v>0</v>
      </c>
      <c r="Q1460" s="85">
        <f t="shared" si="431"/>
        <v>0</v>
      </c>
      <c r="R1460" s="90" t="str">
        <f t="shared" si="432"/>
        <v>A+J=</v>
      </c>
      <c r="S1460" s="86">
        <f t="shared" si="433"/>
        <v>0</v>
      </c>
      <c r="T1460" s="91"/>
    </row>
    <row r="1461" spans="1:20" x14ac:dyDescent="0.15">
      <c r="A1461" s="83">
        <f t="shared" si="417"/>
        <v>45554</v>
      </c>
      <c r="B1461" s="129">
        <f t="shared" ca="1" si="419"/>
        <v>-5.6843418860808015E-14</v>
      </c>
      <c r="C1461" s="85">
        <f t="shared" si="420"/>
        <v>-5.6843418860808015E-14</v>
      </c>
      <c r="D1461" s="11">
        <f ca="1">IF(A1461&lt;$B$1,VLOOKUP(A1461,[1]DI!$A$4:$B$15000,2),0)</f>
        <v>0.1065</v>
      </c>
      <c r="E1461" s="85">
        <f t="shared" ca="1" si="421"/>
        <v>1.00040168</v>
      </c>
      <c r="F1461" s="85">
        <f ca="1">(TRUNC(PRODUCT($E$12:$E1460),16))</f>
        <v>1.4347546304336301</v>
      </c>
      <c r="G1461" s="85">
        <f t="shared" ca="1" si="422"/>
        <v>1.1449431881660399</v>
      </c>
      <c r="H1461" s="85">
        <f t="shared" ca="1" si="423"/>
        <v>1.25312299</v>
      </c>
      <c r="I1461" s="84">
        <f t="shared" si="418"/>
        <v>0.05</v>
      </c>
      <c r="J1461" s="86">
        <f t="shared" si="424"/>
        <v>44841</v>
      </c>
      <c r="K1461" s="87">
        <f t="shared" si="425"/>
        <v>489</v>
      </c>
      <c r="L1461" s="88">
        <f t="shared" si="426"/>
        <v>489</v>
      </c>
      <c r="M1461" s="89">
        <f t="shared" si="427"/>
        <v>1.0993027900000001</v>
      </c>
      <c r="N1461" s="89">
        <f t="shared" ca="1" si="428"/>
        <v>1.3775615990000001</v>
      </c>
      <c r="O1461" s="88">
        <f t="shared" si="429"/>
        <v>0</v>
      </c>
      <c r="P1461" s="85">
        <f t="shared" ca="1" si="430"/>
        <v>0</v>
      </c>
      <c r="Q1461" s="85">
        <f t="shared" si="431"/>
        <v>0</v>
      </c>
      <c r="R1461" s="90" t="str">
        <f t="shared" si="432"/>
        <v>A+J=</v>
      </c>
      <c r="S1461" s="86">
        <f t="shared" si="433"/>
        <v>0</v>
      </c>
      <c r="T1461" s="91"/>
    </row>
    <row r="1462" spans="1:20" x14ac:dyDescent="0.15">
      <c r="A1462" s="83">
        <f t="shared" si="417"/>
        <v>45555</v>
      </c>
      <c r="B1462" s="129">
        <f t="shared" ca="1" si="419"/>
        <v>-5.6843418860808015E-14</v>
      </c>
      <c r="C1462" s="85">
        <f t="shared" si="420"/>
        <v>-5.6843418860808015E-14</v>
      </c>
      <c r="D1462" s="11">
        <f ca="1">IF(A1462&lt;$B$1,VLOOKUP(A1462,[1]DI!$A$4:$B$15000,2),0)</f>
        <v>0.1065</v>
      </c>
      <c r="E1462" s="85">
        <f t="shared" ca="1" si="421"/>
        <v>1.00040168</v>
      </c>
      <c r="F1462" s="85">
        <f ca="1">(TRUNC(PRODUCT($E$12:$E1461),16))</f>
        <v>1.4353309426735801</v>
      </c>
      <c r="G1462" s="85">
        <f t="shared" ca="1" si="422"/>
        <v>1.1449431881660399</v>
      </c>
      <c r="H1462" s="85">
        <f t="shared" ca="1" si="423"/>
        <v>1.2536263400000001</v>
      </c>
      <c r="I1462" s="84">
        <f t="shared" si="418"/>
        <v>0.05</v>
      </c>
      <c r="J1462" s="86">
        <f t="shared" si="424"/>
        <v>44841</v>
      </c>
      <c r="K1462" s="87">
        <f t="shared" si="425"/>
        <v>490</v>
      </c>
      <c r="L1462" s="88">
        <f t="shared" si="426"/>
        <v>490</v>
      </c>
      <c r="M1462" s="89">
        <f t="shared" si="427"/>
        <v>1.099515649</v>
      </c>
      <c r="N1462" s="89">
        <f t="shared" ca="1" si="428"/>
        <v>1.3783817789999999</v>
      </c>
      <c r="O1462" s="88">
        <f t="shared" si="429"/>
        <v>0</v>
      </c>
      <c r="P1462" s="85">
        <f t="shared" ca="1" si="430"/>
        <v>0</v>
      </c>
      <c r="Q1462" s="85">
        <f t="shared" si="431"/>
        <v>0</v>
      </c>
      <c r="R1462" s="90" t="str">
        <f t="shared" si="432"/>
        <v>A+J=</v>
      </c>
      <c r="S1462" s="86">
        <f t="shared" si="433"/>
        <v>0</v>
      </c>
      <c r="T1462" s="91"/>
    </row>
    <row r="1463" spans="1:20" x14ac:dyDescent="0.15">
      <c r="A1463" s="83">
        <f t="shared" si="417"/>
        <v>45556</v>
      </c>
      <c r="B1463" s="129">
        <f t="shared" ca="1" si="419"/>
        <v>-5.6843418860808015E-14</v>
      </c>
      <c r="C1463" s="85">
        <f t="shared" si="420"/>
        <v>-5.6843418860808015E-14</v>
      </c>
      <c r="D1463" s="11">
        <f ca="1">IF(A1463&lt;$B$1,VLOOKUP(A1463,[1]DI!$A$4:$B$15000,2),0)</f>
        <v>0</v>
      </c>
      <c r="E1463" s="85">
        <f t="shared" ca="1" si="421"/>
        <v>1</v>
      </c>
      <c r="F1463" s="85">
        <f ca="1">(TRUNC(PRODUCT($E$12:$E1462),16))</f>
        <v>1.4359074864066399</v>
      </c>
      <c r="G1463" s="85">
        <f t="shared" ca="1" si="422"/>
        <v>1.1449431881660399</v>
      </c>
      <c r="H1463" s="85">
        <f t="shared" ca="1" si="423"/>
        <v>1.2541298999999999</v>
      </c>
      <c r="I1463" s="84">
        <f t="shared" si="418"/>
        <v>0.05</v>
      </c>
      <c r="J1463" s="86">
        <f t="shared" si="424"/>
        <v>44841</v>
      </c>
      <c r="K1463" s="87">
        <f t="shared" si="425"/>
        <v>490</v>
      </c>
      <c r="L1463" s="88">
        <f t="shared" si="426"/>
        <v>491</v>
      </c>
      <c r="M1463" s="89">
        <f t="shared" si="427"/>
        <v>1.0997285489999999</v>
      </c>
      <c r="N1463" s="89">
        <f t="shared" ca="1" si="428"/>
        <v>1.3792024549999999</v>
      </c>
      <c r="O1463" s="88">
        <f t="shared" si="429"/>
        <v>0</v>
      </c>
      <c r="P1463" s="85">
        <f t="shared" ca="1" si="430"/>
        <v>0</v>
      </c>
      <c r="Q1463" s="85">
        <f t="shared" si="431"/>
        <v>0</v>
      </c>
      <c r="R1463" s="90" t="str">
        <f t="shared" si="432"/>
        <v>A+J=</v>
      </c>
      <c r="S1463" s="86">
        <f t="shared" si="433"/>
        <v>0</v>
      </c>
      <c r="T1463" s="91"/>
    </row>
    <row r="1464" spans="1:20" x14ac:dyDescent="0.15">
      <c r="A1464" s="83">
        <f t="shared" si="417"/>
        <v>45557</v>
      </c>
      <c r="B1464" s="129">
        <f t="shared" ca="1" si="419"/>
        <v>-5.6843418860808015E-14</v>
      </c>
      <c r="C1464" s="85">
        <f t="shared" si="420"/>
        <v>-5.6843418860808015E-14</v>
      </c>
      <c r="D1464" s="11">
        <f ca="1">IF(A1464&lt;$B$1,VLOOKUP(A1464,[1]DI!$A$4:$B$15000,2),0)</f>
        <v>0</v>
      </c>
      <c r="E1464" s="85">
        <f t="shared" ca="1" si="421"/>
        <v>1</v>
      </c>
      <c r="F1464" s="85">
        <f ca="1">(TRUNC(PRODUCT($E$12:$E1463),16))</f>
        <v>1.4359074864066399</v>
      </c>
      <c r="G1464" s="85">
        <f t="shared" ca="1" si="422"/>
        <v>1.1449431881660399</v>
      </c>
      <c r="H1464" s="85">
        <f t="shared" ca="1" si="423"/>
        <v>1.2541298999999999</v>
      </c>
      <c r="I1464" s="84">
        <f t="shared" si="418"/>
        <v>0.05</v>
      </c>
      <c r="J1464" s="86">
        <f t="shared" si="424"/>
        <v>44841</v>
      </c>
      <c r="K1464" s="87">
        <f t="shared" si="425"/>
        <v>490</v>
      </c>
      <c r="L1464" s="88">
        <f t="shared" si="426"/>
        <v>491</v>
      </c>
      <c r="M1464" s="89">
        <f t="shared" si="427"/>
        <v>1.0997285489999999</v>
      </c>
      <c r="N1464" s="89">
        <f t="shared" ca="1" si="428"/>
        <v>1.3792024549999999</v>
      </c>
      <c r="O1464" s="88">
        <f t="shared" si="429"/>
        <v>0</v>
      </c>
      <c r="P1464" s="85">
        <f t="shared" ca="1" si="430"/>
        <v>0</v>
      </c>
      <c r="Q1464" s="85">
        <f t="shared" si="431"/>
        <v>0</v>
      </c>
      <c r="R1464" s="90" t="str">
        <f t="shared" si="432"/>
        <v>A+J=</v>
      </c>
      <c r="S1464" s="86">
        <f t="shared" si="433"/>
        <v>0</v>
      </c>
      <c r="T1464" s="91"/>
    </row>
    <row r="1465" spans="1:20" x14ac:dyDescent="0.15">
      <c r="A1465" s="83">
        <f t="shared" si="417"/>
        <v>45558</v>
      </c>
      <c r="B1465" s="129">
        <f t="shared" ca="1" si="419"/>
        <v>-5.6843418860808015E-14</v>
      </c>
      <c r="C1465" s="85">
        <f t="shared" si="420"/>
        <v>-5.6843418860808015E-14</v>
      </c>
      <c r="D1465" s="11">
        <f ca="1">IF(A1465&lt;$B$1,VLOOKUP(A1465,[1]DI!$A$4:$B$15000,2),0)</f>
        <v>0.1065</v>
      </c>
      <c r="E1465" s="85">
        <f t="shared" ca="1" si="421"/>
        <v>1.00040168</v>
      </c>
      <c r="F1465" s="85">
        <f ca="1">(TRUNC(PRODUCT($E$12:$E1464),16))</f>
        <v>1.4359074864066399</v>
      </c>
      <c r="G1465" s="85">
        <f t="shared" ca="1" si="422"/>
        <v>1.1449431881660399</v>
      </c>
      <c r="H1465" s="85">
        <f t="shared" ca="1" si="423"/>
        <v>1.2541298999999999</v>
      </c>
      <c r="I1465" s="84">
        <f t="shared" si="418"/>
        <v>0.05</v>
      </c>
      <c r="J1465" s="86">
        <f t="shared" si="424"/>
        <v>44841</v>
      </c>
      <c r="K1465" s="87">
        <f t="shared" si="425"/>
        <v>491</v>
      </c>
      <c r="L1465" s="88">
        <f t="shared" si="426"/>
        <v>491</v>
      </c>
      <c r="M1465" s="89">
        <f t="shared" si="427"/>
        <v>1.0997285489999999</v>
      </c>
      <c r="N1465" s="89">
        <f t="shared" ca="1" si="428"/>
        <v>1.3792024549999999</v>
      </c>
      <c r="O1465" s="88">
        <f t="shared" si="429"/>
        <v>0</v>
      </c>
      <c r="P1465" s="85">
        <f t="shared" ca="1" si="430"/>
        <v>0</v>
      </c>
      <c r="Q1465" s="85">
        <f t="shared" si="431"/>
        <v>0</v>
      </c>
      <c r="R1465" s="90" t="str">
        <f t="shared" si="432"/>
        <v>A+J=</v>
      </c>
      <c r="S1465" s="86">
        <f t="shared" si="433"/>
        <v>0</v>
      </c>
      <c r="T1465" s="91"/>
    </row>
    <row r="1466" spans="1:20" x14ac:dyDescent="0.15">
      <c r="A1466" s="83">
        <f t="shared" si="417"/>
        <v>45559</v>
      </c>
      <c r="B1466" s="129">
        <f t="shared" ca="1" si="419"/>
        <v>-5.6843418860808015E-14</v>
      </c>
      <c r="C1466" s="85">
        <f t="shared" si="420"/>
        <v>-5.6843418860808015E-14</v>
      </c>
      <c r="D1466" s="11">
        <f ca="1">IF(A1466&lt;$B$1,VLOOKUP(A1466,[1]DI!$A$4:$B$15000,2),0)</f>
        <v>0.1065</v>
      </c>
      <c r="E1466" s="85">
        <f t="shared" ca="1" si="421"/>
        <v>1.00040168</v>
      </c>
      <c r="F1466" s="85">
        <f ca="1">(TRUNC(PRODUCT($E$12:$E1465),16))</f>
        <v>1.43648426172577</v>
      </c>
      <c r="G1466" s="85">
        <f t="shared" ca="1" si="422"/>
        <v>1.1449431881660399</v>
      </c>
      <c r="H1466" s="85">
        <f t="shared" ca="1" si="423"/>
        <v>1.2546336600000001</v>
      </c>
      <c r="I1466" s="84">
        <f t="shared" si="418"/>
        <v>0.05</v>
      </c>
      <c r="J1466" s="86">
        <f t="shared" si="424"/>
        <v>44841</v>
      </c>
      <c r="K1466" s="87">
        <f t="shared" si="425"/>
        <v>492</v>
      </c>
      <c r="L1466" s="88">
        <f t="shared" si="426"/>
        <v>492</v>
      </c>
      <c r="M1466" s="89">
        <f t="shared" si="427"/>
        <v>1.09994149</v>
      </c>
      <c r="N1466" s="89">
        <f t="shared" ca="1" si="428"/>
        <v>1.380023617</v>
      </c>
      <c r="O1466" s="88">
        <f t="shared" si="429"/>
        <v>0</v>
      </c>
      <c r="P1466" s="85">
        <f t="shared" ca="1" si="430"/>
        <v>0</v>
      </c>
      <c r="Q1466" s="85">
        <f t="shared" si="431"/>
        <v>0</v>
      </c>
      <c r="R1466" s="90" t="str">
        <f t="shared" si="432"/>
        <v>A+J=</v>
      </c>
      <c r="S1466" s="86">
        <f t="shared" si="433"/>
        <v>0</v>
      </c>
      <c r="T1466" s="91"/>
    </row>
    <row r="1467" spans="1:20" x14ac:dyDescent="0.15">
      <c r="A1467" s="83">
        <f t="shared" si="417"/>
        <v>45560</v>
      </c>
      <c r="B1467" s="129">
        <f t="shared" ca="1" si="419"/>
        <v>-5.6843418860808015E-14</v>
      </c>
      <c r="C1467" s="85">
        <f t="shared" si="420"/>
        <v>-5.6843418860808015E-14</v>
      </c>
      <c r="D1467" s="11">
        <f ca="1">IF(A1467&lt;$B$1,VLOOKUP(A1467,[1]DI!$A$4:$B$15000,2),0)</f>
        <v>0.1065</v>
      </c>
      <c r="E1467" s="85">
        <f t="shared" ca="1" si="421"/>
        <v>1.00040168</v>
      </c>
      <c r="F1467" s="85">
        <f ca="1">(TRUNC(PRODUCT($E$12:$E1466),16))</f>
        <v>1.4370612687240201</v>
      </c>
      <c r="G1467" s="85">
        <f t="shared" ca="1" si="422"/>
        <v>1.1449431881660399</v>
      </c>
      <c r="H1467" s="85">
        <f t="shared" ca="1" si="423"/>
        <v>1.25513762</v>
      </c>
      <c r="I1467" s="84">
        <f t="shared" si="418"/>
        <v>0.05</v>
      </c>
      <c r="J1467" s="86">
        <f t="shared" si="424"/>
        <v>44841</v>
      </c>
      <c r="K1467" s="87">
        <f t="shared" si="425"/>
        <v>493</v>
      </c>
      <c r="L1467" s="88">
        <f t="shared" si="426"/>
        <v>493</v>
      </c>
      <c r="M1467" s="89">
        <f t="shared" si="427"/>
        <v>1.100154472</v>
      </c>
      <c r="N1467" s="89">
        <f t="shared" ca="1" si="428"/>
        <v>1.3808452659999999</v>
      </c>
      <c r="O1467" s="88">
        <f t="shared" si="429"/>
        <v>0</v>
      </c>
      <c r="P1467" s="85">
        <f t="shared" ca="1" si="430"/>
        <v>0</v>
      </c>
      <c r="Q1467" s="85">
        <f t="shared" si="431"/>
        <v>0</v>
      </c>
      <c r="R1467" s="90" t="str">
        <f t="shared" si="432"/>
        <v>A+J=</v>
      </c>
      <c r="S1467" s="86">
        <f t="shared" si="433"/>
        <v>0</v>
      </c>
      <c r="T1467" s="91"/>
    </row>
    <row r="1468" spans="1:20" x14ac:dyDescent="0.15">
      <c r="A1468" s="83">
        <f t="shared" si="417"/>
        <v>45561</v>
      </c>
      <c r="B1468" s="129">
        <f t="shared" ca="1" si="419"/>
        <v>-5.6843418860808015E-14</v>
      </c>
      <c r="C1468" s="85">
        <f t="shared" si="420"/>
        <v>-5.6843418860808015E-14</v>
      </c>
      <c r="D1468" s="11">
        <f ca="1">IF(A1468&lt;$B$1,VLOOKUP(A1468,[1]DI!$A$4:$B$15000,2),0)</f>
        <v>0.1065</v>
      </c>
      <c r="E1468" s="85">
        <f t="shared" ca="1" si="421"/>
        <v>1.00040168</v>
      </c>
      <c r="F1468" s="85">
        <f ca="1">(TRUNC(PRODUCT($E$12:$E1467),16))</f>
        <v>1.43763850749445</v>
      </c>
      <c r="G1468" s="85">
        <f t="shared" ca="1" si="422"/>
        <v>1.1449431881660399</v>
      </c>
      <c r="H1468" s="85">
        <f t="shared" ca="1" si="423"/>
        <v>1.2556417799999999</v>
      </c>
      <c r="I1468" s="84">
        <f t="shared" si="418"/>
        <v>0.05</v>
      </c>
      <c r="J1468" s="86">
        <f t="shared" si="424"/>
        <v>44841</v>
      </c>
      <c r="K1468" s="87">
        <f t="shared" si="425"/>
        <v>494</v>
      </c>
      <c r="L1468" s="88">
        <f t="shared" si="426"/>
        <v>494</v>
      </c>
      <c r="M1468" s="89">
        <f t="shared" si="427"/>
        <v>1.100367495</v>
      </c>
      <c r="N1468" s="89">
        <f t="shared" ca="1" si="428"/>
        <v>1.3816674</v>
      </c>
      <c r="O1468" s="88">
        <f t="shared" si="429"/>
        <v>0</v>
      </c>
      <c r="P1468" s="85">
        <f t="shared" ca="1" si="430"/>
        <v>0</v>
      </c>
      <c r="Q1468" s="85">
        <f t="shared" si="431"/>
        <v>0</v>
      </c>
      <c r="R1468" s="90" t="str">
        <f t="shared" si="432"/>
        <v>A+J=</v>
      </c>
      <c r="S1468" s="86">
        <f t="shared" si="433"/>
        <v>0</v>
      </c>
      <c r="T1468" s="91"/>
    </row>
    <row r="1469" spans="1:20" x14ac:dyDescent="0.15">
      <c r="A1469" s="83">
        <f t="shared" si="417"/>
        <v>45562</v>
      </c>
      <c r="B1469" s="129">
        <f t="shared" ca="1" si="419"/>
        <v>-5.6843418860808015E-14</v>
      </c>
      <c r="C1469" s="85">
        <f t="shared" si="420"/>
        <v>-5.6843418860808015E-14</v>
      </c>
      <c r="D1469" s="11">
        <f ca="1">IF(A1469&lt;$B$1,VLOOKUP(A1469,[1]DI!$A$4:$B$15000,2),0)</f>
        <v>0.1065</v>
      </c>
      <c r="E1469" s="85">
        <f t="shared" ca="1" si="421"/>
        <v>1.00040168</v>
      </c>
      <c r="F1469" s="85">
        <f ca="1">(TRUNC(PRODUCT($E$12:$E1468),16))</f>
        <v>1.43821597813014</v>
      </c>
      <c r="G1469" s="85">
        <f t="shared" ca="1" si="422"/>
        <v>1.1449431881660399</v>
      </c>
      <c r="H1469" s="85">
        <f t="shared" ca="1" si="423"/>
        <v>1.25614615</v>
      </c>
      <c r="I1469" s="84">
        <f t="shared" si="418"/>
        <v>0.05</v>
      </c>
      <c r="J1469" s="86">
        <f t="shared" si="424"/>
        <v>44841</v>
      </c>
      <c r="K1469" s="87">
        <f t="shared" si="425"/>
        <v>495</v>
      </c>
      <c r="L1469" s="88">
        <f t="shared" si="426"/>
        <v>495</v>
      </c>
      <c r="M1469" s="89">
        <f t="shared" si="427"/>
        <v>1.10058056</v>
      </c>
      <c r="N1469" s="89">
        <f t="shared" ca="1" si="428"/>
        <v>1.3824900330000001</v>
      </c>
      <c r="O1469" s="88">
        <f t="shared" si="429"/>
        <v>0</v>
      </c>
      <c r="P1469" s="85">
        <f t="shared" ca="1" si="430"/>
        <v>0</v>
      </c>
      <c r="Q1469" s="85">
        <f t="shared" si="431"/>
        <v>0</v>
      </c>
      <c r="R1469" s="90" t="str">
        <f t="shared" si="432"/>
        <v>A+J=</v>
      </c>
      <c r="S1469" s="86">
        <f t="shared" si="433"/>
        <v>0</v>
      </c>
      <c r="T1469" s="91"/>
    </row>
    <row r="1470" spans="1:20" x14ac:dyDescent="0.15">
      <c r="A1470" s="83">
        <f t="shared" si="417"/>
        <v>45563</v>
      </c>
      <c r="B1470" s="129">
        <f t="shared" ca="1" si="419"/>
        <v>-5.6843418860808015E-14</v>
      </c>
      <c r="C1470" s="85">
        <f t="shared" si="420"/>
        <v>-5.6843418860808015E-14</v>
      </c>
      <c r="D1470" s="11">
        <f ca="1">IF(A1470&lt;$B$1,VLOOKUP(A1470,[1]DI!$A$4:$B$15000,2),0)</f>
        <v>0</v>
      </c>
      <c r="E1470" s="85">
        <f t="shared" ca="1" si="421"/>
        <v>1</v>
      </c>
      <c r="F1470" s="85">
        <f ca="1">(TRUNC(PRODUCT($E$12:$E1469),16))</f>
        <v>1.4387936807242301</v>
      </c>
      <c r="G1470" s="85">
        <f t="shared" ca="1" si="422"/>
        <v>1.1449431881660399</v>
      </c>
      <c r="H1470" s="85">
        <f t="shared" ca="1" si="423"/>
        <v>1.2566507200000001</v>
      </c>
      <c r="I1470" s="84">
        <f t="shared" si="418"/>
        <v>0.05</v>
      </c>
      <c r="J1470" s="86">
        <f t="shared" si="424"/>
        <v>44841</v>
      </c>
      <c r="K1470" s="87">
        <f t="shared" si="425"/>
        <v>495</v>
      </c>
      <c r="L1470" s="88">
        <f t="shared" si="426"/>
        <v>496</v>
      </c>
      <c r="M1470" s="89">
        <f t="shared" si="427"/>
        <v>1.1007936659999999</v>
      </c>
      <c r="N1470" s="89">
        <f t="shared" ca="1" si="428"/>
        <v>1.383313153</v>
      </c>
      <c r="O1470" s="88">
        <f t="shared" si="429"/>
        <v>0</v>
      </c>
      <c r="P1470" s="85">
        <f t="shared" ca="1" si="430"/>
        <v>0</v>
      </c>
      <c r="Q1470" s="85">
        <f t="shared" si="431"/>
        <v>0</v>
      </c>
      <c r="R1470" s="90" t="str">
        <f t="shared" si="432"/>
        <v>A+J=</v>
      </c>
      <c r="S1470" s="86">
        <f t="shared" si="433"/>
        <v>0</v>
      </c>
      <c r="T1470" s="91"/>
    </row>
    <row r="1471" spans="1:20" x14ac:dyDescent="0.15">
      <c r="A1471" s="83">
        <f t="shared" si="417"/>
        <v>45564</v>
      </c>
      <c r="B1471" s="129">
        <f t="shared" ca="1" si="419"/>
        <v>-5.6843418860808015E-14</v>
      </c>
      <c r="C1471" s="85">
        <f t="shared" si="420"/>
        <v>-5.6843418860808015E-14</v>
      </c>
      <c r="D1471" s="11">
        <f ca="1">IF(A1471&lt;$B$1,VLOOKUP(A1471,[1]DI!$A$4:$B$15000,2),0)</f>
        <v>0</v>
      </c>
      <c r="E1471" s="85">
        <f t="shared" ca="1" si="421"/>
        <v>1</v>
      </c>
      <c r="F1471" s="85">
        <f ca="1">(TRUNC(PRODUCT($E$12:$E1470),16))</f>
        <v>1.4387936807242301</v>
      </c>
      <c r="G1471" s="85">
        <f t="shared" ca="1" si="422"/>
        <v>1.1449431881660399</v>
      </c>
      <c r="H1471" s="85">
        <f t="shared" ca="1" si="423"/>
        <v>1.2566507200000001</v>
      </c>
      <c r="I1471" s="84">
        <f t="shared" si="418"/>
        <v>0.05</v>
      </c>
      <c r="J1471" s="86">
        <f t="shared" si="424"/>
        <v>44841</v>
      </c>
      <c r="K1471" s="87">
        <f t="shared" si="425"/>
        <v>495</v>
      </c>
      <c r="L1471" s="88">
        <f t="shared" si="426"/>
        <v>496</v>
      </c>
      <c r="M1471" s="89">
        <f t="shared" si="427"/>
        <v>1.1007936659999999</v>
      </c>
      <c r="N1471" s="89">
        <f t="shared" ca="1" si="428"/>
        <v>1.383313153</v>
      </c>
      <c r="O1471" s="88">
        <f t="shared" si="429"/>
        <v>0</v>
      </c>
      <c r="P1471" s="85">
        <f t="shared" ca="1" si="430"/>
        <v>0</v>
      </c>
      <c r="Q1471" s="85">
        <f t="shared" si="431"/>
        <v>0</v>
      </c>
      <c r="R1471" s="90" t="str">
        <f t="shared" si="432"/>
        <v>A+J=</v>
      </c>
      <c r="S1471" s="86">
        <f t="shared" si="433"/>
        <v>0</v>
      </c>
      <c r="T1471" s="91"/>
    </row>
    <row r="1472" spans="1:20" x14ac:dyDescent="0.15">
      <c r="A1472" s="83">
        <f t="shared" si="417"/>
        <v>45565</v>
      </c>
      <c r="B1472" s="129">
        <f t="shared" ca="1" si="419"/>
        <v>-5.6843418860808015E-14</v>
      </c>
      <c r="C1472" s="85">
        <f t="shared" si="420"/>
        <v>-5.6843418860808015E-14</v>
      </c>
      <c r="D1472" s="11">
        <f ca="1">IF(A1472&lt;$B$1,VLOOKUP(A1472,[1]DI!$A$4:$B$15000,2),0)</f>
        <v>0.1065</v>
      </c>
      <c r="E1472" s="85">
        <f t="shared" ca="1" si="421"/>
        <v>1.00040168</v>
      </c>
      <c r="F1472" s="85">
        <f ca="1">(TRUNC(PRODUCT($E$12:$E1471),16))</f>
        <v>1.4387936807242301</v>
      </c>
      <c r="G1472" s="85">
        <f t="shared" ca="1" si="422"/>
        <v>1.1449431881660399</v>
      </c>
      <c r="H1472" s="85">
        <f t="shared" ca="1" si="423"/>
        <v>1.2566507200000001</v>
      </c>
      <c r="I1472" s="84">
        <f t="shared" si="418"/>
        <v>0.05</v>
      </c>
      <c r="J1472" s="86">
        <f t="shared" si="424"/>
        <v>44841</v>
      </c>
      <c r="K1472" s="87">
        <f t="shared" si="425"/>
        <v>496</v>
      </c>
      <c r="L1472" s="88">
        <f t="shared" si="426"/>
        <v>496</v>
      </c>
      <c r="M1472" s="89">
        <f t="shared" si="427"/>
        <v>1.1007936659999999</v>
      </c>
      <c r="N1472" s="89">
        <f t="shared" ca="1" si="428"/>
        <v>1.383313153</v>
      </c>
      <c r="O1472" s="88">
        <f t="shared" si="429"/>
        <v>0</v>
      </c>
      <c r="P1472" s="85">
        <f t="shared" ca="1" si="430"/>
        <v>0</v>
      </c>
      <c r="Q1472" s="85">
        <f t="shared" si="431"/>
        <v>0</v>
      </c>
      <c r="R1472" s="90" t="str">
        <f t="shared" si="432"/>
        <v>A+J=</v>
      </c>
      <c r="S1472" s="86">
        <f t="shared" si="433"/>
        <v>0</v>
      </c>
      <c r="T1472" s="91"/>
    </row>
    <row r="1473" spans="1:20" x14ac:dyDescent="0.15">
      <c r="A1473" s="83">
        <f t="shared" si="417"/>
        <v>45566</v>
      </c>
      <c r="B1473" s="129">
        <f t="shared" ca="1" si="419"/>
        <v>-5.6843418860808015E-14</v>
      </c>
      <c r="C1473" s="85">
        <f t="shared" si="420"/>
        <v>-5.6843418860808015E-14</v>
      </c>
      <c r="D1473" s="11">
        <f ca="1">IF(A1473&lt;$B$1,VLOOKUP(A1473,[1]DI!$A$4:$B$15000,2),0)</f>
        <v>0.1065</v>
      </c>
      <c r="E1473" s="85">
        <f t="shared" ca="1" si="421"/>
        <v>1.00040168</v>
      </c>
      <c r="F1473" s="85">
        <f ca="1">(TRUNC(PRODUCT($E$12:$E1472),16))</f>
        <v>1.4393716153699001</v>
      </c>
      <c r="G1473" s="85">
        <f t="shared" ca="1" si="422"/>
        <v>1.1449431881660399</v>
      </c>
      <c r="H1473" s="85">
        <f t="shared" ca="1" si="423"/>
        <v>1.2571554899999999</v>
      </c>
      <c r="I1473" s="84">
        <f t="shared" si="418"/>
        <v>0.05</v>
      </c>
      <c r="J1473" s="86">
        <f t="shared" si="424"/>
        <v>44841</v>
      </c>
      <c r="K1473" s="87">
        <f t="shared" si="425"/>
        <v>497</v>
      </c>
      <c r="L1473" s="88">
        <f t="shared" si="426"/>
        <v>497</v>
      </c>
      <c r="M1473" s="89">
        <f t="shared" si="427"/>
        <v>1.1010068129999999</v>
      </c>
      <c r="N1473" s="89">
        <f t="shared" ca="1" si="428"/>
        <v>1.384136759</v>
      </c>
      <c r="O1473" s="88">
        <f t="shared" si="429"/>
        <v>0</v>
      </c>
      <c r="P1473" s="85">
        <f t="shared" ca="1" si="430"/>
        <v>0</v>
      </c>
      <c r="Q1473" s="85">
        <f t="shared" si="431"/>
        <v>0</v>
      </c>
      <c r="R1473" s="90" t="str">
        <f t="shared" si="432"/>
        <v>A+J=</v>
      </c>
      <c r="S1473" s="86">
        <f t="shared" si="433"/>
        <v>0</v>
      </c>
      <c r="T1473" s="91"/>
    </row>
    <row r="1474" spans="1:20" x14ac:dyDescent="0.15">
      <c r="A1474" s="83">
        <f t="shared" si="417"/>
        <v>45567</v>
      </c>
      <c r="B1474" s="129">
        <f t="shared" ca="1" si="419"/>
        <v>-5.6843418860808015E-14</v>
      </c>
      <c r="C1474" s="85">
        <f t="shared" si="420"/>
        <v>-5.6843418860808015E-14</v>
      </c>
      <c r="D1474" s="11">
        <f ca="1">IF(A1474&lt;$B$1,VLOOKUP(A1474,[1]DI!$A$4:$B$15000,2),0)</f>
        <v>0.1065</v>
      </c>
      <c r="E1474" s="85">
        <f t="shared" ca="1" si="421"/>
        <v>1.00040168</v>
      </c>
      <c r="F1474" s="85">
        <f ca="1">(TRUNC(PRODUCT($E$12:$E1473),16))</f>
        <v>1.43994978216037</v>
      </c>
      <c r="G1474" s="85">
        <f t="shared" ca="1" si="422"/>
        <v>1.1449431881660399</v>
      </c>
      <c r="H1474" s="85">
        <f t="shared" ca="1" si="423"/>
        <v>1.2576604600000001</v>
      </c>
      <c r="I1474" s="84">
        <f t="shared" si="418"/>
        <v>0.05</v>
      </c>
      <c r="J1474" s="86">
        <f t="shared" si="424"/>
        <v>44841</v>
      </c>
      <c r="K1474" s="87">
        <f t="shared" si="425"/>
        <v>498</v>
      </c>
      <c r="L1474" s="88">
        <f t="shared" si="426"/>
        <v>498</v>
      </c>
      <c r="M1474" s="89">
        <f t="shared" si="427"/>
        <v>1.101220002</v>
      </c>
      <c r="N1474" s="89">
        <f t="shared" ca="1" si="428"/>
        <v>1.384960854</v>
      </c>
      <c r="O1474" s="88">
        <f t="shared" si="429"/>
        <v>0</v>
      </c>
      <c r="P1474" s="85">
        <f t="shared" ca="1" si="430"/>
        <v>0</v>
      </c>
      <c r="Q1474" s="85">
        <f t="shared" si="431"/>
        <v>0</v>
      </c>
      <c r="R1474" s="90" t="str">
        <f t="shared" si="432"/>
        <v>A+J=</v>
      </c>
      <c r="S1474" s="86">
        <f t="shared" si="433"/>
        <v>0</v>
      </c>
      <c r="T1474" s="91"/>
    </row>
    <row r="1475" spans="1:20" x14ac:dyDescent="0.15">
      <c r="A1475" s="83">
        <f t="shared" si="417"/>
        <v>45568</v>
      </c>
      <c r="B1475" s="129">
        <f t="shared" ca="1" si="419"/>
        <v>-5.6843418860808015E-14</v>
      </c>
      <c r="C1475" s="85">
        <f t="shared" si="420"/>
        <v>-5.6843418860808015E-14</v>
      </c>
      <c r="D1475" s="11">
        <f ca="1">IF(A1475&lt;$B$1,VLOOKUP(A1475,[1]DI!$A$4:$B$15000,2),0)</f>
        <v>0.1065</v>
      </c>
      <c r="E1475" s="85">
        <f t="shared" ca="1" si="421"/>
        <v>1.00040168</v>
      </c>
      <c r="F1475" s="85">
        <f ca="1">(TRUNC(PRODUCT($E$12:$E1474),16))</f>
        <v>1.4405281811888599</v>
      </c>
      <c r="G1475" s="85">
        <f t="shared" ca="1" si="422"/>
        <v>1.1449431881660399</v>
      </c>
      <c r="H1475" s="85">
        <f t="shared" ca="1" si="423"/>
        <v>1.2581656400000001</v>
      </c>
      <c r="I1475" s="84">
        <f t="shared" si="418"/>
        <v>0.05</v>
      </c>
      <c r="J1475" s="86">
        <f t="shared" si="424"/>
        <v>44841</v>
      </c>
      <c r="K1475" s="87">
        <f t="shared" si="425"/>
        <v>499</v>
      </c>
      <c r="L1475" s="88">
        <f t="shared" si="426"/>
        <v>499</v>
      </c>
      <c r="M1475" s="89">
        <f t="shared" si="427"/>
        <v>1.101433232</v>
      </c>
      <c r="N1475" s="89">
        <f t="shared" ca="1" si="428"/>
        <v>1.3857854469999999</v>
      </c>
      <c r="O1475" s="88">
        <f t="shared" si="429"/>
        <v>0</v>
      </c>
      <c r="P1475" s="85">
        <f t="shared" ca="1" si="430"/>
        <v>0</v>
      </c>
      <c r="Q1475" s="85">
        <f t="shared" si="431"/>
        <v>0</v>
      </c>
      <c r="R1475" s="90" t="str">
        <f t="shared" si="432"/>
        <v>A+J=</v>
      </c>
      <c r="S1475" s="86">
        <f t="shared" si="433"/>
        <v>0</v>
      </c>
      <c r="T1475" s="91"/>
    </row>
    <row r="1476" spans="1:20" x14ac:dyDescent="0.15">
      <c r="A1476" s="83">
        <f t="shared" si="417"/>
        <v>45569</v>
      </c>
      <c r="B1476" s="129">
        <f t="shared" ca="1" si="419"/>
        <v>-5.6843418860808015E-14</v>
      </c>
      <c r="C1476" s="85">
        <f t="shared" si="420"/>
        <v>-5.6843418860808015E-14</v>
      </c>
      <c r="D1476" s="11">
        <f ca="1">IF(A1476&lt;$B$1,VLOOKUP(A1476,[1]DI!$A$4:$B$15000,2),0)</f>
        <v>0.1065</v>
      </c>
      <c r="E1476" s="85">
        <f t="shared" ca="1" si="421"/>
        <v>1.00040168</v>
      </c>
      <c r="F1476" s="85">
        <f ca="1">(TRUNC(PRODUCT($E$12:$E1475),16))</f>
        <v>1.4411068125486799</v>
      </c>
      <c r="G1476" s="85">
        <f t="shared" ca="1" si="422"/>
        <v>1.1449431881660399</v>
      </c>
      <c r="H1476" s="85">
        <f t="shared" ca="1" si="423"/>
        <v>1.25867102</v>
      </c>
      <c r="I1476" s="84">
        <f t="shared" si="418"/>
        <v>0.05</v>
      </c>
      <c r="J1476" s="86">
        <f t="shared" si="424"/>
        <v>44841</v>
      </c>
      <c r="K1476" s="87">
        <f t="shared" si="425"/>
        <v>500</v>
      </c>
      <c r="L1476" s="88">
        <f t="shared" si="426"/>
        <v>500</v>
      </c>
      <c r="M1476" s="89">
        <f t="shared" si="427"/>
        <v>1.101646503</v>
      </c>
      <c r="N1476" s="89">
        <f t="shared" ca="1" si="428"/>
        <v>1.3866105280000001</v>
      </c>
      <c r="O1476" s="88">
        <f t="shared" si="429"/>
        <v>0</v>
      </c>
      <c r="P1476" s="85">
        <f t="shared" ca="1" si="430"/>
        <v>0</v>
      </c>
      <c r="Q1476" s="85">
        <f t="shared" si="431"/>
        <v>0</v>
      </c>
      <c r="R1476" s="90" t="str">
        <f t="shared" si="432"/>
        <v>A+J=</v>
      </c>
      <c r="S1476" s="86">
        <f t="shared" si="433"/>
        <v>0</v>
      </c>
      <c r="T1476" s="91"/>
    </row>
    <row r="1477" spans="1:20" x14ac:dyDescent="0.15">
      <c r="A1477" s="83">
        <f t="shared" si="417"/>
        <v>45570</v>
      </c>
      <c r="B1477" s="129">
        <f t="shared" ca="1" si="419"/>
        <v>-5.6843418860808015E-14</v>
      </c>
      <c r="C1477" s="85">
        <f t="shared" si="420"/>
        <v>-5.6843418860808015E-14</v>
      </c>
      <c r="D1477" s="11">
        <f ca="1">IF(A1477&lt;$B$1,VLOOKUP(A1477,[1]DI!$A$4:$B$15000,2),0)</f>
        <v>0</v>
      </c>
      <c r="E1477" s="85">
        <f t="shared" ca="1" si="421"/>
        <v>1</v>
      </c>
      <c r="F1477" s="85">
        <f ca="1">(TRUNC(PRODUCT($E$12:$E1476),16))</f>
        <v>1.44168567633315</v>
      </c>
      <c r="G1477" s="85">
        <f t="shared" ca="1" si="422"/>
        <v>1.1449431881660399</v>
      </c>
      <c r="H1477" s="85">
        <f t="shared" ca="1" si="423"/>
        <v>1.2591766</v>
      </c>
      <c r="I1477" s="84">
        <f t="shared" si="418"/>
        <v>0.05</v>
      </c>
      <c r="J1477" s="86">
        <f t="shared" si="424"/>
        <v>44841</v>
      </c>
      <c r="K1477" s="87">
        <f t="shared" si="425"/>
        <v>500</v>
      </c>
      <c r="L1477" s="88">
        <f t="shared" si="426"/>
        <v>501</v>
      </c>
      <c r="M1477" s="89">
        <f t="shared" si="427"/>
        <v>1.1018598150000001</v>
      </c>
      <c r="N1477" s="89">
        <f t="shared" ca="1" si="428"/>
        <v>1.3874360960000001</v>
      </c>
      <c r="O1477" s="88">
        <f t="shared" si="429"/>
        <v>0</v>
      </c>
      <c r="P1477" s="85">
        <f t="shared" ca="1" si="430"/>
        <v>0</v>
      </c>
      <c r="Q1477" s="85">
        <f t="shared" si="431"/>
        <v>0</v>
      </c>
      <c r="R1477" s="90" t="str">
        <f t="shared" si="432"/>
        <v>A+J=</v>
      </c>
      <c r="S1477" s="86">
        <f t="shared" si="433"/>
        <v>0</v>
      </c>
      <c r="T1477" s="91"/>
    </row>
    <row r="1478" spans="1:20" x14ac:dyDescent="0.15">
      <c r="A1478" s="83">
        <f t="shared" si="417"/>
        <v>45571</v>
      </c>
      <c r="B1478" s="129">
        <f t="shared" ca="1" si="419"/>
        <v>-5.6843418860808015E-14</v>
      </c>
      <c r="C1478" s="85">
        <f t="shared" si="420"/>
        <v>-5.6843418860808015E-14</v>
      </c>
      <c r="D1478" s="11">
        <f ca="1">IF(A1478&lt;$B$1,VLOOKUP(A1478,[1]DI!$A$4:$B$15000,2),0)</f>
        <v>0</v>
      </c>
      <c r="E1478" s="85">
        <f t="shared" ca="1" si="421"/>
        <v>1</v>
      </c>
      <c r="F1478" s="85">
        <f ca="1">(TRUNC(PRODUCT($E$12:$E1477),16))</f>
        <v>1.44168567633315</v>
      </c>
      <c r="G1478" s="85">
        <f t="shared" ca="1" si="422"/>
        <v>1.1449431881660399</v>
      </c>
      <c r="H1478" s="85">
        <f t="shared" ca="1" si="423"/>
        <v>1.2591766</v>
      </c>
      <c r="I1478" s="84">
        <f t="shared" si="418"/>
        <v>0.05</v>
      </c>
      <c r="J1478" s="86">
        <f t="shared" si="424"/>
        <v>44841</v>
      </c>
      <c r="K1478" s="87">
        <f t="shared" si="425"/>
        <v>500</v>
      </c>
      <c r="L1478" s="88">
        <f t="shared" si="426"/>
        <v>501</v>
      </c>
      <c r="M1478" s="89">
        <f t="shared" si="427"/>
        <v>1.1018598150000001</v>
      </c>
      <c r="N1478" s="89">
        <f t="shared" ca="1" si="428"/>
        <v>1.3874360960000001</v>
      </c>
      <c r="O1478" s="88">
        <f t="shared" si="429"/>
        <v>0</v>
      </c>
      <c r="P1478" s="85">
        <f t="shared" ca="1" si="430"/>
        <v>0</v>
      </c>
      <c r="Q1478" s="85">
        <f t="shared" si="431"/>
        <v>0</v>
      </c>
      <c r="R1478" s="90" t="str">
        <f t="shared" si="432"/>
        <v>A+J=</v>
      </c>
      <c r="S1478" s="86">
        <f t="shared" si="433"/>
        <v>0</v>
      </c>
      <c r="T1478" s="91"/>
    </row>
    <row r="1479" spans="1:20" x14ac:dyDescent="0.15">
      <c r="A1479" s="83">
        <f t="shared" si="417"/>
        <v>45572</v>
      </c>
      <c r="B1479" s="129">
        <f t="shared" ca="1" si="419"/>
        <v>-5.6843418860808015E-14</v>
      </c>
      <c r="C1479" s="85">
        <f t="shared" si="420"/>
        <v>-5.6843418860808015E-14</v>
      </c>
      <c r="D1479" s="11">
        <f ca="1">IF(A1479&lt;$B$1,VLOOKUP(A1479,[1]DI!$A$4:$B$15000,2),0)</f>
        <v>0.1065</v>
      </c>
      <c r="E1479" s="85">
        <f t="shared" ca="1" si="421"/>
        <v>1.00040168</v>
      </c>
      <c r="F1479" s="85">
        <f ca="1">(TRUNC(PRODUCT($E$12:$E1478),16))</f>
        <v>1.44168567633315</v>
      </c>
      <c r="G1479" s="85">
        <f t="shared" ca="1" si="422"/>
        <v>1.1449431881660399</v>
      </c>
      <c r="H1479" s="85">
        <f t="shared" ca="1" si="423"/>
        <v>1.2591766</v>
      </c>
      <c r="I1479" s="84">
        <f t="shared" si="418"/>
        <v>0.05</v>
      </c>
      <c r="J1479" s="86">
        <f t="shared" si="424"/>
        <v>44841</v>
      </c>
      <c r="K1479" s="87">
        <f t="shared" si="425"/>
        <v>501</v>
      </c>
      <c r="L1479" s="88">
        <f t="shared" si="426"/>
        <v>501</v>
      </c>
      <c r="M1479" s="89">
        <f t="shared" si="427"/>
        <v>1.1018598150000001</v>
      </c>
      <c r="N1479" s="89">
        <f t="shared" ca="1" si="428"/>
        <v>1.3874360960000001</v>
      </c>
      <c r="O1479" s="88">
        <f t="shared" si="429"/>
        <v>0</v>
      </c>
      <c r="P1479" s="85">
        <f t="shared" ca="1" si="430"/>
        <v>0</v>
      </c>
      <c r="Q1479" s="85">
        <f t="shared" si="431"/>
        <v>0</v>
      </c>
      <c r="R1479" s="90" t="str">
        <f t="shared" si="432"/>
        <v>A+J=</v>
      </c>
      <c r="S1479" s="86">
        <f t="shared" si="433"/>
        <v>0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2 E433:S441 E442:T1316">
    <cfRule type="expression" dxfId="16" priority="15">
      <formula>$O12&gt;0</formula>
    </cfRule>
  </conditionalFormatting>
  <conditionalFormatting sqref="P13:P1316 P1678:P1838">
    <cfRule type="expression" dxfId="15" priority="14">
      <formula>$O13&gt;0</formula>
    </cfRule>
  </conditionalFormatting>
  <conditionalFormatting sqref="B15:B1316 B1678:B1836">
    <cfRule type="expression" dxfId="14" priority="13">
      <formula>$O15&gt;0</formula>
    </cfRule>
  </conditionalFormatting>
  <conditionalFormatting sqref="E14:H1316 E1678:H1836">
    <cfRule type="expression" dxfId="13" priority="12">
      <formula>$O14&gt;0</formula>
    </cfRule>
  </conditionalFormatting>
  <conditionalFormatting sqref="O14:O1316">
    <cfRule type="expression" dxfId="12" priority="11">
      <formula>$O14&gt;0</formula>
    </cfRule>
  </conditionalFormatting>
  <conditionalFormatting sqref="Q14:Q1316">
    <cfRule type="expression" dxfId="11" priority="10">
      <formula>$O14&gt;0</formula>
    </cfRule>
  </conditionalFormatting>
  <conditionalFormatting sqref="R14:S1316">
    <cfRule type="expression" dxfId="10" priority="9">
      <formula>$O14&gt;0</formula>
    </cfRule>
  </conditionalFormatting>
  <conditionalFormatting sqref="A1480:S1677 A1317:C1479 E1317:S1479">
    <cfRule type="expression" dxfId="9" priority="8">
      <formula>$O1317&gt;0</formula>
    </cfRule>
  </conditionalFormatting>
  <conditionalFormatting sqref="P1317:P1677">
    <cfRule type="expression" dxfId="8" priority="7">
      <formula>$O1317&gt;0</formula>
    </cfRule>
  </conditionalFormatting>
  <conditionalFormatting sqref="B1317:B1677">
    <cfRule type="expression" dxfId="7" priority="6">
      <formula>$O1317&gt;0</formula>
    </cfRule>
  </conditionalFormatting>
  <conditionalFormatting sqref="E1317:H1677">
    <cfRule type="expression" dxfId="6" priority="5">
      <formula>$O1317&gt;0</formula>
    </cfRule>
  </conditionalFormatting>
  <conditionalFormatting sqref="O1317:O1677">
    <cfRule type="expression" dxfId="5" priority="4">
      <formula>$O1317&gt;0</formula>
    </cfRule>
  </conditionalFormatting>
  <conditionalFormatting sqref="Q1317:Q1677">
    <cfRule type="expression" dxfId="4" priority="3">
      <formula>$O1317&gt;0</formula>
    </cfRule>
  </conditionalFormatting>
  <conditionalFormatting sqref="R1317:S1677">
    <cfRule type="expression" dxfId="3" priority="2">
      <formula>$O1317&gt;0</formula>
    </cfRule>
  </conditionalFormatting>
  <conditionalFormatting sqref="D13:D1479">
    <cfRule type="expression" dxfId="2" priority="1">
      <formula>$O13&gt;0</formula>
    </cfRule>
  </conditionalFormatting>
  <conditionalFormatting sqref="T436:T439">
    <cfRule type="expression" dxfId="1" priority="17">
      <formula>$O433&gt;0</formula>
    </cfRule>
  </conditionalFormatting>
  <conditionalFormatting sqref="T442:T443">
    <cfRule type="expression" dxfId="0" priority="19">
      <formula>$O437&gt;0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2025-05-09T18:44:10Z</dcterms:modified>
</cp:coreProperties>
</file>