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68D35D4-FC34-4B46-9DB9-ABFBD51CA5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62" i="1" l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R12" i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E191" i="1" l="1"/>
  <c r="AE192" i="1" l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AE193" i="1" l="1"/>
  <c r="Y10" i="1"/>
  <c r="AE194" i="1" l="1"/>
  <c r="AD175" i="1"/>
  <c r="AF175" i="1" s="1"/>
  <c r="Z17" i="1" s="1"/>
  <c r="AE160" i="1"/>
  <c r="AE195" i="1" l="1"/>
  <c r="AD176" i="1"/>
  <c r="AF176" i="1" s="1"/>
  <c r="Z18" i="1" s="1"/>
  <c r="A12" i="1"/>
  <c r="AE196" i="1" l="1"/>
  <c r="AD195" i="1"/>
  <c r="AF195" i="1" s="1"/>
  <c r="Z37" i="1" s="1"/>
  <c r="AD177" i="1"/>
  <c r="AF177" i="1" s="1"/>
  <c r="Z19" i="1" s="1"/>
  <c r="AE197" i="1" l="1"/>
  <c r="AD196" i="1"/>
  <c r="AF196" i="1" s="1"/>
  <c r="Z38" i="1" s="1"/>
  <c r="AD178" i="1"/>
  <c r="AF178" i="1" s="1"/>
  <c r="Z20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E198" i="1" l="1"/>
  <c r="AD197" i="1"/>
  <c r="AF197" i="1" s="1"/>
  <c r="Z39" i="1" s="1"/>
  <c r="AD179" i="1"/>
  <c r="AF179" i="1" s="1"/>
  <c r="Z21" i="1" s="1"/>
  <c r="T12" i="1"/>
  <c r="C13" i="1" s="1"/>
  <c r="G13" i="1"/>
  <c r="AA13" i="1"/>
  <c r="AD14" i="1" s="1"/>
  <c r="N12" i="1"/>
  <c r="P12" i="1" s="1"/>
  <c r="B12" i="1" s="1"/>
  <c r="AD163" i="1"/>
  <c r="AF163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E14" i="1" l="1"/>
  <c r="F15" i="1" s="1"/>
  <c r="AE199" i="1"/>
  <c r="AD198" i="1"/>
  <c r="AF198" i="1" s="1"/>
  <c r="Z40" i="1" s="1"/>
  <c r="AD180" i="1"/>
  <c r="AF180" i="1" s="1"/>
  <c r="Z22" i="1" s="1"/>
  <c r="AA14" i="1"/>
  <c r="F13" i="1"/>
  <c r="H13" i="1" s="1"/>
  <c r="N13" i="1" s="1"/>
  <c r="P13" i="1" s="1"/>
  <c r="B13" i="1" s="1"/>
  <c r="F14" i="1"/>
  <c r="AD166" i="1"/>
  <c r="AF166" i="1" s="1"/>
  <c r="I28" i="1"/>
  <c r="A15" i="1"/>
  <c r="D15" i="1" l="1"/>
  <c r="E15" i="1" s="1"/>
  <c r="F16" i="1" s="1"/>
  <c r="AE200" i="1"/>
  <c r="AD199" i="1"/>
  <c r="AF199" i="1" s="1"/>
  <c r="Z41" i="1" s="1"/>
  <c r="AD181" i="1"/>
  <c r="AF181" i="1" s="1"/>
  <c r="Z23" i="1" s="1"/>
  <c r="AD15" i="1"/>
  <c r="AA15" i="1" s="1"/>
  <c r="A16" i="1"/>
  <c r="I29" i="1"/>
  <c r="AD167" i="1"/>
  <c r="AF167" i="1" s="1"/>
  <c r="D16" i="1" l="1"/>
  <c r="E16" i="1" s="1"/>
  <c r="F17" i="1" s="1"/>
  <c r="AD200" i="1"/>
  <c r="AF200" i="1" s="1"/>
  <c r="Z42" i="1" s="1"/>
  <c r="AD182" i="1"/>
  <c r="AF182" i="1" s="1"/>
  <c r="Z24" i="1" s="1"/>
  <c r="AD16" i="1"/>
  <c r="AA16" i="1" s="1"/>
  <c r="A17" i="1"/>
  <c r="AD168" i="1"/>
  <c r="AF168" i="1" s="1"/>
  <c r="I30" i="1"/>
  <c r="D17" i="1" l="1"/>
  <c r="E17" i="1" s="1"/>
  <c r="F18" i="1" s="1"/>
  <c r="AD201" i="1"/>
  <c r="AF201" i="1" s="1"/>
  <c r="Z43" i="1" s="1"/>
  <c r="AD183" i="1"/>
  <c r="AF183" i="1" s="1"/>
  <c r="Z25" i="1" s="1"/>
  <c r="AD17" i="1"/>
  <c r="AA17" i="1" s="1"/>
  <c r="A18" i="1"/>
  <c r="I31" i="1"/>
  <c r="AD169" i="1"/>
  <c r="AF169" i="1" s="1"/>
  <c r="D18" i="1" l="1"/>
  <c r="E18" i="1" s="1"/>
  <c r="F19" i="1" s="1"/>
  <c r="AD184" i="1"/>
  <c r="AF184" i="1" s="1"/>
  <c r="Z26" i="1" s="1"/>
  <c r="AD18" i="1"/>
  <c r="AA18" i="1" s="1"/>
  <c r="I32" i="1"/>
  <c r="AD170" i="1"/>
  <c r="AF170" i="1" s="1"/>
  <c r="A19" i="1"/>
  <c r="D19" i="1" l="1"/>
  <c r="E19" i="1" s="1"/>
  <c r="F20" i="1" s="1"/>
  <c r="AI19" i="1"/>
  <c r="AI18" i="1"/>
  <c r="AB20" i="1"/>
  <c r="AD185" i="1"/>
  <c r="AF185" i="1" s="1"/>
  <c r="Z27" i="1" s="1"/>
  <c r="AI26" i="1" s="1"/>
  <c r="AD19" i="1"/>
  <c r="AA19" i="1" s="1"/>
  <c r="A20" i="1"/>
  <c r="AD171" i="1"/>
  <c r="AF171" i="1" s="1"/>
  <c r="Z13" i="1" s="1"/>
  <c r="I33" i="1"/>
  <c r="AB13" i="1" l="1"/>
  <c r="AC13" i="1" s="1"/>
  <c r="AF13" i="1" s="1"/>
  <c r="AI12" i="1"/>
  <c r="V12" i="1" s="1"/>
  <c r="V13" i="1" s="1"/>
  <c r="D20" i="1"/>
  <c r="E20" i="1" s="1"/>
  <c r="F21" i="1" s="1"/>
  <c r="AI36" i="1"/>
  <c r="AI20" i="1"/>
  <c r="AB21" i="1"/>
  <c r="AD186" i="1"/>
  <c r="AF186" i="1" s="1"/>
  <c r="Z28" i="1" s="1"/>
  <c r="AD20" i="1"/>
  <c r="AA20" i="1" s="1"/>
  <c r="AC20" i="1"/>
  <c r="I34" i="1"/>
  <c r="AD172" i="1"/>
  <c r="AF172" i="1" s="1"/>
  <c r="Z14" i="1" s="1"/>
  <c r="AI13" i="1" s="1"/>
  <c r="A21" i="1"/>
  <c r="AB14" i="1" l="1"/>
  <c r="AC14" i="1" s="1"/>
  <c r="AF14" i="1" s="1"/>
  <c r="D21" i="1"/>
  <c r="E21" i="1" s="1"/>
  <c r="F22" i="1" s="1"/>
  <c r="AI37" i="1"/>
  <c r="AB38" i="1"/>
  <c r="AI27" i="1"/>
  <c r="AB28" i="1"/>
  <c r="AI21" i="1"/>
  <c r="AB22" i="1"/>
  <c r="AF20" i="1"/>
  <c r="AD187" i="1"/>
  <c r="AF187" i="1" s="1"/>
  <c r="Z29" i="1" s="1"/>
  <c r="AB29" i="1" s="1"/>
  <c r="AD21" i="1"/>
  <c r="AA21" i="1" s="1"/>
  <c r="AC21" i="1"/>
  <c r="AD173" i="1"/>
  <c r="AF173" i="1" s="1"/>
  <c r="Z15" i="1" s="1"/>
  <c r="AI14" i="1" s="1"/>
  <c r="I35" i="1"/>
  <c r="A22" i="1"/>
  <c r="AI28" i="1" l="1"/>
  <c r="AB15" i="1"/>
  <c r="AC15" i="1" s="1"/>
  <c r="AF15" i="1" s="1"/>
  <c r="D22" i="1"/>
  <c r="E22" i="1" s="1"/>
  <c r="F23" i="1" s="1"/>
  <c r="AB23" i="1"/>
  <c r="AI22" i="1"/>
  <c r="AF21" i="1"/>
  <c r="AD188" i="1"/>
  <c r="AF188" i="1" s="1"/>
  <c r="Z30" i="1" s="1"/>
  <c r="AB30" i="1" s="1"/>
  <c r="AD22" i="1"/>
  <c r="AA22" i="1" s="1"/>
  <c r="AC22" i="1"/>
  <c r="AD174" i="1"/>
  <c r="AF174" i="1" s="1"/>
  <c r="Z16" i="1" s="1"/>
  <c r="AB16" i="1" s="1"/>
  <c r="AC16" i="1" s="1"/>
  <c r="AF16" i="1" s="1"/>
  <c r="A23" i="1"/>
  <c r="I36" i="1"/>
  <c r="AI29" i="1" l="1"/>
  <c r="AI15" i="1"/>
  <c r="D23" i="1"/>
  <c r="E23" i="1" s="1"/>
  <c r="F24" i="1" s="1"/>
  <c r="AB40" i="1"/>
  <c r="AI38" i="1"/>
  <c r="AB39" i="1"/>
  <c r="AI17" i="1"/>
  <c r="AB19" i="1"/>
  <c r="AC19" i="1" s="1"/>
  <c r="AF19" i="1" s="1"/>
  <c r="AI16" i="1"/>
  <c r="AB18" i="1"/>
  <c r="AC18" i="1" s="1"/>
  <c r="AF18" i="1" s="1"/>
  <c r="AB17" i="1"/>
  <c r="AC17" i="1" s="1"/>
  <c r="AF17" i="1" s="1"/>
  <c r="AB25" i="1"/>
  <c r="AF22" i="1"/>
  <c r="AI25" i="1"/>
  <c r="AB27" i="1"/>
  <c r="AD189" i="1"/>
  <c r="AF189" i="1" s="1"/>
  <c r="Z31" i="1" s="1"/>
  <c r="AI30" i="1" s="1"/>
  <c r="AB26" i="1"/>
  <c r="AD23" i="1"/>
  <c r="AA23" i="1" s="1"/>
  <c r="AC23" i="1"/>
  <c r="AI24" i="1"/>
  <c r="I37" i="1"/>
  <c r="A24" i="1"/>
  <c r="AB31" i="1" l="1"/>
  <c r="D24" i="1"/>
  <c r="E24" i="1" s="1"/>
  <c r="F25" i="1" s="1"/>
  <c r="AB41" i="1"/>
  <c r="AI39" i="1"/>
  <c r="AI23" i="1"/>
  <c r="AB24" i="1"/>
  <c r="AC24" i="1" s="1"/>
  <c r="AD190" i="1"/>
  <c r="AF190" i="1" s="1"/>
  <c r="Z32" i="1" s="1"/>
  <c r="AF23" i="1"/>
  <c r="AD24" i="1"/>
  <c r="AA24" i="1" s="1"/>
  <c r="A25" i="1"/>
  <c r="I38" i="1"/>
  <c r="AB32" i="1" l="1"/>
  <c r="AI31" i="1"/>
  <c r="D25" i="1"/>
  <c r="E25" i="1" s="1"/>
  <c r="F26" i="1" s="1"/>
  <c r="AB42" i="1"/>
  <c r="AI40" i="1"/>
  <c r="AF24" i="1"/>
  <c r="AD191" i="1"/>
  <c r="AF191" i="1" s="1"/>
  <c r="Z33" i="1" s="1"/>
  <c r="AD25" i="1"/>
  <c r="AA25" i="1" s="1"/>
  <c r="AC25" i="1"/>
  <c r="I39" i="1"/>
  <c r="A26" i="1"/>
  <c r="AI32" i="1" l="1"/>
  <c r="AB33" i="1"/>
  <c r="D26" i="1"/>
  <c r="E26" i="1" s="1"/>
  <c r="F27" i="1" s="1"/>
  <c r="AI41" i="1"/>
  <c r="AI42" i="1"/>
  <c r="AF25" i="1"/>
  <c r="AD192" i="1"/>
  <c r="AF192" i="1" s="1"/>
  <c r="Z34" i="1" s="1"/>
  <c r="AD26" i="1"/>
  <c r="AA26" i="1" s="1"/>
  <c r="AC26" i="1"/>
  <c r="I40" i="1"/>
  <c r="A27" i="1"/>
  <c r="AI33" i="1" l="1"/>
  <c r="AB34" i="1"/>
  <c r="D27" i="1"/>
  <c r="E27" i="1" s="1"/>
  <c r="F28" i="1" s="1"/>
  <c r="AB43" i="1"/>
  <c r="AF26" i="1"/>
  <c r="AD193" i="1"/>
  <c r="AF193" i="1" s="1"/>
  <c r="Z35" i="1" s="1"/>
  <c r="AD27" i="1"/>
  <c r="AA27" i="1" s="1"/>
  <c r="AC27" i="1"/>
  <c r="I41" i="1"/>
  <c r="A28" i="1"/>
  <c r="AI34" i="1" l="1"/>
  <c r="AB35" i="1"/>
  <c r="D28" i="1"/>
  <c r="E28" i="1" s="1"/>
  <c r="F29" i="1" s="1"/>
  <c r="AI43" i="1"/>
  <c r="AF27" i="1"/>
  <c r="AD194" i="1"/>
  <c r="AF194" i="1" s="1"/>
  <c r="Z36" i="1" s="1"/>
  <c r="AB36" i="1" s="1"/>
  <c r="AD28" i="1"/>
  <c r="AA28" i="1" s="1"/>
  <c r="AC28" i="1"/>
  <c r="A29" i="1"/>
  <c r="I42" i="1"/>
  <c r="AI35" i="1" l="1"/>
  <c r="AB37" i="1"/>
  <c r="D29" i="1"/>
  <c r="E29" i="1" s="1"/>
  <c r="F30" i="1" s="1"/>
  <c r="AF28" i="1"/>
  <c r="AD29" i="1"/>
  <c r="AA29" i="1" s="1"/>
  <c r="AC29" i="1"/>
  <c r="A30" i="1"/>
  <c r="I43" i="1"/>
  <c r="D30" i="1" l="1"/>
  <c r="E30" i="1" s="1"/>
  <c r="F31" i="1" s="1"/>
  <c r="AF29" i="1"/>
  <c r="AD30" i="1"/>
  <c r="AA30" i="1" s="1"/>
  <c r="AC30" i="1"/>
  <c r="A31" i="1"/>
  <c r="I44" i="1"/>
  <c r="D31" i="1" l="1"/>
  <c r="E31" i="1" s="1"/>
  <c r="F32" i="1" s="1"/>
  <c r="AF30" i="1"/>
  <c r="AD31" i="1"/>
  <c r="AA31" i="1" s="1"/>
  <c r="AC31" i="1"/>
  <c r="I45" i="1"/>
  <c r="A32" i="1"/>
  <c r="D32" i="1" l="1"/>
  <c r="E32" i="1" s="1"/>
  <c r="F33" i="1" s="1"/>
  <c r="AD32" i="1"/>
  <c r="AA32" i="1" s="1"/>
  <c r="AC32" i="1"/>
  <c r="AF31" i="1"/>
  <c r="I46" i="1"/>
  <c r="A33" i="1"/>
  <c r="D33" i="1" s="1"/>
  <c r="AF32" i="1" l="1"/>
  <c r="AD33" i="1"/>
  <c r="AA33" i="1" s="1"/>
  <c r="AC33" i="1"/>
  <c r="AF33" i="1" s="1"/>
  <c r="E33" i="1"/>
  <c r="A34" i="1"/>
  <c r="I47" i="1"/>
  <c r="D34" i="1" l="1"/>
  <c r="E34" i="1" s="1"/>
  <c r="F35" i="1" s="1"/>
  <c r="AD34" i="1"/>
  <c r="AA34" i="1" s="1"/>
  <c r="AC34" i="1"/>
  <c r="F34" i="1"/>
  <c r="A35" i="1"/>
  <c r="I48" i="1"/>
  <c r="AF34" i="1" l="1"/>
  <c r="D35" i="1"/>
  <c r="E35" i="1" s="1"/>
  <c r="F36" i="1" s="1"/>
  <c r="AD35" i="1"/>
  <c r="AA35" i="1" s="1"/>
  <c r="AC35" i="1"/>
  <c r="AF35" i="1" s="1"/>
  <c r="I49" i="1"/>
  <c r="A36" i="1"/>
  <c r="E36" i="1" l="1"/>
  <c r="F37" i="1" s="1"/>
  <c r="AD36" i="1"/>
  <c r="AA36" i="1" s="1"/>
  <c r="AC36" i="1"/>
  <c r="AF36" i="1" s="1"/>
  <c r="A37" i="1"/>
  <c r="I50" i="1"/>
  <c r="E37" i="1" l="1"/>
  <c r="F38" i="1" s="1"/>
  <c r="AD37" i="1"/>
  <c r="AA37" i="1" s="1"/>
  <c r="AC37" i="1"/>
  <c r="I51" i="1"/>
  <c r="A38" i="1"/>
  <c r="AF37" i="1" l="1"/>
  <c r="D38" i="1"/>
  <c r="E38" i="1" s="1"/>
  <c r="F39" i="1" s="1"/>
  <c r="AD38" i="1"/>
  <c r="AA38" i="1" s="1"/>
  <c r="AC38" i="1"/>
  <c r="AF38" i="1" s="1"/>
  <c r="I52" i="1"/>
  <c r="A39" i="1"/>
  <c r="D39" i="1" l="1"/>
  <c r="E39" i="1" s="1"/>
  <c r="F40" i="1" s="1"/>
  <c r="AD39" i="1"/>
  <c r="AA39" i="1" s="1"/>
  <c r="AC39" i="1"/>
  <c r="AF39" i="1" s="1"/>
  <c r="I53" i="1"/>
  <c r="A40" i="1"/>
  <c r="D40" i="1" l="1"/>
  <c r="E40" i="1" s="1"/>
  <c r="F41" i="1" s="1"/>
  <c r="AD40" i="1"/>
  <c r="AA40" i="1" s="1"/>
  <c r="AC40" i="1"/>
  <c r="AF40" i="1" s="1"/>
  <c r="A41" i="1"/>
  <c r="I54" i="1"/>
  <c r="D41" i="1" l="1"/>
  <c r="E41" i="1" s="1"/>
  <c r="F42" i="1" s="1"/>
  <c r="AD41" i="1"/>
  <c r="AA41" i="1" s="1"/>
  <c r="AC41" i="1"/>
  <c r="AF41" i="1" s="1"/>
  <c r="A42" i="1"/>
  <c r="I55" i="1"/>
  <c r="D42" i="1" l="1"/>
  <c r="E42" i="1" s="1"/>
  <c r="F43" i="1" s="1"/>
  <c r="AD42" i="1"/>
  <c r="AA42" i="1"/>
  <c r="AC42" i="1"/>
  <c r="AF42" i="1" s="1"/>
  <c r="I56" i="1"/>
  <c r="A43" i="1"/>
  <c r="D43" i="1" l="1"/>
  <c r="E43" i="1" s="1"/>
  <c r="F44" i="1" s="1"/>
  <c r="AD43" i="1"/>
  <c r="AA43" i="1" s="1"/>
  <c r="AC43" i="1"/>
  <c r="A44" i="1"/>
  <c r="I57" i="1"/>
  <c r="AF43" i="1" l="1"/>
  <c r="D44" i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S49" i="1" s="1"/>
  <c r="T49" i="1" s="1"/>
  <c r="O51" i="1"/>
  <c r="S51" i="1" s="1"/>
  <c r="T51" i="1" s="1"/>
  <c r="A54" i="1"/>
  <c r="I67" i="1"/>
  <c r="D54" i="1" l="1"/>
  <c r="E54" i="1" s="1"/>
  <c r="F55" i="1" s="1"/>
  <c r="O53" i="1"/>
  <c r="S53" i="1" s="1"/>
  <c r="T53" i="1" s="1"/>
  <c r="O50" i="1"/>
  <c r="S50" i="1" s="1"/>
  <c r="T50" i="1" s="1"/>
  <c r="O47" i="1"/>
  <c r="S47" i="1" s="1"/>
  <c r="T47" i="1" s="1"/>
  <c r="O52" i="1"/>
  <c r="S52" i="1" s="1"/>
  <c r="T52" i="1" s="1"/>
  <c r="O48" i="1"/>
  <c r="S48" i="1" s="1"/>
  <c r="T48" i="1" s="1"/>
  <c r="O46" i="1"/>
  <c r="S46" i="1" s="1"/>
  <c r="T46" i="1" s="1"/>
  <c r="I68" i="1"/>
  <c r="A55" i="1"/>
  <c r="O54" i="1"/>
  <c r="S54" i="1" s="1"/>
  <c r="T54" i="1" s="1"/>
  <c r="D55" i="1" l="1"/>
  <c r="E55" i="1" s="1"/>
  <c r="F56" i="1" s="1"/>
  <c r="I69" i="1"/>
  <c r="A56" i="1"/>
  <c r="O55" i="1"/>
  <c r="S55" i="1" s="1"/>
  <c r="T55" i="1" s="1"/>
  <c r="D56" i="1" l="1"/>
  <c r="E56" i="1" s="1"/>
  <c r="F57" i="1" s="1"/>
  <c r="A57" i="1"/>
  <c r="O56" i="1"/>
  <c r="S56" i="1" s="1"/>
  <c r="T56" i="1" s="1"/>
  <c r="I70" i="1"/>
  <c r="D57" i="1" l="1"/>
  <c r="E57" i="1" s="1"/>
  <c r="F58" i="1" s="1"/>
  <c r="I71" i="1"/>
  <c r="O57" i="1"/>
  <c r="S57" i="1" s="1"/>
  <c r="T57" i="1" s="1"/>
  <c r="A58" i="1"/>
  <c r="D58" i="1" l="1"/>
  <c r="E58" i="1" s="1"/>
  <c r="F59" i="1" s="1"/>
  <c r="I72" i="1"/>
  <c r="A59" i="1"/>
  <c r="O58" i="1"/>
  <c r="S58" i="1" s="1"/>
  <c r="T58" i="1" s="1"/>
  <c r="D59" i="1" l="1"/>
  <c r="E59" i="1" s="1"/>
  <c r="F60" i="1" s="1"/>
  <c r="O59" i="1"/>
  <c r="S59" i="1" s="1"/>
  <c r="T59" i="1" s="1"/>
  <c r="A60" i="1"/>
  <c r="I73" i="1"/>
  <c r="D60" i="1" l="1"/>
  <c r="E60" i="1" s="1"/>
  <c r="F61" i="1" s="1"/>
  <c r="I74" i="1"/>
  <c r="A61" i="1"/>
  <c r="O60" i="1"/>
  <c r="S60" i="1" s="1"/>
  <c r="T60" i="1" s="1"/>
  <c r="D61" i="1" l="1"/>
  <c r="E61" i="1" s="1"/>
  <c r="F62" i="1" s="1"/>
  <c r="I75" i="1"/>
  <c r="A62" i="1"/>
  <c r="O61" i="1"/>
  <c r="S61" i="1" s="1"/>
  <c r="T61" i="1" s="1"/>
  <c r="D62" i="1" l="1"/>
  <c r="E62" i="1" s="1"/>
  <c r="F63" i="1" s="1"/>
  <c r="O62" i="1"/>
  <c r="S62" i="1" s="1"/>
  <c r="T62" i="1" s="1"/>
  <c r="A63" i="1"/>
  <c r="I76" i="1"/>
  <c r="D63" i="1" l="1"/>
  <c r="E63" i="1" s="1"/>
  <c r="F64" i="1" s="1"/>
  <c r="I77" i="1"/>
  <c r="O63" i="1"/>
  <c r="S63" i="1" s="1"/>
  <c r="T63" i="1" s="1"/>
  <c r="A64" i="1"/>
  <c r="D64" i="1" l="1"/>
  <c r="E64" i="1" s="1"/>
  <c r="F65" i="1" s="1"/>
  <c r="A65" i="1"/>
  <c r="O64" i="1"/>
  <c r="S64" i="1" s="1"/>
  <c r="T64" i="1" s="1"/>
  <c r="I78" i="1"/>
  <c r="D65" i="1" l="1"/>
  <c r="E65" i="1" s="1"/>
  <c r="F66" i="1" s="1"/>
  <c r="I79" i="1"/>
  <c r="A66" i="1"/>
  <c r="S65" i="1"/>
  <c r="T65" i="1" s="1"/>
  <c r="D66" i="1" l="1"/>
  <c r="E66" i="1" s="1"/>
  <c r="F67" i="1" s="1"/>
  <c r="I80" i="1"/>
  <c r="A67" i="1"/>
  <c r="O66" i="1"/>
  <c r="S66" i="1" s="1"/>
  <c r="T66" i="1" s="1"/>
  <c r="D67" i="1" l="1"/>
  <c r="E67" i="1" s="1"/>
  <c r="F68" i="1" s="1"/>
  <c r="I81" i="1"/>
  <c r="A68" i="1"/>
  <c r="O67" i="1"/>
  <c r="S67" i="1" s="1"/>
  <c r="T67" i="1" s="1"/>
  <c r="D68" i="1" l="1"/>
  <c r="E68" i="1" s="1"/>
  <c r="F69" i="1" s="1"/>
  <c r="O68" i="1"/>
  <c r="S68" i="1" s="1"/>
  <c r="T68" i="1" s="1"/>
  <c r="A69" i="1"/>
  <c r="I82" i="1"/>
  <c r="D69" i="1" l="1"/>
  <c r="E69" i="1" s="1"/>
  <c r="F70" i="1" s="1"/>
  <c r="A70" i="1"/>
  <c r="O69" i="1"/>
  <c r="S69" i="1" s="1"/>
  <c r="T69" i="1" s="1"/>
  <c r="I83" i="1"/>
  <c r="D70" i="1" l="1"/>
  <c r="E70" i="1" s="1"/>
  <c r="F71" i="1" s="1"/>
  <c r="A71" i="1"/>
  <c r="O70" i="1"/>
  <c r="S70" i="1" s="1"/>
  <c r="T70" i="1" s="1"/>
  <c r="I84" i="1"/>
  <c r="D71" i="1" l="1"/>
  <c r="E71" i="1" s="1"/>
  <c r="F72" i="1" s="1"/>
  <c r="O24" i="1"/>
  <c r="S24" i="1" s="1"/>
  <c r="T24" i="1" s="1"/>
  <c r="O22" i="1"/>
  <c r="S22" i="1" s="1"/>
  <c r="T22" i="1" s="1"/>
  <c r="O29" i="1"/>
  <c r="S29" i="1" s="1"/>
  <c r="T29" i="1" s="1"/>
  <c r="O30" i="1"/>
  <c r="S30" i="1" s="1"/>
  <c r="T30" i="1" s="1"/>
  <c r="O17" i="1"/>
  <c r="S17" i="1" s="1"/>
  <c r="T17" i="1" s="1"/>
  <c r="O21" i="1"/>
  <c r="S21" i="1" s="1"/>
  <c r="T21" i="1" s="1"/>
  <c r="O16" i="1"/>
  <c r="S16" i="1" s="1"/>
  <c r="T16" i="1" s="1"/>
  <c r="O13" i="1"/>
  <c r="R13" i="1" s="1"/>
  <c r="O27" i="1"/>
  <c r="S27" i="1" s="1"/>
  <c r="T27" i="1" s="1"/>
  <c r="O19" i="1"/>
  <c r="S19" i="1" s="1"/>
  <c r="T19" i="1" s="1"/>
  <c r="O18" i="1"/>
  <c r="S18" i="1" s="1"/>
  <c r="T18" i="1" s="1"/>
  <c r="O14" i="1"/>
  <c r="S14" i="1" s="1"/>
  <c r="T14" i="1" s="1"/>
  <c r="O25" i="1"/>
  <c r="S25" i="1" s="1"/>
  <c r="T25" i="1" s="1"/>
  <c r="O20" i="1"/>
  <c r="S20" i="1" s="1"/>
  <c r="T20" i="1" s="1"/>
  <c r="O28" i="1"/>
  <c r="S28" i="1" s="1"/>
  <c r="T28" i="1" s="1"/>
  <c r="O15" i="1"/>
  <c r="S15" i="1" s="1"/>
  <c r="T15" i="1" s="1"/>
  <c r="O23" i="1"/>
  <c r="S23" i="1" s="1"/>
  <c r="T23" i="1" s="1"/>
  <c r="O26" i="1"/>
  <c r="S26" i="1" s="1"/>
  <c r="T26" i="1" s="1"/>
  <c r="O35" i="1"/>
  <c r="S35" i="1" s="1"/>
  <c r="T35" i="1" s="1"/>
  <c r="O31" i="1"/>
  <c r="S31" i="1" s="1"/>
  <c r="T31" i="1" s="1"/>
  <c r="O32" i="1"/>
  <c r="S32" i="1" s="1"/>
  <c r="T32" i="1" s="1"/>
  <c r="O34" i="1"/>
  <c r="S34" i="1" s="1"/>
  <c r="T34" i="1" s="1"/>
  <c r="O33" i="1"/>
  <c r="S33" i="1" s="1"/>
  <c r="T33" i="1" s="1"/>
  <c r="O36" i="1"/>
  <c r="S36" i="1" s="1"/>
  <c r="T36" i="1" s="1"/>
  <c r="O37" i="1"/>
  <c r="S37" i="1" s="1"/>
  <c r="T37" i="1" s="1"/>
  <c r="O39" i="1"/>
  <c r="S39" i="1" s="1"/>
  <c r="T39" i="1" s="1"/>
  <c r="O38" i="1"/>
  <c r="S38" i="1" s="1"/>
  <c r="T38" i="1" s="1"/>
  <c r="O40" i="1"/>
  <c r="S40" i="1" s="1"/>
  <c r="T40" i="1" s="1"/>
  <c r="O42" i="1"/>
  <c r="S42" i="1" s="1"/>
  <c r="T42" i="1" s="1"/>
  <c r="O41" i="1"/>
  <c r="S41" i="1" s="1"/>
  <c r="T41" i="1" s="1"/>
  <c r="O45" i="1"/>
  <c r="S45" i="1" s="1"/>
  <c r="T45" i="1" s="1"/>
  <c r="O43" i="1"/>
  <c r="S43" i="1" s="1"/>
  <c r="T43" i="1" s="1"/>
  <c r="O44" i="1"/>
  <c r="S44" i="1" s="1"/>
  <c r="T44" i="1" s="1"/>
  <c r="I85" i="1"/>
  <c r="A72" i="1"/>
  <c r="O71" i="1"/>
  <c r="S71" i="1" s="1"/>
  <c r="T71" i="1" s="1"/>
  <c r="D72" i="1" l="1"/>
  <c r="E72" i="1" s="1"/>
  <c r="F73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I86" i="1"/>
  <c r="A73" i="1"/>
  <c r="O72" i="1"/>
  <c r="S72" i="1" s="1"/>
  <c r="T72" i="1" s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U73" i="1"/>
  <c r="V73" i="1"/>
  <c r="I87" i="1"/>
  <c r="A74" i="1"/>
  <c r="O73" i="1"/>
  <c r="S73" i="1" s="1"/>
  <c r="T73" i="1" s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S74" i="1" s="1"/>
  <c r="T74" i="1" s="1"/>
  <c r="C61" i="1"/>
  <c r="U74" i="1"/>
  <c r="V74" i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O75" i="1"/>
  <c r="S75" i="1" s="1"/>
  <c r="T75" i="1" s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O76" i="1"/>
  <c r="S76" i="1" s="1"/>
  <c r="T76" i="1" s="1"/>
  <c r="A77" i="1"/>
  <c r="C63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O77" i="1"/>
  <c r="S77" i="1" s="1"/>
  <c r="T77" i="1" s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C65" i="1"/>
  <c r="U78" i="1"/>
  <c r="V78" i="1"/>
  <c r="I92" i="1"/>
  <c r="O78" i="1"/>
  <c r="S78" i="1" s="1"/>
  <c r="T78" i="1" s="1"/>
  <c r="A79" i="1"/>
  <c r="D79" i="1" l="1"/>
  <c r="E79" i="1" s="1"/>
  <c r="F80" i="1" s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S79" i="1" s="1"/>
  <c r="T79" i="1" s="1"/>
  <c r="A80" i="1"/>
  <c r="I93" i="1"/>
  <c r="C66" i="1"/>
  <c r="V79" i="1"/>
  <c r="U79" i="1"/>
  <c r="D80" i="1" l="1"/>
  <c r="E80" i="1" s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C67" i="1"/>
  <c r="A81" i="1"/>
  <c r="O80" i="1"/>
  <c r="S80" i="1" s="1"/>
  <c r="T80" i="1" s="1"/>
  <c r="I94" i="1"/>
  <c r="D81" i="1" l="1"/>
  <c r="E81" i="1" s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O81" i="1"/>
  <c r="S81" i="1" s="1"/>
  <c r="T81" i="1" s="1"/>
  <c r="V81" i="1"/>
  <c r="U81" i="1"/>
  <c r="C68" i="1"/>
  <c r="D82" i="1" l="1"/>
  <c r="E82" i="1" s="1"/>
  <c r="F83" i="1" s="1"/>
  <c r="K23" i="1"/>
  <c r="L23" i="1" s="1"/>
  <c r="M23" i="1" s="1"/>
  <c r="N23" i="1" s="1"/>
  <c r="P23" i="1" s="1"/>
  <c r="B23" i="1" s="1"/>
  <c r="J24" i="1"/>
  <c r="H24" i="1"/>
  <c r="G25" i="1"/>
  <c r="U82" i="1"/>
  <c r="V82" i="1"/>
  <c r="A83" i="1"/>
  <c r="O82" i="1"/>
  <c r="S82" i="1" s="1"/>
  <c r="T82" i="1" s="1"/>
  <c r="C69" i="1"/>
  <c r="I96" i="1"/>
  <c r="D83" i="1" l="1"/>
  <c r="E83" i="1" s="1"/>
  <c r="F84" i="1" s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S83" i="1" s="1"/>
  <c r="T83" i="1" s="1"/>
  <c r="A84" i="1"/>
  <c r="V83" i="1"/>
  <c r="U83" i="1"/>
  <c r="D84" i="1" l="1"/>
  <c r="E84" i="1" s="1"/>
  <c r="F85" i="1" s="1"/>
  <c r="H26" i="1"/>
  <c r="G27" i="1"/>
  <c r="K25" i="1"/>
  <c r="L25" i="1" s="1"/>
  <c r="M25" i="1" s="1"/>
  <c r="N25" i="1" s="1"/>
  <c r="P25" i="1" s="1"/>
  <c r="B25" i="1" s="1"/>
  <c r="J26" i="1"/>
  <c r="U84" i="1"/>
  <c r="V84" i="1"/>
  <c r="A85" i="1"/>
  <c r="O84" i="1"/>
  <c r="S84" i="1" s="1"/>
  <c r="T84" i="1" s="1"/>
  <c r="C71" i="1"/>
  <c r="I98" i="1"/>
  <c r="D85" i="1" l="1"/>
  <c r="E85" i="1" s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I99" i="1"/>
  <c r="C72" i="1"/>
  <c r="A86" i="1"/>
  <c r="O85" i="1"/>
  <c r="S85" i="1" s="1"/>
  <c r="T85" i="1" s="1"/>
  <c r="D86" i="1" l="1"/>
  <c r="E86" i="1" s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S86" i="1" s="1"/>
  <c r="T86" i="1" s="1"/>
  <c r="A87" i="1"/>
  <c r="I100" i="1"/>
  <c r="U86" i="1"/>
  <c r="V86" i="1"/>
  <c r="C73" i="1"/>
  <c r="D87" i="1" l="1"/>
  <c r="E87" i="1" s="1"/>
  <c r="F88" i="1" s="1"/>
  <c r="K28" i="1"/>
  <c r="L28" i="1" s="1"/>
  <c r="M28" i="1" s="1"/>
  <c r="N28" i="1" s="1"/>
  <c r="P28" i="1" s="1"/>
  <c r="B28" i="1" s="1"/>
  <c r="J29" i="1"/>
  <c r="H29" i="1"/>
  <c r="G30" i="1"/>
  <c r="I101" i="1"/>
  <c r="O87" i="1"/>
  <c r="S87" i="1" s="1"/>
  <c r="T87" i="1" s="1"/>
  <c r="A88" i="1"/>
  <c r="C74" i="1"/>
  <c r="V87" i="1"/>
  <c r="U87" i="1"/>
  <c r="D88" i="1" l="1"/>
  <c r="E88" i="1" s="1"/>
  <c r="F89" i="1" s="1"/>
  <c r="K29" i="1"/>
  <c r="L29" i="1" s="1"/>
  <c r="M29" i="1" s="1"/>
  <c r="N29" i="1" s="1"/>
  <c r="P29" i="1" s="1"/>
  <c r="B29" i="1" s="1"/>
  <c r="J30" i="1"/>
  <c r="H30" i="1"/>
  <c r="G31" i="1"/>
  <c r="C75" i="1"/>
  <c r="O88" i="1"/>
  <c r="S88" i="1" s="1"/>
  <c r="T88" i="1" s="1"/>
  <c r="A89" i="1"/>
  <c r="I102" i="1"/>
  <c r="V88" i="1"/>
  <c r="U88" i="1"/>
  <c r="D89" i="1" l="1"/>
  <c r="E89" i="1" s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S89" i="1" s="1"/>
  <c r="T89" i="1" s="1"/>
  <c r="A90" i="1"/>
  <c r="C76" i="1"/>
  <c r="U89" i="1"/>
  <c r="V89" i="1"/>
  <c r="I103" i="1"/>
  <c r="D90" i="1" l="1"/>
  <c r="E90" i="1" s="1"/>
  <c r="F91" i="1" s="1"/>
  <c r="K31" i="1"/>
  <c r="L31" i="1" s="1"/>
  <c r="M31" i="1" s="1"/>
  <c r="N31" i="1" s="1"/>
  <c r="P31" i="1" s="1"/>
  <c r="J32" i="1"/>
  <c r="H32" i="1"/>
  <c r="G33" i="1"/>
  <c r="A91" i="1"/>
  <c r="O90" i="1"/>
  <c r="S90" i="1" s="1"/>
  <c r="T90" i="1" s="1"/>
  <c r="U90" i="1"/>
  <c r="V90" i="1"/>
  <c r="I104" i="1"/>
  <c r="C77" i="1"/>
  <c r="D91" i="1" l="1"/>
  <c r="E91" i="1" s="1"/>
  <c r="F92" i="1" s="1"/>
  <c r="B31" i="1"/>
  <c r="R31" i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O91" i="1"/>
  <c r="S91" i="1" s="1"/>
  <c r="T91" i="1" s="1"/>
  <c r="V91" i="1"/>
  <c r="U91" i="1"/>
  <c r="D92" i="1" l="1"/>
  <c r="E92" i="1" s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O92" i="1"/>
  <c r="S92" i="1" s="1"/>
  <c r="T92" i="1" s="1"/>
  <c r="V92" i="1"/>
  <c r="U92" i="1"/>
  <c r="I106" i="1"/>
  <c r="C79" i="1"/>
  <c r="D93" i="1" l="1"/>
  <c r="E93" i="1" s="1"/>
  <c r="F94" i="1" s="1"/>
  <c r="K34" i="1"/>
  <c r="L34" i="1" s="1"/>
  <c r="M34" i="1" s="1"/>
  <c r="N34" i="1" s="1"/>
  <c r="P34" i="1" s="1"/>
  <c r="B34" i="1" s="1"/>
  <c r="J35" i="1"/>
  <c r="H35" i="1"/>
  <c r="G36" i="1"/>
  <c r="C80" i="1"/>
  <c r="I107" i="1"/>
  <c r="V93" i="1"/>
  <c r="U93" i="1"/>
  <c r="O93" i="1"/>
  <c r="S93" i="1" s="1"/>
  <c r="T93" i="1" s="1"/>
  <c r="A94" i="1"/>
  <c r="D94" i="1" l="1"/>
  <c r="E94" i="1" s="1"/>
  <c r="F95" i="1" s="1"/>
  <c r="K35" i="1"/>
  <c r="L35" i="1" s="1"/>
  <c r="M35" i="1" s="1"/>
  <c r="N35" i="1" s="1"/>
  <c r="P35" i="1" s="1"/>
  <c r="B35" i="1" s="1"/>
  <c r="J36" i="1"/>
  <c r="H36" i="1"/>
  <c r="G37" i="1"/>
  <c r="C81" i="1"/>
  <c r="A95" i="1"/>
  <c r="O94" i="1"/>
  <c r="S94" i="1" s="1"/>
  <c r="T94" i="1" s="1"/>
  <c r="I108" i="1"/>
  <c r="U94" i="1"/>
  <c r="V94" i="1"/>
  <c r="D95" i="1" l="1"/>
  <c r="E95" i="1" s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U95" i="1"/>
  <c r="C82" i="1"/>
  <c r="I109" i="1"/>
  <c r="O95" i="1"/>
  <c r="S95" i="1" s="1"/>
  <c r="T95" i="1" s="1"/>
  <c r="A96" i="1"/>
  <c r="D96" i="1" l="1"/>
  <c r="E96" i="1" s="1"/>
  <c r="F97" i="1" s="1"/>
  <c r="K37" i="1"/>
  <c r="L37" i="1" s="1"/>
  <c r="M37" i="1" s="1"/>
  <c r="N37" i="1" s="1"/>
  <c r="P37" i="1" s="1"/>
  <c r="B37" i="1" s="1"/>
  <c r="J38" i="1"/>
  <c r="H38" i="1"/>
  <c r="G39" i="1"/>
  <c r="V96" i="1"/>
  <c r="U96" i="1"/>
  <c r="I110" i="1"/>
  <c r="A97" i="1"/>
  <c r="O96" i="1"/>
  <c r="S96" i="1" s="1"/>
  <c r="T96" i="1" s="1"/>
  <c r="C83" i="1"/>
  <c r="D97" i="1" l="1"/>
  <c r="E97" i="1" s="1"/>
  <c r="F98" i="1" s="1"/>
  <c r="K38" i="1"/>
  <c r="L38" i="1" s="1"/>
  <c r="M38" i="1" s="1"/>
  <c r="N38" i="1" s="1"/>
  <c r="P38" i="1" s="1"/>
  <c r="B38" i="1" s="1"/>
  <c r="J39" i="1"/>
  <c r="H39" i="1"/>
  <c r="G40" i="1"/>
  <c r="U97" i="1"/>
  <c r="V97" i="1"/>
  <c r="C84" i="1"/>
  <c r="O97" i="1"/>
  <c r="S97" i="1" s="1"/>
  <c r="T97" i="1" s="1"/>
  <c r="A98" i="1"/>
  <c r="I111" i="1"/>
  <c r="D98" i="1" l="1"/>
  <c r="E98" i="1" s="1"/>
  <c r="F99" i="1" s="1"/>
  <c r="K39" i="1"/>
  <c r="L39" i="1" s="1"/>
  <c r="M39" i="1" s="1"/>
  <c r="N39" i="1" s="1"/>
  <c r="P39" i="1" s="1"/>
  <c r="B39" i="1" s="1"/>
  <c r="J40" i="1"/>
  <c r="H40" i="1"/>
  <c r="G41" i="1"/>
  <c r="A99" i="1"/>
  <c r="O98" i="1"/>
  <c r="S98" i="1" s="1"/>
  <c r="T98" i="1" s="1"/>
  <c r="C85" i="1"/>
  <c r="I112" i="1"/>
  <c r="U98" i="1"/>
  <c r="V98" i="1"/>
  <c r="D99" i="1" l="1"/>
  <c r="E99" i="1" s="1"/>
  <c r="F100" i="1" s="1"/>
  <c r="K40" i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O99" i="1"/>
  <c r="S99" i="1" s="1"/>
  <c r="T99" i="1" s="1"/>
  <c r="A100" i="1"/>
  <c r="D100" i="1" l="1"/>
  <c r="E100" i="1" s="1"/>
  <c r="F101" i="1" s="1"/>
  <c r="H42" i="1"/>
  <c r="G43" i="1"/>
  <c r="K41" i="1"/>
  <c r="L41" i="1" s="1"/>
  <c r="M41" i="1" s="1"/>
  <c r="N41" i="1" s="1"/>
  <c r="P41" i="1" s="1"/>
  <c r="B41" i="1" s="1"/>
  <c r="J42" i="1"/>
  <c r="A101" i="1"/>
  <c r="O100" i="1"/>
  <c r="S100" i="1" s="1"/>
  <c r="T100" i="1" s="1"/>
  <c r="C87" i="1"/>
  <c r="U100" i="1"/>
  <c r="V100" i="1"/>
  <c r="I114" i="1"/>
  <c r="D101" i="1" l="1"/>
  <c r="E101" i="1" s="1"/>
  <c r="F102" i="1" s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A102" i="1"/>
  <c r="O101" i="1"/>
  <c r="S101" i="1" s="1"/>
  <c r="T101" i="1" s="1"/>
  <c r="D102" i="1" l="1"/>
  <c r="E102" i="1" s="1"/>
  <c r="F103" i="1" s="1"/>
  <c r="H44" i="1"/>
  <c r="G45" i="1"/>
  <c r="K43" i="1"/>
  <c r="L43" i="1" s="1"/>
  <c r="M43" i="1" s="1"/>
  <c r="N43" i="1" s="1"/>
  <c r="P43" i="1" s="1"/>
  <c r="B43" i="1" s="1"/>
  <c r="J44" i="1"/>
  <c r="V102" i="1"/>
  <c r="U102" i="1"/>
  <c r="C89" i="1"/>
  <c r="I116" i="1"/>
  <c r="A103" i="1"/>
  <c r="O102" i="1"/>
  <c r="S102" i="1" s="1"/>
  <c r="T102" i="1" s="1"/>
  <c r="D103" i="1" l="1"/>
  <c r="E103" i="1" s="1"/>
  <c r="F104" i="1" s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A104" i="1"/>
  <c r="O103" i="1"/>
  <c r="S103" i="1" s="1"/>
  <c r="T103" i="1" s="1"/>
  <c r="D104" i="1" l="1"/>
  <c r="E104" i="1" s="1"/>
  <c r="F105" i="1" s="1"/>
  <c r="H46" i="1"/>
  <c r="G47" i="1"/>
  <c r="K45" i="1"/>
  <c r="L45" i="1" s="1"/>
  <c r="M45" i="1" s="1"/>
  <c r="N45" i="1" s="1"/>
  <c r="P45" i="1" s="1"/>
  <c r="B45" i="1" s="1"/>
  <c r="J46" i="1"/>
  <c r="U104" i="1"/>
  <c r="V104" i="1"/>
  <c r="C91" i="1"/>
  <c r="O104" i="1"/>
  <c r="S104" i="1" s="1"/>
  <c r="T104" i="1" s="1"/>
  <c r="A105" i="1"/>
  <c r="I118" i="1"/>
  <c r="D105" i="1" l="1"/>
  <c r="E105" i="1" s="1"/>
  <c r="F106" i="1" s="1"/>
  <c r="J47" i="1"/>
  <c r="K46" i="1"/>
  <c r="L46" i="1" s="1"/>
  <c r="M46" i="1" s="1"/>
  <c r="N46" i="1" s="1"/>
  <c r="P46" i="1" s="1"/>
  <c r="B46" i="1" s="1"/>
  <c r="G48" i="1"/>
  <c r="H47" i="1"/>
  <c r="O105" i="1"/>
  <c r="S105" i="1" s="1"/>
  <c r="T105" i="1" s="1"/>
  <c r="A106" i="1"/>
  <c r="C92" i="1"/>
  <c r="I119" i="1"/>
  <c r="U105" i="1"/>
  <c r="V105" i="1"/>
  <c r="D106" i="1" l="1"/>
  <c r="E106" i="1" s="1"/>
  <c r="F107" i="1" s="1"/>
  <c r="H48" i="1"/>
  <c r="G49" i="1"/>
  <c r="J48" i="1"/>
  <c r="K47" i="1"/>
  <c r="L47" i="1" s="1"/>
  <c r="M47" i="1" s="1"/>
  <c r="N47" i="1" s="1"/>
  <c r="P47" i="1" s="1"/>
  <c r="B47" i="1" s="1"/>
  <c r="C93" i="1"/>
  <c r="O106" i="1"/>
  <c r="S106" i="1" s="1"/>
  <c r="T106" i="1" s="1"/>
  <c r="A107" i="1"/>
  <c r="U106" i="1"/>
  <c r="V106" i="1"/>
  <c r="I120" i="1"/>
  <c r="D107" i="1" l="1"/>
  <c r="E107" i="1" s="1"/>
  <c r="F108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O107" i="1"/>
  <c r="S107" i="1" s="1"/>
  <c r="T107" i="1" s="1"/>
  <c r="V107" i="1"/>
  <c r="U107" i="1"/>
  <c r="D108" i="1" l="1"/>
  <c r="E108" i="1" s="1"/>
  <c r="F109" i="1" s="1"/>
  <c r="R49" i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S108" i="1" s="1"/>
  <c r="T108" i="1" s="1"/>
  <c r="A109" i="1"/>
  <c r="C95" i="1"/>
  <c r="I122" i="1"/>
  <c r="U108" i="1"/>
  <c r="V108" i="1"/>
  <c r="D109" i="1" l="1"/>
  <c r="E109" i="1" s="1"/>
  <c r="F110" i="1" s="1"/>
  <c r="B49" i="1"/>
  <c r="J51" i="1"/>
  <c r="K50" i="1"/>
  <c r="L50" i="1" s="1"/>
  <c r="M50" i="1" s="1"/>
  <c r="N50" i="1" s="1"/>
  <c r="G52" i="1"/>
  <c r="H51" i="1"/>
  <c r="U109" i="1"/>
  <c r="V109" i="1"/>
  <c r="I123" i="1"/>
  <c r="C96" i="1"/>
  <c r="A110" i="1"/>
  <c r="O109" i="1"/>
  <c r="S109" i="1" s="1"/>
  <c r="T109" i="1" s="1"/>
  <c r="D110" i="1" l="1"/>
  <c r="E110" i="1" s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C97" i="1"/>
  <c r="A111" i="1"/>
  <c r="O110" i="1"/>
  <c r="S110" i="1" s="1"/>
  <c r="T110" i="1" s="1"/>
  <c r="I124" i="1"/>
  <c r="D111" i="1" l="1"/>
  <c r="E111" i="1" s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I125" i="1"/>
  <c r="C98" i="1"/>
  <c r="A112" i="1"/>
  <c r="O111" i="1"/>
  <c r="S111" i="1" s="1"/>
  <c r="T111" i="1" s="1"/>
  <c r="D112" i="1" l="1"/>
  <c r="E112" i="1" s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A113" i="1"/>
  <c r="O112" i="1"/>
  <c r="S112" i="1" s="1"/>
  <c r="T112" i="1" s="1"/>
  <c r="C99" i="1"/>
  <c r="I126" i="1"/>
  <c r="D113" i="1" l="1"/>
  <c r="E113" i="1" s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O113" i="1"/>
  <c r="S113" i="1" s="1"/>
  <c r="T113" i="1" s="1"/>
  <c r="A114" i="1"/>
  <c r="C100" i="1"/>
  <c r="D114" i="1" l="1"/>
  <c r="E114" i="1" s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O114" i="1"/>
  <c r="S114" i="1" s="1"/>
  <c r="T114" i="1" s="1"/>
  <c r="A115" i="1"/>
  <c r="I128" i="1"/>
  <c r="C101" i="1"/>
  <c r="D115" i="1" l="1"/>
  <c r="E115" i="1" s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V115" i="1"/>
  <c r="U115" i="1"/>
  <c r="A116" i="1"/>
  <c r="O115" i="1"/>
  <c r="S115" i="1" s="1"/>
  <c r="T115" i="1" s="1"/>
  <c r="D116" i="1" l="1"/>
  <c r="E116" i="1" s="1"/>
  <c r="F117" i="1" s="1"/>
  <c r="B56" i="1"/>
  <c r="G59" i="1"/>
  <c r="H58" i="1"/>
  <c r="K57" i="1"/>
  <c r="L57" i="1" s="1"/>
  <c r="M57" i="1" s="1"/>
  <c r="N57" i="1" s="1"/>
  <c r="P57" i="1" s="1"/>
  <c r="J58" i="1"/>
  <c r="A117" i="1"/>
  <c r="O116" i="1"/>
  <c r="S116" i="1" s="1"/>
  <c r="T116" i="1" s="1"/>
  <c r="C103" i="1"/>
  <c r="U116" i="1"/>
  <c r="V116" i="1"/>
  <c r="I130" i="1"/>
  <c r="D117" i="1" l="1"/>
  <c r="E117" i="1" s="1"/>
  <c r="F118" i="1" s="1"/>
  <c r="B57" i="1"/>
  <c r="J59" i="1"/>
  <c r="K58" i="1"/>
  <c r="L58" i="1" s="1"/>
  <c r="M58" i="1" s="1"/>
  <c r="N58" i="1" s="1"/>
  <c r="P58" i="1" s="1"/>
  <c r="R58" i="1" s="1"/>
  <c r="R59" i="1" s="1"/>
  <c r="G60" i="1"/>
  <c r="H59" i="1"/>
  <c r="C104" i="1"/>
  <c r="V117" i="1"/>
  <c r="U117" i="1"/>
  <c r="A118" i="1"/>
  <c r="O117" i="1"/>
  <c r="S117" i="1" s="1"/>
  <c r="T117" i="1" s="1"/>
  <c r="I131" i="1"/>
  <c r="D118" i="1" l="1"/>
  <c r="E118" i="1" s="1"/>
  <c r="F119" i="1" s="1"/>
  <c r="B58" i="1"/>
  <c r="H60" i="1"/>
  <c r="G61" i="1"/>
  <c r="J60" i="1"/>
  <c r="K59" i="1"/>
  <c r="L59" i="1" s="1"/>
  <c r="M59" i="1" s="1"/>
  <c r="N59" i="1" s="1"/>
  <c r="P59" i="1" s="1"/>
  <c r="A119" i="1"/>
  <c r="O118" i="1"/>
  <c r="S118" i="1" s="1"/>
  <c r="T118" i="1" s="1"/>
  <c r="I132" i="1"/>
  <c r="V118" i="1"/>
  <c r="U118" i="1"/>
  <c r="C105" i="1"/>
  <c r="D119" i="1" l="1"/>
  <c r="E119" i="1" s="1"/>
  <c r="F120" i="1" s="1"/>
  <c r="B59" i="1"/>
  <c r="K60" i="1"/>
  <c r="L60" i="1" s="1"/>
  <c r="M60" i="1" s="1"/>
  <c r="N60" i="1" s="1"/>
  <c r="P60" i="1" s="1"/>
  <c r="R60" i="1" s="1"/>
  <c r="R61" i="1" s="1"/>
  <c r="R62" i="1" s="1"/>
  <c r="R63" i="1" s="1"/>
  <c r="R64" i="1" s="1"/>
  <c r="J61" i="1"/>
  <c r="H61" i="1"/>
  <c r="G62" i="1"/>
  <c r="C106" i="1"/>
  <c r="V119" i="1"/>
  <c r="U119" i="1"/>
  <c r="I133" i="1"/>
  <c r="A120" i="1"/>
  <c r="O119" i="1"/>
  <c r="S119" i="1" s="1"/>
  <c r="T119" i="1" s="1"/>
  <c r="D120" i="1" l="1"/>
  <c r="E120" i="1" s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V120" i="1"/>
  <c r="I134" i="1"/>
  <c r="O120" i="1"/>
  <c r="S120" i="1" s="1"/>
  <c r="T120" i="1" s="1"/>
  <c r="A121" i="1"/>
  <c r="D121" i="1" l="1"/>
  <c r="E121" i="1" s="1"/>
  <c r="F122" i="1" s="1"/>
  <c r="B61" i="1"/>
  <c r="K62" i="1"/>
  <c r="L62" i="1" s="1"/>
  <c r="M62" i="1" s="1"/>
  <c r="N62" i="1" s="1"/>
  <c r="P62" i="1" s="1"/>
  <c r="J63" i="1"/>
  <c r="H63" i="1"/>
  <c r="G64" i="1"/>
  <c r="U121" i="1"/>
  <c r="V121" i="1"/>
  <c r="I135" i="1"/>
  <c r="C108" i="1"/>
  <c r="O121" i="1"/>
  <c r="S121" i="1" s="1"/>
  <c r="T121" i="1" s="1"/>
  <c r="A122" i="1"/>
  <c r="D122" i="1" l="1"/>
  <c r="E122" i="1" s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O122" i="1"/>
  <c r="S122" i="1" s="1"/>
  <c r="T122" i="1" s="1"/>
  <c r="V122" i="1"/>
  <c r="U122" i="1"/>
  <c r="C109" i="1"/>
  <c r="D123" i="1" l="1"/>
  <c r="E123" i="1" s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C110" i="1"/>
  <c r="O123" i="1"/>
  <c r="S123" i="1" s="1"/>
  <c r="T123" i="1" s="1"/>
  <c r="A124" i="1"/>
  <c r="I137" i="1"/>
  <c r="D124" i="1" l="1"/>
  <c r="E124" i="1" s="1"/>
  <c r="F125" i="1" s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O124" i="1"/>
  <c r="S124" i="1" s="1"/>
  <c r="T124" i="1" s="1"/>
  <c r="C111" i="1"/>
  <c r="U124" i="1"/>
  <c r="V124" i="1"/>
  <c r="D125" i="1" l="1"/>
  <c r="E125" i="1" s="1"/>
  <c r="F126" i="1" s="1"/>
  <c r="B65" i="1"/>
  <c r="K66" i="1"/>
  <c r="L66" i="1" s="1"/>
  <c r="M66" i="1" s="1"/>
  <c r="N66" i="1" s="1"/>
  <c r="P66" i="1" s="1"/>
  <c r="J67" i="1"/>
  <c r="G68" i="1"/>
  <c r="H67" i="1"/>
  <c r="U125" i="1"/>
  <c r="V125" i="1"/>
  <c r="I139" i="1"/>
  <c r="C112" i="1"/>
  <c r="A126" i="1"/>
  <c r="O125" i="1"/>
  <c r="S125" i="1" s="1"/>
  <c r="T125" i="1" s="1"/>
  <c r="D126" i="1" l="1"/>
  <c r="E126" i="1" s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V126" i="1"/>
  <c r="A127" i="1"/>
  <c r="O126" i="1"/>
  <c r="S126" i="1" s="1"/>
  <c r="T126" i="1" s="1"/>
  <c r="C113" i="1"/>
  <c r="D127" i="1" l="1"/>
  <c r="E127" i="1" s="1"/>
  <c r="F128" i="1" s="1"/>
  <c r="B67" i="1"/>
  <c r="K68" i="1"/>
  <c r="L68" i="1" s="1"/>
  <c r="M68" i="1" s="1"/>
  <c r="N68" i="1" s="1"/>
  <c r="P68" i="1" s="1"/>
  <c r="J69" i="1"/>
  <c r="H69" i="1"/>
  <c r="G70" i="1"/>
  <c r="V127" i="1"/>
  <c r="U127" i="1"/>
  <c r="C114" i="1"/>
  <c r="O127" i="1"/>
  <c r="S127" i="1" s="1"/>
  <c r="T127" i="1" s="1"/>
  <c r="A128" i="1"/>
  <c r="I141" i="1"/>
  <c r="D128" i="1" l="1"/>
  <c r="E128" i="1" s="1"/>
  <c r="F129" i="1" s="1"/>
  <c r="B68" i="1"/>
  <c r="H70" i="1"/>
  <c r="G71" i="1"/>
  <c r="K69" i="1"/>
  <c r="L69" i="1" s="1"/>
  <c r="M69" i="1" s="1"/>
  <c r="N69" i="1" s="1"/>
  <c r="P69" i="1" s="1"/>
  <c r="J70" i="1"/>
  <c r="A129" i="1"/>
  <c r="O128" i="1"/>
  <c r="S128" i="1" s="1"/>
  <c r="T128" i="1" s="1"/>
  <c r="I142" i="1"/>
  <c r="V128" i="1"/>
  <c r="U128" i="1"/>
  <c r="C115" i="1"/>
  <c r="D129" i="1" l="1"/>
  <c r="E129" i="1" s="1"/>
  <c r="F130" i="1" s="1"/>
  <c r="B69" i="1"/>
  <c r="J71" i="1"/>
  <c r="K70" i="1"/>
  <c r="L70" i="1" s="1"/>
  <c r="M70" i="1" s="1"/>
  <c r="N70" i="1" s="1"/>
  <c r="P70" i="1" s="1"/>
  <c r="G72" i="1"/>
  <c r="H71" i="1"/>
  <c r="I143" i="1"/>
  <c r="C116" i="1"/>
  <c r="U129" i="1"/>
  <c r="V129" i="1"/>
  <c r="O129" i="1"/>
  <c r="S129" i="1" s="1"/>
  <c r="T129" i="1" s="1"/>
  <c r="A130" i="1"/>
  <c r="D130" i="1" l="1"/>
  <c r="E130" i="1" s="1"/>
  <c r="F131" i="1" s="1"/>
  <c r="B70" i="1"/>
  <c r="G73" i="1"/>
  <c r="H72" i="1"/>
  <c r="K71" i="1"/>
  <c r="L71" i="1" s="1"/>
  <c r="M71" i="1" s="1"/>
  <c r="N71" i="1" s="1"/>
  <c r="P71" i="1" s="1"/>
  <c r="J72" i="1"/>
  <c r="A131" i="1"/>
  <c r="O130" i="1"/>
  <c r="S130" i="1" s="1"/>
  <c r="T130" i="1" s="1"/>
  <c r="C117" i="1"/>
  <c r="I144" i="1"/>
  <c r="U130" i="1"/>
  <c r="V130" i="1"/>
  <c r="D131" i="1" l="1"/>
  <c r="E131" i="1" s="1"/>
  <c r="F132" i="1" s="1"/>
  <c r="B71" i="1"/>
  <c r="J73" i="1"/>
  <c r="K72" i="1"/>
  <c r="L72" i="1" s="1"/>
  <c r="M72" i="1" s="1"/>
  <c r="N72" i="1" s="1"/>
  <c r="P72" i="1" s="1"/>
  <c r="G74" i="1"/>
  <c r="H73" i="1"/>
  <c r="V131" i="1"/>
  <c r="U131" i="1"/>
  <c r="C118" i="1"/>
  <c r="O131" i="1"/>
  <c r="S131" i="1" s="1"/>
  <c r="T131" i="1" s="1"/>
  <c r="A132" i="1"/>
  <c r="I145" i="1"/>
  <c r="D132" i="1" l="1"/>
  <c r="E132" i="1" s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O132" i="1"/>
  <c r="S132" i="1" s="1"/>
  <c r="T132" i="1" s="1"/>
  <c r="C119" i="1"/>
  <c r="V132" i="1"/>
  <c r="U132" i="1"/>
  <c r="D133" i="1" l="1"/>
  <c r="E133" i="1" s="1"/>
  <c r="F134" i="1" s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R79" i="1" s="1"/>
  <c r="R80" i="1" s="1"/>
  <c r="G76" i="1"/>
  <c r="H75" i="1"/>
  <c r="U133" i="1"/>
  <c r="V133" i="1"/>
  <c r="C120" i="1"/>
  <c r="A134" i="1"/>
  <c r="O133" i="1"/>
  <c r="S133" i="1" s="1"/>
  <c r="T133" i="1" s="1"/>
  <c r="I147" i="1"/>
  <c r="D134" i="1" l="1"/>
  <c r="E134" i="1" s="1"/>
  <c r="F135" i="1" s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S134" i="1" s="1"/>
  <c r="T134" i="1" s="1"/>
  <c r="A135" i="1"/>
  <c r="U134" i="1"/>
  <c r="V134" i="1"/>
  <c r="D135" i="1" l="1"/>
  <c r="E135" i="1" s="1"/>
  <c r="F136" i="1" s="1"/>
  <c r="B75" i="1"/>
  <c r="K76" i="1"/>
  <c r="L76" i="1" s="1"/>
  <c r="M76" i="1" s="1"/>
  <c r="N76" i="1" s="1"/>
  <c r="P76" i="1" s="1"/>
  <c r="J77" i="1"/>
  <c r="G78" i="1"/>
  <c r="H77" i="1"/>
  <c r="V135" i="1"/>
  <c r="U135" i="1"/>
  <c r="C122" i="1"/>
  <c r="I149" i="1"/>
  <c r="O135" i="1"/>
  <c r="S135" i="1" s="1"/>
  <c r="T135" i="1" s="1"/>
  <c r="A136" i="1"/>
  <c r="D136" i="1" l="1"/>
  <c r="E136" i="1" s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A137" i="1"/>
  <c r="O136" i="1"/>
  <c r="S136" i="1" s="1"/>
  <c r="T136" i="1" s="1"/>
  <c r="I150" i="1"/>
  <c r="C123" i="1"/>
  <c r="D137" i="1" l="1"/>
  <c r="E137" i="1" s="1"/>
  <c r="F138" i="1" s="1"/>
  <c r="B77" i="1"/>
  <c r="J79" i="1"/>
  <c r="K78" i="1"/>
  <c r="L78" i="1" s="1"/>
  <c r="M78" i="1" s="1"/>
  <c r="N78" i="1" s="1"/>
  <c r="P78" i="1" s="1"/>
  <c r="G80" i="1"/>
  <c r="H79" i="1"/>
  <c r="C124" i="1"/>
  <c r="V137" i="1"/>
  <c r="U137" i="1"/>
  <c r="I151" i="1"/>
  <c r="O137" i="1"/>
  <c r="S137" i="1" s="1"/>
  <c r="T137" i="1" s="1"/>
  <c r="A138" i="1"/>
  <c r="D138" i="1" l="1"/>
  <c r="E138" i="1" s="1"/>
  <c r="F139" i="1" s="1"/>
  <c r="B78" i="1"/>
  <c r="G81" i="1"/>
  <c r="H80" i="1"/>
  <c r="J80" i="1"/>
  <c r="K79" i="1"/>
  <c r="L79" i="1" s="1"/>
  <c r="M79" i="1" s="1"/>
  <c r="N79" i="1" s="1"/>
  <c r="P79" i="1" s="1"/>
  <c r="I152" i="1"/>
  <c r="A139" i="1"/>
  <c r="O138" i="1"/>
  <c r="S138" i="1" s="1"/>
  <c r="T138" i="1" s="1"/>
  <c r="C125" i="1"/>
  <c r="U138" i="1"/>
  <c r="V138" i="1"/>
  <c r="D139" i="1" l="1"/>
  <c r="E139" i="1" s="1"/>
  <c r="F140" i="1" s="1"/>
  <c r="B79" i="1"/>
  <c r="K80" i="1"/>
  <c r="L80" i="1" s="1"/>
  <c r="M80" i="1" s="1"/>
  <c r="N80" i="1" s="1"/>
  <c r="P80" i="1" s="1"/>
  <c r="J81" i="1"/>
  <c r="G82" i="1"/>
  <c r="H81" i="1"/>
  <c r="U139" i="1"/>
  <c r="V139" i="1"/>
  <c r="O139" i="1"/>
  <c r="S139" i="1" s="1"/>
  <c r="T139" i="1" s="1"/>
  <c r="A140" i="1"/>
  <c r="I153" i="1"/>
  <c r="C126" i="1"/>
  <c r="D140" i="1" l="1"/>
  <c r="E140" i="1" s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O140" i="1"/>
  <c r="S140" i="1" s="1"/>
  <c r="T140" i="1" s="1"/>
  <c r="I154" i="1"/>
  <c r="U140" i="1"/>
  <c r="V140" i="1"/>
  <c r="D141" i="1" l="1"/>
  <c r="E141" i="1" s="1"/>
  <c r="F142" i="1" s="1"/>
  <c r="B81" i="1"/>
  <c r="K82" i="1"/>
  <c r="L82" i="1" s="1"/>
  <c r="M82" i="1" s="1"/>
  <c r="N82" i="1" s="1"/>
  <c r="P82" i="1" s="1"/>
  <c r="J83" i="1"/>
  <c r="H83" i="1"/>
  <c r="G84" i="1"/>
  <c r="U141" i="1"/>
  <c r="V141" i="1"/>
  <c r="O141" i="1"/>
  <c r="S141" i="1" s="1"/>
  <c r="T141" i="1" s="1"/>
  <c r="A142" i="1"/>
  <c r="I155" i="1"/>
  <c r="C128" i="1"/>
  <c r="D142" i="1" l="1"/>
  <c r="E142" i="1" s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O142" i="1"/>
  <c r="S142" i="1" s="1"/>
  <c r="T142" i="1" s="1"/>
  <c r="U142" i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U143" i="1"/>
  <c r="O143" i="1"/>
  <c r="S143" i="1" s="1"/>
  <c r="T143" i="1" s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4" i="1" s="1"/>
  <c r="T144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S145" i="1" s="1"/>
  <c r="T145" i="1" s="1"/>
  <c r="C132" i="1"/>
  <c r="V145" i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V146" i="1"/>
  <c r="A147" i="1"/>
  <c r="O146" i="1"/>
  <c r="S146" i="1" s="1"/>
  <c r="T146" i="1" s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S147" i="1" s="1"/>
  <c r="T147" i="1" s="1"/>
  <c r="A148" i="1"/>
  <c r="C134" i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S148" i="1" s="1"/>
  <c r="T148" i="1" s="1"/>
  <c r="C135" i="1"/>
  <c r="U148" i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S149" i="1" s="1"/>
  <c r="T149" i="1" s="1"/>
  <c r="A150" i="1"/>
  <c r="C136" i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V150" i="1"/>
  <c r="U150" i="1"/>
  <c r="I164" i="1"/>
  <c r="C137" i="1"/>
  <c r="O150" i="1"/>
  <c r="S150" i="1" s="1"/>
  <c r="T150" i="1" s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S151" i="1" s="1"/>
  <c r="T151" i="1" s="1"/>
  <c r="A152" i="1"/>
  <c r="I165" i="1"/>
  <c r="U151" i="1"/>
  <c r="V151" i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S152" i="1" s="1"/>
  <c r="T152" i="1" s="1"/>
  <c r="A153" i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V153" i="1"/>
  <c r="C140" i="1"/>
  <c r="O153" i="1"/>
  <c r="S153" i="1" s="1"/>
  <c r="T153" i="1" s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V154" i="1"/>
  <c r="U154" i="1"/>
  <c r="C141" i="1"/>
  <c r="I168" i="1"/>
  <c r="A155" i="1"/>
  <c r="O154" i="1"/>
  <c r="S154" i="1" s="1"/>
  <c r="T154" i="1" s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S155" i="1" s="1"/>
  <c r="T155" i="1" s="1"/>
  <c r="U155" i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S156" i="1" s="1"/>
  <c r="T156" i="1" s="1"/>
  <c r="A157" i="1"/>
  <c r="I170" i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S157" i="1" s="1"/>
  <c r="T157" i="1" s="1"/>
  <c r="A158" i="1"/>
  <c r="C144" i="1"/>
  <c r="V157" i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S158" i="1" s="1"/>
  <c r="T158" i="1" s="1"/>
  <c r="I172" i="1"/>
  <c r="C145" i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O159" i="1"/>
  <c r="S159" i="1" s="1"/>
  <c r="T159" i="1" s="1"/>
  <c r="A160" i="1"/>
  <c r="I173" i="1"/>
  <c r="C146" i="1"/>
  <c r="V159" i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V160" i="1"/>
  <c r="C147" i="1"/>
  <c r="I174" i="1"/>
  <c r="A161" i="1"/>
  <c r="D161" i="1" s="1"/>
  <c r="O160" i="1"/>
  <c r="S160" i="1" s="1"/>
  <c r="T160" i="1" s="1"/>
  <c r="E161" i="1" l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I175" i="1"/>
  <c r="O161" i="1"/>
  <c r="S161" i="1" s="1"/>
  <c r="T161" i="1" s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S162" i="1" s="1"/>
  <c r="T162" i="1" s="1"/>
  <c r="I176" i="1"/>
  <c r="C149" i="1"/>
  <c r="U162" i="1"/>
  <c r="V162" i="1"/>
  <c r="D163" i="1" l="1"/>
  <c r="E163" i="1" s="1"/>
  <c r="F164" i="1" s="1"/>
  <c r="G106" i="1"/>
  <c r="H105" i="1"/>
  <c r="J105" i="1"/>
  <c r="K104" i="1"/>
  <c r="L104" i="1" s="1"/>
  <c r="M104" i="1" s="1"/>
  <c r="N104" i="1" s="1"/>
  <c r="V163" i="1"/>
  <c r="U163" i="1"/>
  <c r="C150" i="1"/>
  <c r="I177" i="1"/>
  <c r="O163" i="1"/>
  <c r="S163" i="1" s="1"/>
  <c r="T163" i="1" s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S164" i="1" s="1"/>
  <c r="T164" i="1" s="1"/>
  <c r="A165" i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S165" i="1" s="1"/>
  <c r="T165" i="1" s="1"/>
  <c r="A166" i="1"/>
  <c r="I179" i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S166" i="1" s="1"/>
  <c r="T166" i="1" s="1"/>
  <c r="U166" i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S167" i="1" s="1"/>
  <c r="T167" i="1" s="1"/>
  <c r="C154" i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U168" i="1"/>
  <c r="V168" i="1"/>
  <c r="I182" i="1"/>
  <c r="C155" i="1"/>
  <c r="O168" i="1"/>
  <c r="S168" i="1" s="1"/>
  <c r="T168" i="1" s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I183" i="1"/>
  <c r="O169" i="1"/>
  <c r="S169" i="1" s="1"/>
  <c r="T169" i="1" s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S170" i="1" s="1"/>
  <c r="T170" i="1" s="1"/>
  <c r="A171" i="1"/>
  <c r="I184" i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U171" i="1"/>
  <c r="I185" i="1"/>
  <c r="A172" i="1"/>
  <c r="O171" i="1"/>
  <c r="S171" i="1" s="1"/>
  <c r="T171" i="1" s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C159" i="1"/>
  <c r="I186" i="1"/>
  <c r="O172" i="1"/>
  <c r="S172" i="1" s="1"/>
  <c r="T172" i="1" s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S173" i="1" s="1"/>
  <c r="T173" i="1" s="1"/>
  <c r="I187" i="1"/>
  <c r="U173" i="1"/>
  <c r="V173" i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V174" i="1"/>
  <c r="U174" i="1"/>
  <c r="I188" i="1"/>
  <c r="O174" i="1"/>
  <c r="S174" i="1" s="1"/>
  <c r="T174" i="1" s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5" i="1" s="1"/>
  <c r="T175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C163" i="1"/>
  <c r="O176" i="1"/>
  <c r="S176" i="1" s="1"/>
  <c r="T176" i="1" s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S177" i="1" s="1"/>
  <c r="T177" i="1" s="1"/>
  <c r="U177" i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S178" i="1" s="1"/>
  <c r="T178" i="1" s="1"/>
  <c r="A179" i="1"/>
  <c r="C165" i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9" i="1" s="1"/>
  <c r="T179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V180" i="1"/>
  <c r="O180" i="1"/>
  <c r="S180" i="1" s="1"/>
  <c r="T180" i="1" s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I195" i="1"/>
  <c r="C168" i="1"/>
  <c r="A182" i="1"/>
  <c r="O181" i="1"/>
  <c r="S181" i="1" s="1"/>
  <c r="T181" i="1" s="1"/>
  <c r="D182" i="1" l="1"/>
  <c r="E182" i="1" s="1"/>
  <c r="F183" i="1" s="1"/>
  <c r="K123" i="1"/>
  <c r="L123" i="1" s="1"/>
  <c r="M123" i="1" s="1"/>
  <c r="N123" i="1" s="1"/>
  <c r="J124" i="1"/>
  <c r="G125" i="1"/>
  <c r="H124" i="1"/>
  <c r="V182" i="1"/>
  <c r="U182" i="1"/>
  <c r="I196" i="1"/>
  <c r="O182" i="1"/>
  <c r="S182" i="1" s="1"/>
  <c r="T182" i="1" s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3" i="1" s="1"/>
  <c r="T183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V184" i="1"/>
  <c r="U184" i="1"/>
  <c r="I198" i="1"/>
  <c r="O184" i="1"/>
  <c r="S184" i="1" s="1"/>
  <c r="T184" i="1" s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V185" i="1"/>
  <c r="U185" i="1"/>
  <c r="C172" i="1"/>
  <c r="A186" i="1"/>
  <c r="O185" i="1"/>
  <c r="S185" i="1" s="1"/>
  <c r="T185" i="1" s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V186" i="1"/>
  <c r="U186" i="1"/>
  <c r="A187" i="1"/>
  <c r="O186" i="1"/>
  <c r="S186" i="1" s="1"/>
  <c r="T186" i="1" s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V187" i="1"/>
  <c r="U187" i="1"/>
  <c r="A188" i="1"/>
  <c r="O187" i="1"/>
  <c r="S187" i="1" s="1"/>
  <c r="T187" i="1" s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S188" i="1" s="1"/>
  <c r="T188" i="1" s="1"/>
  <c r="C175" i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V189" i="1"/>
  <c r="U189" i="1"/>
  <c r="I203" i="1"/>
  <c r="C176" i="1"/>
  <c r="A190" i="1"/>
  <c r="O189" i="1"/>
  <c r="S189" i="1" s="1"/>
  <c r="T189" i="1" s="1"/>
  <c r="D190" i="1" l="1"/>
  <c r="E190" i="1" s="1"/>
  <c r="F191" i="1" s="1"/>
  <c r="K131" i="1"/>
  <c r="L131" i="1" s="1"/>
  <c r="M131" i="1" s="1"/>
  <c r="N131" i="1" s="1"/>
  <c r="J132" i="1"/>
  <c r="G133" i="1"/>
  <c r="H132" i="1"/>
  <c r="U190" i="1"/>
  <c r="V190" i="1"/>
  <c r="A191" i="1"/>
  <c r="O190" i="1"/>
  <c r="S190" i="1" s="1"/>
  <c r="T190" i="1" s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S191" i="1" s="1"/>
  <c r="T191" i="1" s="1"/>
  <c r="I205" i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U192" i="1"/>
  <c r="V192" i="1"/>
  <c r="I206" i="1"/>
  <c r="O192" i="1"/>
  <c r="S192" i="1" s="1"/>
  <c r="T192" i="1" s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S193" i="1" s="1"/>
  <c r="T193" i="1" s="1"/>
  <c r="A194" i="1"/>
  <c r="V193" i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S194" i="1" s="1"/>
  <c r="T194" i="1" s="1"/>
  <c r="A195" i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S195" i="1" s="1"/>
  <c r="T195" i="1" s="1"/>
  <c r="I209" i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V196" i="1"/>
  <c r="U196" i="1"/>
  <c r="I210" i="1"/>
  <c r="A197" i="1"/>
  <c r="O196" i="1"/>
  <c r="S196" i="1" s="1"/>
  <c r="T196" i="1" s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V197" i="1"/>
  <c r="U197" i="1"/>
  <c r="I211" i="1"/>
  <c r="C184" i="1"/>
  <c r="O197" i="1"/>
  <c r="S197" i="1" s="1"/>
  <c r="T197" i="1" s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S198" i="1" s="1"/>
  <c r="T198" i="1" s="1"/>
  <c r="I212" i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S199" i="1" s="1"/>
  <c r="T199" i="1" s="1"/>
  <c r="C186" i="1"/>
  <c r="I213" i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S200" i="1" s="1"/>
  <c r="T200" i="1" s="1"/>
  <c r="C187" i="1"/>
  <c r="I214" i="1"/>
  <c r="U200" i="1"/>
  <c r="V200" i="1"/>
  <c r="D201" i="1" l="1"/>
  <c r="E201" i="1" s="1"/>
  <c r="F202" i="1" s="1"/>
  <c r="H143" i="1"/>
  <c r="G144" i="1"/>
  <c r="J143" i="1"/>
  <c r="K142" i="1"/>
  <c r="L142" i="1" s="1"/>
  <c r="M142" i="1" s="1"/>
  <c r="N142" i="1" s="1"/>
  <c r="C188" i="1"/>
  <c r="A202" i="1"/>
  <c r="O201" i="1"/>
  <c r="S201" i="1" s="1"/>
  <c r="T201" i="1" s="1"/>
  <c r="I215" i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U202" i="1"/>
  <c r="V202" i="1"/>
  <c r="I216" i="1"/>
  <c r="A203" i="1"/>
  <c r="O202" i="1"/>
  <c r="S202" i="1" s="1"/>
  <c r="T202" i="1" s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V203" i="1"/>
  <c r="U203" i="1"/>
  <c r="I217" i="1"/>
  <c r="C190" i="1"/>
  <c r="O203" i="1"/>
  <c r="S203" i="1" s="1"/>
  <c r="T203" i="1" s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4" i="1" s="1"/>
  <c r="T204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V205" i="1"/>
  <c r="U205" i="1"/>
  <c r="C192" i="1"/>
  <c r="A206" i="1"/>
  <c r="O205" i="1"/>
  <c r="S205" i="1" s="1"/>
  <c r="T205" i="1" s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V206" i="1"/>
  <c r="U206" i="1"/>
  <c r="I220" i="1"/>
  <c r="A207" i="1"/>
  <c r="O206" i="1"/>
  <c r="S206" i="1" s="1"/>
  <c r="T206" i="1" s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U207" i="1"/>
  <c r="V207" i="1"/>
  <c r="I221" i="1"/>
  <c r="A208" i="1"/>
  <c r="O207" i="1"/>
  <c r="S207" i="1" s="1"/>
  <c r="T207" i="1" s="1"/>
  <c r="D208" i="1" l="1"/>
  <c r="E208" i="1" s="1"/>
  <c r="F209" i="1" s="1"/>
  <c r="J150" i="1"/>
  <c r="K149" i="1"/>
  <c r="L149" i="1" s="1"/>
  <c r="M149" i="1" s="1"/>
  <c r="N149" i="1" s="1"/>
  <c r="G151" i="1"/>
  <c r="H150" i="1"/>
  <c r="V208" i="1"/>
  <c r="U208" i="1"/>
  <c r="O208" i="1"/>
  <c r="S208" i="1" s="1"/>
  <c r="T208" i="1" s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V209" i="1"/>
  <c r="U209" i="1"/>
  <c r="I223" i="1"/>
  <c r="C196" i="1"/>
  <c r="A210" i="1"/>
  <c r="O209" i="1"/>
  <c r="S209" i="1" s="1"/>
  <c r="T209" i="1" s="1"/>
  <c r="D210" i="1" l="1"/>
  <c r="E210" i="1" s="1"/>
  <c r="F211" i="1" s="1"/>
  <c r="K151" i="1"/>
  <c r="L151" i="1" s="1"/>
  <c r="M151" i="1" s="1"/>
  <c r="N151" i="1" s="1"/>
  <c r="J152" i="1"/>
  <c r="G153" i="1"/>
  <c r="H152" i="1"/>
  <c r="V210" i="1"/>
  <c r="U210" i="1"/>
  <c r="I224" i="1"/>
  <c r="A211" i="1"/>
  <c r="O210" i="1"/>
  <c r="S210" i="1" s="1"/>
  <c r="T210" i="1" s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V211" i="1"/>
  <c r="U211" i="1"/>
  <c r="I225" i="1"/>
  <c r="C198" i="1"/>
  <c r="A212" i="1"/>
  <c r="O211" i="1"/>
  <c r="S211" i="1" s="1"/>
  <c r="T211" i="1" s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V212" i="1"/>
  <c r="U212" i="1"/>
  <c r="A213" i="1"/>
  <c r="O212" i="1"/>
  <c r="S212" i="1" s="1"/>
  <c r="T212" i="1" s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S213" i="1" s="1"/>
  <c r="T213" i="1" s="1"/>
  <c r="I227" i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U214" i="1"/>
  <c r="V214" i="1"/>
  <c r="I228" i="1"/>
  <c r="O214" i="1"/>
  <c r="S214" i="1" s="1"/>
  <c r="T214" i="1" s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S215" i="1" s="1"/>
  <c r="T215" i="1" s="1"/>
  <c r="I229" i="1"/>
  <c r="C202" i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V216" i="1"/>
  <c r="U216" i="1"/>
  <c r="I230" i="1"/>
  <c r="O216" i="1"/>
  <c r="S216" i="1" s="1"/>
  <c r="T216" i="1" s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S217" i="1" s="1"/>
  <c r="T217" i="1" s="1"/>
  <c r="I231" i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S218" i="1" s="1"/>
  <c r="T218" i="1" s="1"/>
  <c r="A219" i="1"/>
  <c r="C205" i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O219" i="1"/>
  <c r="S219" i="1" s="1"/>
  <c r="T219" i="1" s="1"/>
  <c r="C206" i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U220" i="1"/>
  <c r="V220" i="1"/>
  <c r="C207" i="1"/>
  <c r="A221" i="1"/>
  <c r="O220" i="1"/>
  <c r="S220" i="1" s="1"/>
  <c r="T220" i="1" s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U221" i="1"/>
  <c r="V221" i="1"/>
  <c r="A222" i="1"/>
  <c r="O221" i="1"/>
  <c r="S221" i="1" s="1"/>
  <c r="T221" i="1" s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U222" i="1"/>
  <c r="V222" i="1"/>
  <c r="I236" i="1"/>
  <c r="C209" i="1"/>
  <c r="A223" i="1"/>
  <c r="O222" i="1"/>
  <c r="S222" i="1" s="1"/>
  <c r="T222" i="1" s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S223" i="1" s="1"/>
  <c r="T223" i="1" s="1"/>
  <c r="A224" i="1"/>
  <c r="C210" i="1"/>
  <c r="I237" i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S224" i="1" s="1"/>
  <c r="T224" i="1" s="1"/>
  <c r="A225" i="1"/>
  <c r="C211" i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5" i="1" s="1"/>
  <c r="T225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V226" i="1"/>
  <c r="U226" i="1"/>
  <c r="I240" i="1"/>
  <c r="O226" i="1"/>
  <c r="S226" i="1" s="1"/>
  <c r="T226" i="1" s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S227" i="1" s="1"/>
  <c r="T227" i="1" s="1"/>
  <c r="A228" i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S228" i="1" s="1"/>
  <c r="T228" i="1" s="1"/>
  <c r="A229" i="1"/>
  <c r="C215" i="1"/>
  <c r="I242" i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U229" i="1"/>
  <c r="I243" i="1"/>
  <c r="C216" i="1"/>
  <c r="O229" i="1"/>
  <c r="S229" i="1" s="1"/>
  <c r="T229" i="1" s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S230" i="1" s="1"/>
  <c r="T230" i="1" s="1"/>
  <c r="A231" i="1"/>
  <c r="C217" i="1"/>
  <c r="U230" i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S231" i="1" s="1"/>
  <c r="T231" i="1" s="1"/>
  <c r="I245" i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U232" i="1"/>
  <c r="C219" i="1"/>
  <c r="I246" i="1"/>
  <c r="O232" i="1"/>
  <c r="S232" i="1" s="1"/>
  <c r="T232" i="1" s="1"/>
  <c r="A233" i="1"/>
  <c r="D233" i="1" l="1"/>
  <c r="E233" i="1" s="1"/>
  <c r="F234" i="1" s="1"/>
  <c r="G176" i="1"/>
  <c r="H175" i="1"/>
  <c r="J175" i="1"/>
  <c r="K174" i="1"/>
  <c r="L174" i="1" s="1"/>
  <c r="M174" i="1" s="1"/>
  <c r="N174" i="1" s="1"/>
  <c r="C220" i="1"/>
  <c r="O233" i="1"/>
  <c r="S233" i="1" s="1"/>
  <c r="T233" i="1" s="1"/>
  <c r="A234" i="1"/>
  <c r="I247" i="1"/>
  <c r="V233" i="1"/>
  <c r="U233" i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S234" i="1" s="1"/>
  <c r="T234" i="1" s="1"/>
  <c r="C221" i="1"/>
  <c r="I248" i="1"/>
  <c r="U234" i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V235" i="1"/>
  <c r="C222" i="1"/>
  <c r="O235" i="1"/>
  <c r="S235" i="1" s="1"/>
  <c r="T235" i="1" s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S236" i="1" s="1"/>
  <c r="T236" i="1" s="1"/>
  <c r="U236" i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O237" i="1"/>
  <c r="S237" i="1" s="1"/>
  <c r="T237" i="1" s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S238" i="1" s="1"/>
  <c r="T238" i="1" s="1"/>
  <c r="C225" i="1"/>
  <c r="U238" i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S239" i="1" s="1"/>
  <c r="T239" i="1" s="1"/>
  <c r="A240" i="1"/>
  <c r="I253" i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S240" i="1" s="1"/>
  <c r="T240" i="1" s="1"/>
  <c r="U240" i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V241" i="1"/>
  <c r="U241" i="1"/>
  <c r="C228" i="1"/>
  <c r="O241" i="1"/>
  <c r="S241" i="1" s="1"/>
  <c r="T241" i="1" s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S242" i="1" s="1"/>
  <c r="T242" i="1" s="1"/>
  <c r="U242" i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S243" i="1" s="1"/>
  <c r="T243" i="1" s="1"/>
  <c r="A244" i="1"/>
  <c r="C230" i="1"/>
  <c r="V243" i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S244" i="1" s="1"/>
  <c r="T244" i="1" s="1"/>
  <c r="U244" i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S245" i="1" s="1"/>
  <c r="T245" i="1" s="1"/>
  <c r="A246" i="1"/>
  <c r="C232" i="1"/>
  <c r="I259" i="1"/>
  <c r="V245" i="1"/>
  <c r="U245" i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S246" i="1" s="1"/>
  <c r="T246" i="1" s="1"/>
  <c r="A247" i="1"/>
  <c r="C233" i="1"/>
  <c r="U246" i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S247" i="1" s="1"/>
  <c r="T247" i="1" s="1"/>
  <c r="I261" i="1"/>
  <c r="C234" i="1"/>
  <c r="U247" i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O248" i="1"/>
  <c r="S248" i="1" s="1"/>
  <c r="T248" i="1" s="1"/>
  <c r="A249" i="1"/>
  <c r="C235" i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S249" i="1" s="1"/>
  <c r="T249" i="1" s="1"/>
  <c r="I263" i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V250" i="1"/>
  <c r="I264" i="1"/>
  <c r="O250" i="1"/>
  <c r="S250" i="1" s="1"/>
  <c r="T250" i="1" s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V251" i="1"/>
  <c r="I265" i="1"/>
  <c r="C238" i="1"/>
  <c r="A252" i="1"/>
  <c r="O251" i="1"/>
  <c r="S251" i="1" s="1"/>
  <c r="T251" i="1" s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S252" i="1" s="1"/>
  <c r="T252" i="1" s="1"/>
  <c r="A253" i="1"/>
  <c r="C239" i="1"/>
  <c r="I266" i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S253" i="1" s="1"/>
  <c r="T253" i="1" s="1"/>
  <c r="A254" i="1"/>
  <c r="V253" i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S254" i="1" s="1"/>
  <c r="T254" i="1" s="1"/>
  <c r="A255" i="1"/>
  <c r="I268" i="1"/>
  <c r="U254" i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S255" i="1" s="1"/>
  <c r="T255" i="1" s="1"/>
  <c r="A256" i="1"/>
  <c r="V255" i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V256" i="1"/>
  <c r="U256" i="1"/>
  <c r="I270" i="1"/>
  <c r="C243" i="1"/>
  <c r="A257" i="1"/>
  <c r="O256" i="1"/>
  <c r="S256" i="1" s="1"/>
  <c r="T256" i="1" s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U257" i="1"/>
  <c r="I271" i="1"/>
  <c r="A258" i="1"/>
  <c r="O257" i="1"/>
  <c r="S257" i="1" s="1"/>
  <c r="T257" i="1" s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V258" i="1"/>
  <c r="U258" i="1"/>
  <c r="I272" i="1"/>
  <c r="C245" i="1"/>
  <c r="A259" i="1"/>
  <c r="O258" i="1"/>
  <c r="S258" i="1" s="1"/>
  <c r="T258" i="1" s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S259" i="1" s="1"/>
  <c r="T259" i="1" s="1"/>
  <c r="A260" i="1"/>
  <c r="C246" i="1"/>
  <c r="V259" i="1"/>
  <c r="U259" i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S260" i="1" s="1"/>
  <c r="T260" i="1" s="1"/>
  <c r="A261" i="1"/>
  <c r="U260" i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S261" i="1" s="1"/>
  <c r="T261" i="1" s="1"/>
  <c r="I275" i="1"/>
  <c r="V261" i="1"/>
  <c r="U261" i="1"/>
  <c r="D262" i="1" l="1"/>
  <c r="E262" i="1" s="1"/>
  <c r="F263" i="1" s="1"/>
  <c r="H204" i="1"/>
  <c r="G205" i="1"/>
  <c r="K203" i="1"/>
  <c r="L203" i="1" s="1"/>
  <c r="M203" i="1" s="1"/>
  <c r="N203" i="1" s="1"/>
  <c r="J204" i="1"/>
  <c r="I276" i="1"/>
  <c r="A263" i="1"/>
  <c r="O262" i="1"/>
  <c r="S262" i="1" s="1"/>
  <c r="T262" i="1" s="1"/>
  <c r="C249" i="1"/>
  <c r="V262" i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V263" i="1"/>
  <c r="C250" i="1"/>
  <c r="I277" i="1"/>
  <c r="A264" i="1"/>
  <c r="O263" i="1"/>
  <c r="S263" i="1" s="1"/>
  <c r="T263" i="1" s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U264" i="1"/>
  <c r="I278" i="1"/>
  <c r="C251" i="1"/>
  <c r="A265" i="1"/>
  <c r="O264" i="1"/>
  <c r="S264" i="1" s="1"/>
  <c r="T264" i="1" s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U265" i="1"/>
  <c r="A266" i="1"/>
  <c r="O265" i="1"/>
  <c r="S265" i="1" s="1"/>
  <c r="T265" i="1" s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S266" i="1" s="1"/>
  <c r="T266" i="1" s="1"/>
  <c r="A267" i="1"/>
  <c r="I280" i="1"/>
  <c r="C253" i="1"/>
  <c r="V266" i="1"/>
  <c r="U266" i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S267" i="1" s="1"/>
  <c r="T267" i="1" s="1"/>
  <c r="V267" i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V268" i="1"/>
  <c r="A269" i="1"/>
  <c r="O268" i="1"/>
  <c r="S268" i="1" s="1"/>
  <c r="T268" i="1" s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S269" i="1" s="1"/>
  <c r="T269" i="1" s="1"/>
  <c r="A270" i="1"/>
  <c r="C256" i="1"/>
  <c r="V269" i="1"/>
  <c r="U269" i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S270" i="1" s="1"/>
  <c r="T270" i="1" s="1"/>
  <c r="V270" i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U271" i="1"/>
  <c r="C258" i="1"/>
  <c r="I285" i="1"/>
  <c r="A272" i="1"/>
  <c r="O271" i="1"/>
  <c r="S271" i="1" s="1"/>
  <c r="T271" i="1" s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U272" i="1"/>
  <c r="C259" i="1"/>
  <c r="A273" i="1"/>
  <c r="O272" i="1"/>
  <c r="S272" i="1" s="1"/>
  <c r="T272" i="1" s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S273" i="1" s="1"/>
  <c r="T273" i="1" s="1"/>
  <c r="V273" i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S274" i="1" s="1"/>
  <c r="T274" i="1" s="1"/>
  <c r="A275" i="1"/>
  <c r="C261" i="1"/>
  <c r="V274" i="1"/>
  <c r="U274" i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S275" i="1" s="1"/>
  <c r="T275" i="1" s="1"/>
  <c r="C262" i="1"/>
  <c r="U275" i="1"/>
  <c r="V275" i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U276" i="1"/>
  <c r="I290" i="1"/>
  <c r="A277" i="1"/>
  <c r="O276" i="1"/>
  <c r="S276" i="1" s="1"/>
  <c r="T276" i="1" s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S277" i="1" s="1"/>
  <c r="T277" i="1" s="1"/>
  <c r="U277" i="1"/>
  <c r="V277" i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O278" i="1"/>
  <c r="S278" i="1" s="1"/>
  <c r="T278" i="1" s="1"/>
  <c r="I292" i="1"/>
  <c r="V278" i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S279" i="1" s="1"/>
  <c r="T279" i="1" s="1"/>
  <c r="U279" i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I294" i="1"/>
  <c r="O280" i="1"/>
  <c r="S280" i="1" s="1"/>
  <c r="T280" i="1" s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S281" i="1" s="1"/>
  <c r="T281" i="1" s="1"/>
  <c r="U281" i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O282" i="1"/>
  <c r="S282" i="1" s="1"/>
  <c r="T282" i="1" s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S283" i="1" s="1"/>
  <c r="T283" i="1" s="1"/>
  <c r="U283" i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V284" i="1"/>
  <c r="I298" i="1"/>
  <c r="A285" i="1"/>
  <c r="O284" i="1"/>
  <c r="S284" i="1" s="1"/>
  <c r="T284" i="1" s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V285" i="1"/>
  <c r="I299" i="1"/>
  <c r="C272" i="1"/>
  <c r="A286" i="1"/>
  <c r="O285" i="1"/>
  <c r="S285" i="1" s="1"/>
  <c r="T285" i="1" s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V286" i="1"/>
  <c r="A287" i="1"/>
  <c r="O286" i="1"/>
  <c r="S286" i="1" s="1"/>
  <c r="T286" i="1" s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V287" i="1"/>
  <c r="C274" i="1"/>
  <c r="I301" i="1"/>
  <c r="A288" i="1"/>
  <c r="O287" i="1"/>
  <c r="S287" i="1" s="1"/>
  <c r="T287" i="1" s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S288" i="1" s="1"/>
  <c r="T288" i="1" s="1"/>
  <c r="I302" i="1"/>
  <c r="C275" i="1"/>
  <c r="V288" i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S289" i="1" s="1"/>
  <c r="T289" i="1" s="1"/>
  <c r="U289" i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U290" i="1"/>
  <c r="A291" i="1"/>
  <c r="O290" i="1"/>
  <c r="S290" i="1" s="1"/>
  <c r="T290" i="1" s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V291" i="1"/>
  <c r="C278" i="1"/>
  <c r="I305" i="1"/>
  <c r="A292" i="1"/>
  <c r="O291" i="1"/>
  <c r="S291" i="1" s="1"/>
  <c r="T291" i="1" s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U292" i="1"/>
  <c r="I306" i="1"/>
  <c r="C279" i="1"/>
  <c r="A293" i="1"/>
  <c r="O292" i="1"/>
  <c r="S292" i="1" s="1"/>
  <c r="T292" i="1" s="1"/>
  <c r="D293" i="1" l="1"/>
  <c r="E293" i="1" s="1"/>
  <c r="F294" i="1" s="1"/>
  <c r="K234" i="1"/>
  <c r="L234" i="1" s="1"/>
  <c r="M234" i="1" s="1"/>
  <c r="N234" i="1" s="1"/>
  <c r="J235" i="1"/>
  <c r="H235" i="1"/>
  <c r="G236" i="1"/>
  <c r="A294" i="1"/>
  <c r="O293" i="1"/>
  <c r="S293" i="1" s="1"/>
  <c r="T293" i="1" s="1"/>
  <c r="I307" i="1"/>
  <c r="V293" i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U294" i="1"/>
  <c r="V294" i="1"/>
  <c r="I308" i="1"/>
  <c r="C281" i="1"/>
  <c r="A295" i="1"/>
  <c r="O294" i="1"/>
  <c r="S294" i="1" s="1"/>
  <c r="T294" i="1" s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S295" i="1" s="1"/>
  <c r="T295" i="1" s="1"/>
  <c r="I309" i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U296" i="1"/>
  <c r="V296" i="1"/>
  <c r="C283" i="1"/>
  <c r="I310" i="1"/>
  <c r="A297" i="1"/>
  <c r="O296" i="1"/>
  <c r="S296" i="1" s="1"/>
  <c r="T296" i="1" s="1"/>
  <c r="D297" i="1" l="1"/>
  <c r="E297" i="1" s="1"/>
  <c r="F298" i="1" s="1"/>
  <c r="K238" i="1"/>
  <c r="L238" i="1" s="1"/>
  <c r="M238" i="1" s="1"/>
  <c r="N238" i="1" s="1"/>
  <c r="J239" i="1"/>
  <c r="H239" i="1"/>
  <c r="G240" i="1"/>
  <c r="V297" i="1"/>
  <c r="U297" i="1"/>
  <c r="I311" i="1"/>
  <c r="C284" i="1"/>
  <c r="A298" i="1"/>
  <c r="O297" i="1"/>
  <c r="S297" i="1" s="1"/>
  <c r="T297" i="1" s="1"/>
  <c r="D298" i="1" l="1"/>
  <c r="E298" i="1" s="1"/>
  <c r="F299" i="1" s="1"/>
  <c r="G241" i="1"/>
  <c r="H240" i="1"/>
  <c r="K239" i="1"/>
  <c r="L239" i="1" s="1"/>
  <c r="M239" i="1" s="1"/>
  <c r="N239" i="1" s="1"/>
  <c r="J240" i="1"/>
  <c r="V298" i="1"/>
  <c r="U298" i="1"/>
  <c r="A299" i="1"/>
  <c r="O298" i="1"/>
  <c r="S298" i="1" s="1"/>
  <c r="T298" i="1" s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S299" i="1" s="1"/>
  <c r="T299" i="1" s="1"/>
  <c r="A300" i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S300" i="1" s="1"/>
  <c r="T300" i="1" s="1"/>
  <c r="I314" i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U301" i="1"/>
  <c r="V301" i="1"/>
  <c r="C288" i="1"/>
  <c r="A302" i="1"/>
  <c r="O301" i="1"/>
  <c r="S301" i="1" s="1"/>
  <c r="T301" i="1" s="1"/>
  <c r="D302" i="1" l="1"/>
  <c r="E302" i="1" s="1"/>
  <c r="F303" i="1" s="1"/>
  <c r="H244" i="1"/>
  <c r="G245" i="1"/>
  <c r="K243" i="1"/>
  <c r="L243" i="1" s="1"/>
  <c r="M243" i="1" s="1"/>
  <c r="N243" i="1" s="1"/>
  <c r="J244" i="1"/>
  <c r="V302" i="1"/>
  <c r="U302" i="1"/>
  <c r="I316" i="1"/>
  <c r="O302" i="1"/>
  <c r="S302" i="1" s="1"/>
  <c r="T302" i="1" s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S303" i="1" s="1"/>
  <c r="T303" i="1" s="1"/>
  <c r="A304" i="1"/>
  <c r="C290" i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4" i="1" s="1"/>
  <c r="T304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U305" i="1"/>
  <c r="V305" i="1"/>
  <c r="C292" i="1"/>
  <c r="A306" i="1"/>
  <c r="O305" i="1"/>
  <c r="S305" i="1" s="1"/>
  <c r="T305" i="1" s="1"/>
  <c r="D306" i="1" l="1"/>
  <c r="E306" i="1" s="1"/>
  <c r="F307" i="1" s="1"/>
  <c r="G249" i="1"/>
  <c r="H248" i="1"/>
  <c r="K247" i="1"/>
  <c r="L247" i="1" s="1"/>
  <c r="M247" i="1" s="1"/>
  <c r="N247" i="1" s="1"/>
  <c r="J248" i="1"/>
  <c r="V306" i="1"/>
  <c r="U306" i="1"/>
  <c r="A307" i="1"/>
  <c r="O306" i="1"/>
  <c r="S306" i="1" s="1"/>
  <c r="T306" i="1" s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U307" i="1"/>
  <c r="V307" i="1"/>
  <c r="C294" i="1"/>
  <c r="I321" i="1"/>
  <c r="A308" i="1"/>
  <c r="O307" i="1"/>
  <c r="S307" i="1" s="1"/>
  <c r="T307" i="1" s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V308" i="1"/>
  <c r="U308" i="1"/>
  <c r="A309" i="1"/>
  <c r="O308" i="1"/>
  <c r="S308" i="1" s="1"/>
  <c r="T308" i="1" s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S309" i="1" s="1"/>
  <c r="T309" i="1" s="1"/>
  <c r="A310" i="1"/>
  <c r="C296" i="1"/>
  <c r="I323" i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S310" i="1" s="1"/>
  <c r="T310" i="1" s="1"/>
  <c r="I324" i="1"/>
  <c r="C297" i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V311" i="1"/>
  <c r="U311" i="1"/>
  <c r="I325" i="1"/>
  <c r="A312" i="1"/>
  <c r="O311" i="1"/>
  <c r="S311" i="1" s="1"/>
  <c r="T311" i="1" s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2" i="1" s="1"/>
  <c r="T312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S313" i="1" s="1"/>
  <c r="T313" i="1" s="1"/>
  <c r="A314" i="1"/>
  <c r="C300" i="1"/>
  <c r="I327" i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4" i="1" s="1"/>
  <c r="T314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V315" i="1"/>
  <c r="U315" i="1"/>
  <c r="C302" i="1"/>
  <c r="A316" i="1"/>
  <c r="O315" i="1"/>
  <c r="S315" i="1" s="1"/>
  <c r="T315" i="1" s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S316" i="1" s="1"/>
  <c r="T316" i="1" s="1"/>
  <c r="C303" i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V317" i="1"/>
  <c r="U317" i="1"/>
  <c r="I331" i="1"/>
  <c r="O317" i="1"/>
  <c r="S317" i="1" s="1"/>
  <c r="T317" i="1" s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8" i="1" s="1"/>
  <c r="T318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9" i="1" s="1"/>
  <c r="T319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V320" i="1"/>
  <c r="U320" i="1"/>
  <c r="C307" i="1"/>
  <c r="O320" i="1"/>
  <c r="S320" i="1" s="1"/>
  <c r="T320" i="1" s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U321" i="1"/>
  <c r="V321" i="1"/>
  <c r="C308" i="1"/>
  <c r="A322" i="1"/>
  <c r="O321" i="1"/>
  <c r="S321" i="1" s="1"/>
  <c r="T321" i="1" s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U322" i="1"/>
  <c r="V322" i="1"/>
  <c r="A323" i="1"/>
  <c r="O322" i="1"/>
  <c r="S322" i="1" s="1"/>
  <c r="T322" i="1" s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V323" i="1"/>
  <c r="U323" i="1"/>
  <c r="O323" i="1"/>
  <c r="S323" i="1" s="1"/>
  <c r="T323" i="1" s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4" i="1" s="1"/>
  <c r="T324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U325" i="1"/>
  <c r="V325" i="1"/>
  <c r="C312" i="1"/>
  <c r="O325" i="1"/>
  <c r="S325" i="1" s="1"/>
  <c r="T325" i="1" s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6" i="1" s="1"/>
  <c r="T326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V327" i="1"/>
  <c r="U327" i="1"/>
  <c r="A328" i="1"/>
  <c r="O327" i="1"/>
  <c r="S327" i="1" s="1"/>
  <c r="T327" i="1" s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U328" i="1"/>
  <c r="V328" i="1"/>
  <c r="I342" i="1"/>
  <c r="C315" i="1"/>
  <c r="A329" i="1"/>
  <c r="O328" i="1"/>
  <c r="S328" i="1" s="1"/>
  <c r="T328" i="1" s="1"/>
  <c r="D329" i="1" l="1"/>
  <c r="E329" i="1" s="1"/>
  <c r="F330" i="1" s="1"/>
  <c r="K270" i="1"/>
  <c r="L270" i="1" s="1"/>
  <c r="M270" i="1" s="1"/>
  <c r="N270" i="1" s="1"/>
  <c r="J271" i="1"/>
  <c r="H271" i="1"/>
  <c r="G272" i="1"/>
  <c r="V329" i="1"/>
  <c r="U329" i="1"/>
  <c r="I343" i="1"/>
  <c r="A330" i="1"/>
  <c r="O329" i="1"/>
  <c r="S329" i="1" s="1"/>
  <c r="T329" i="1" s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V330" i="1"/>
  <c r="U330" i="1"/>
  <c r="C317" i="1"/>
  <c r="A331" i="1"/>
  <c r="O330" i="1"/>
  <c r="S330" i="1" s="1"/>
  <c r="T330" i="1" s="1"/>
  <c r="D331" i="1" l="1"/>
  <c r="E331" i="1" s="1"/>
  <c r="F332" i="1" s="1"/>
  <c r="K272" i="1"/>
  <c r="L272" i="1" s="1"/>
  <c r="M272" i="1" s="1"/>
  <c r="N272" i="1" s="1"/>
  <c r="J273" i="1"/>
  <c r="H273" i="1"/>
  <c r="G274" i="1"/>
  <c r="V331" i="1"/>
  <c r="U331" i="1"/>
  <c r="C318" i="1"/>
  <c r="I345" i="1"/>
  <c r="O331" i="1"/>
  <c r="S331" i="1" s="1"/>
  <c r="T331" i="1" s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V332" i="1"/>
  <c r="U332" i="1"/>
  <c r="C319" i="1"/>
  <c r="O332" i="1"/>
  <c r="S332" i="1" s="1"/>
  <c r="T332" i="1" s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U333" i="1"/>
  <c r="O333" i="1"/>
  <c r="S333" i="1" s="1"/>
  <c r="T333" i="1" s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S334" i="1" s="1"/>
  <c r="T334" i="1" s="1"/>
  <c r="A335" i="1"/>
  <c r="V334" i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S335" i="1" s="1"/>
  <c r="T335" i="1" s="1"/>
  <c r="A336" i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S336" i="1" s="1"/>
  <c r="T336" i="1" s="1"/>
  <c r="A337" i="1"/>
  <c r="I350" i="1"/>
  <c r="U336" i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S337" i="1" s="1"/>
  <c r="T337" i="1" s="1"/>
  <c r="A338" i="1"/>
  <c r="U337" i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V338" i="1"/>
  <c r="U338" i="1"/>
  <c r="O338" i="1"/>
  <c r="S338" i="1" s="1"/>
  <c r="T338" i="1" s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S339" i="1" s="1"/>
  <c r="T339" i="1" s="1"/>
  <c r="A340" i="1"/>
  <c r="C326" i="1"/>
  <c r="U339" i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S340" i="1" s="1"/>
  <c r="T340" i="1" s="1"/>
  <c r="A341" i="1"/>
  <c r="C327" i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O341" i="1"/>
  <c r="S341" i="1" s="1"/>
  <c r="T341" i="1" s="1"/>
  <c r="A342" i="1"/>
  <c r="U341" i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U342" i="1"/>
  <c r="V342" i="1"/>
  <c r="O342" i="1"/>
  <c r="S342" i="1" s="1"/>
  <c r="T342" i="1" s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S343" i="1" s="1"/>
  <c r="T343" i="1" s="1"/>
  <c r="A344" i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S344" i="1" s="1"/>
  <c r="T344" i="1" s="1"/>
  <c r="A345" i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S345" i="1" s="1"/>
  <c r="T345" i="1" s="1"/>
  <c r="A346" i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S346" i="1" s="1"/>
  <c r="T346" i="1" s="1"/>
  <c r="A347" i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S347" i="1" s="1"/>
  <c r="T347" i="1" s="1"/>
  <c r="A348" i="1"/>
  <c r="C334" i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S348" i="1" s="1"/>
  <c r="T348" i="1" s="1"/>
  <c r="A349" i="1"/>
  <c r="I362" i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V349" i="1"/>
  <c r="U349" i="1"/>
  <c r="O349" i="1"/>
  <c r="S349" i="1" s="1"/>
  <c r="T349" i="1" s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S350" i="1" s="1"/>
  <c r="T350" i="1" s="1"/>
  <c r="A351" i="1"/>
  <c r="U350" i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V351" i="1"/>
  <c r="O351" i="1"/>
  <c r="S351" i="1" s="1"/>
  <c r="T351" i="1" s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V352" i="1"/>
  <c r="U352" i="1"/>
  <c r="O352" i="1"/>
  <c r="S352" i="1" s="1"/>
  <c r="T352" i="1" s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U353" i="1"/>
  <c r="I367" i="1"/>
  <c r="C340" i="1"/>
  <c r="O353" i="1"/>
  <c r="S353" i="1" s="1"/>
  <c r="T353" i="1" s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S354" i="1" s="1"/>
  <c r="T354" i="1" s="1"/>
  <c r="A355" i="1"/>
  <c r="C341" i="1"/>
  <c r="I368" i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S355" i="1" s="1"/>
  <c r="T355" i="1" s="1"/>
  <c r="A356" i="1"/>
  <c r="C342" i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V356" i="1"/>
  <c r="U356" i="1"/>
  <c r="I370" i="1"/>
  <c r="C343" i="1"/>
  <c r="O356" i="1"/>
  <c r="S356" i="1" s="1"/>
  <c r="T356" i="1" s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U357" i="1"/>
  <c r="C344" i="1"/>
  <c r="O357" i="1"/>
  <c r="S357" i="1" s="1"/>
  <c r="T357" i="1" s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S358" i="1" s="1"/>
  <c r="T358" i="1" s="1"/>
  <c r="A359" i="1"/>
  <c r="I372" i="1"/>
  <c r="C345" i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S359" i="1" s="1"/>
  <c r="T359" i="1" s="1"/>
  <c r="A360" i="1"/>
  <c r="V359" i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V360" i="1"/>
  <c r="U360" i="1"/>
  <c r="I374" i="1"/>
  <c r="O360" i="1"/>
  <c r="S360" i="1" s="1"/>
  <c r="T360" i="1" s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S361" i="1" s="1"/>
  <c r="T361" i="1" s="1"/>
  <c r="A362" i="1"/>
  <c r="V361" i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V362" i="1"/>
  <c r="U362" i="1"/>
  <c r="I376" i="1"/>
  <c r="O362" i="1"/>
  <c r="S362" i="1" s="1"/>
  <c r="T362" i="1" s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U363" i="1"/>
  <c r="V363" i="1"/>
  <c r="I377" i="1"/>
  <c r="O363" i="1"/>
  <c r="S363" i="1" s="1"/>
  <c r="T363" i="1" s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S364" i="1" s="1"/>
  <c r="T364" i="1" s="1"/>
  <c r="A365" i="1"/>
  <c r="I378" i="1"/>
  <c r="C351" i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S365" i="1" s="1"/>
  <c r="T365" i="1" s="1"/>
  <c r="A366" i="1"/>
  <c r="C352" i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V366" i="1"/>
  <c r="O366" i="1"/>
  <c r="S366" i="1" s="1"/>
  <c r="T366" i="1" s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U367" i="1"/>
  <c r="V367" i="1"/>
  <c r="O367" i="1"/>
  <c r="S367" i="1" s="1"/>
  <c r="T367" i="1" s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S368" i="1" s="1"/>
  <c r="T368" i="1" s="1"/>
  <c r="A369" i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V369" i="1"/>
  <c r="U369" i="1"/>
  <c r="I383" i="1"/>
  <c r="C356" i="1"/>
  <c r="O369" i="1"/>
  <c r="S369" i="1" s="1"/>
  <c r="T369" i="1" s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S370" i="1" s="1"/>
  <c r="T370" i="1" s="1"/>
  <c r="A371" i="1"/>
  <c r="I384" i="1"/>
  <c r="C357" i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1" i="1" s="1"/>
  <c r="T371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U372" i="1"/>
  <c r="A373" i="1"/>
  <c r="O372" i="1"/>
  <c r="S372" i="1" s="1"/>
  <c r="T372" i="1" s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O373" i="1"/>
  <c r="S373" i="1" s="1"/>
  <c r="T373" i="1" s="1"/>
  <c r="U373" i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S374" i="1" s="1"/>
  <c r="T374" i="1" s="1"/>
  <c r="I388" i="1"/>
  <c r="C361" i="1"/>
  <c r="V374" i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S375" i="1" s="1"/>
  <c r="T375" i="1" s="1"/>
  <c r="C362" i="1"/>
  <c r="V375" i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I390" i="1"/>
  <c r="C363" i="1"/>
  <c r="O376" i="1"/>
  <c r="S376" i="1" s="1"/>
  <c r="T376" i="1" s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S377" i="1" s="1"/>
  <c r="T377" i="1" s="1"/>
  <c r="A378" i="1"/>
  <c r="V377" i="1"/>
  <c r="U377" i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S378" i="1" s="1"/>
  <c r="T378" i="1" s="1"/>
  <c r="I392" i="1"/>
  <c r="V378" i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V379" i="1"/>
  <c r="I393" i="1"/>
  <c r="O379" i="1"/>
  <c r="S379" i="1" s="1"/>
  <c r="T379" i="1" s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U380" i="1"/>
  <c r="I394" i="1"/>
  <c r="C367" i="1"/>
  <c r="O380" i="1"/>
  <c r="S380" i="1" s="1"/>
  <c r="T380" i="1" s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S381" i="1" s="1"/>
  <c r="T381" i="1" s="1"/>
  <c r="U381" i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S382" i="1" s="1"/>
  <c r="T382" i="1" s="1"/>
  <c r="I396" i="1"/>
  <c r="C369" i="1"/>
  <c r="V382" i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S383" i="1" s="1"/>
  <c r="T383" i="1" s="1"/>
  <c r="I397" i="1"/>
  <c r="C370" i="1"/>
  <c r="V383" i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S384" i="1" s="1"/>
  <c r="T384" i="1" s="1"/>
  <c r="A385" i="1"/>
  <c r="I398" i="1"/>
  <c r="V384" i="1"/>
  <c r="U384" i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C372" i="1"/>
  <c r="I399" i="1"/>
  <c r="O385" i="1"/>
  <c r="S385" i="1" s="1"/>
  <c r="T385" i="1" s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S386" i="1" s="1"/>
  <c r="T386" i="1" s="1"/>
  <c r="I400" i="1"/>
  <c r="C373" i="1"/>
  <c r="V386" i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S387" i="1" s="1"/>
  <c r="T387" i="1" s="1"/>
  <c r="A388" i="1"/>
  <c r="C374" i="1"/>
  <c r="V387" i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U388" i="1"/>
  <c r="I402" i="1"/>
  <c r="C375" i="1"/>
  <c r="A389" i="1"/>
  <c r="O388" i="1"/>
  <c r="S388" i="1" s="1"/>
  <c r="T388" i="1" s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V389" i="1"/>
  <c r="O389" i="1"/>
  <c r="S389" i="1" s="1"/>
  <c r="T389" i="1" s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S390" i="1" s="1"/>
  <c r="T390" i="1" s="1"/>
  <c r="C377" i="1"/>
  <c r="V390" i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S391" i="1" s="1"/>
  <c r="T391" i="1" s="1"/>
  <c r="C378" i="1"/>
  <c r="I405" i="1"/>
  <c r="U391" i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S392" i="1" s="1"/>
  <c r="T392" i="1" s="1"/>
  <c r="A393" i="1"/>
  <c r="V392" i="1"/>
  <c r="U392" i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S393" i="1" s="1"/>
  <c r="T393" i="1" s="1"/>
  <c r="V393" i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U394" i="1"/>
  <c r="I408" i="1"/>
  <c r="A395" i="1"/>
  <c r="O394" i="1"/>
  <c r="S394" i="1" s="1"/>
  <c r="T394" i="1" s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S395" i="1" s="1"/>
  <c r="T395" i="1" s="1"/>
  <c r="U395" i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S396" i="1" s="1"/>
  <c r="T396" i="1" s="1"/>
  <c r="V396" i="1"/>
  <c r="U396" i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U397" i="1"/>
  <c r="V397" i="1"/>
  <c r="O397" i="1"/>
  <c r="S397" i="1" s="1"/>
  <c r="T397" i="1" s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S398" i="1" s="1"/>
  <c r="T398" i="1" s="1"/>
  <c r="A399" i="1"/>
  <c r="V398" i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S399" i="1" s="1"/>
  <c r="T399" i="1" s="1"/>
  <c r="A400" i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S400" i="1" s="1"/>
  <c r="T400" i="1" s="1"/>
  <c r="V400" i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V401" i="1"/>
  <c r="U401" i="1"/>
  <c r="O401" i="1"/>
  <c r="S401" i="1" s="1"/>
  <c r="T401" i="1" s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S402" i="1" s="1"/>
  <c r="T402" i="1" s="1"/>
  <c r="C389" i="1"/>
  <c r="U402" i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3" i="1" s="1"/>
  <c r="T403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A405" i="1"/>
  <c r="O404" i="1"/>
  <c r="S404" i="1" s="1"/>
  <c r="T404" i="1" s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V405" i="1"/>
  <c r="U405" i="1"/>
  <c r="I419" i="1"/>
  <c r="C392" i="1"/>
  <c r="O405" i="1"/>
  <c r="S405" i="1" s="1"/>
  <c r="T405" i="1" s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S406" i="1" s="1"/>
  <c r="T406" i="1" s="1"/>
  <c r="A407" i="1"/>
  <c r="I420" i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V407" i="1"/>
  <c r="U407" i="1"/>
  <c r="A408" i="1"/>
  <c r="O407" i="1"/>
  <c r="S407" i="1" s="1"/>
  <c r="T407" i="1" s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S408" i="1" s="1"/>
  <c r="T408" i="1" s="1"/>
  <c r="A409" i="1"/>
  <c r="U408" i="1"/>
  <c r="V408" i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V409" i="1"/>
  <c r="U409" i="1"/>
  <c r="I423" i="1"/>
  <c r="C396" i="1"/>
  <c r="O409" i="1"/>
  <c r="S409" i="1" s="1"/>
  <c r="T409" i="1" s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V410" i="1"/>
  <c r="U410" i="1"/>
  <c r="A411" i="1"/>
  <c r="O410" i="1"/>
  <c r="S410" i="1" s="1"/>
  <c r="T410" i="1" s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S411" i="1" s="1"/>
  <c r="T411" i="1" s="1"/>
  <c r="A412" i="1"/>
  <c r="I425" i="1"/>
  <c r="C398" i="1"/>
  <c r="U411" i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S412" i="1" s="1"/>
  <c r="T412" i="1" s="1"/>
  <c r="C399" i="1"/>
  <c r="V412" i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V413" i="1"/>
  <c r="U413" i="1"/>
  <c r="I427" i="1"/>
  <c r="C400" i="1"/>
  <c r="O413" i="1"/>
  <c r="S413" i="1" s="1"/>
  <c r="T413" i="1" s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S414" i="1" s="1"/>
  <c r="T414" i="1" s="1"/>
  <c r="A415" i="1"/>
  <c r="U414" i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S415" i="1" s="1"/>
  <c r="T415" i="1" s="1"/>
  <c r="I429" i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I430" i="1"/>
  <c r="A417" i="1"/>
  <c r="O416" i="1"/>
  <c r="S416" i="1" s="1"/>
  <c r="T416" i="1" s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S417" i="1" s="1"/>
  <c r="T417" i="1" s="1"/>
  <c r="A418" i="1"/>
  <c r="C404" i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S418" i="1" s="1"/>
  <c r="T418" i="1" s="1"/>
  <c r="U418" i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9" i="1" s="1"/>
  <c r="T419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S420" i="1" s="1"/>
  <c r="T420" i="1" s="1"/>
  <c r="C407" i="1"/>
  <c r="V420" i="1"/>
  <c r="U420" i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S421" i="1" s="1"/>
  <c r="T421" i="1" s="1"/>
  <c r="A422" i="1"/>
  <c r="I435" i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V422" i="1"/>
  <c r="U422" i="1"/>
  <c r="A423" i="1"/>
  <c r="O422" i="1"/>
  <c r="S422" i="1" s="1"/>
  <c r="T422" i="1" s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V423" i="1"/>
  <c r="U423" i="1"/>
  <c r="I437" i="1"/>
  <c r="C410" i="1"/>
  <c r="A424" i="1"/>
  <c r="O423" i="1"/>
  <c r="S423" i="1" s="1"/>
  <c r="T423" i="1" s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I438" i="1"/>
  <c r="A425" i="1"/>
  <c r="O424" i="1"/>
  <c r="S424" i="1" s="1"/>
  <c r="T424" i="1" s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U425" i="1"/>
  <c r="V425" i="1"/>
  <c r="O425" i="1"/>
  <c r="S425" i="1" s="1"/>
  <c r="T425" i="1" s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U426" i="1"/>
  <c r="C413" i="1"/>
  <c r="I440" i="1"/>
  <c r="O426" i="1"/>
  <c r="S426" i="1" s="1"/>
  <c r="T426" i="1" s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S427" i="1" s="1"/>
  <c r="T427" i="1" s="1"/>
  <c r="A428" i="1"/>
  <c r="V427" i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C415" i="1"/>
  <c r="A429" i="1"/>
  <c r="O428" i="1"/>
  <c r="S428" i="1" s="1"/>
  <c r="T428" i="1" s="1"/>
  <c r="D429" i="1" l="1"/>
  <c r="E429" i="1" s="1"/>
  <c r="F430" i="1" s="1"/>
  <c r="K370" i="1"/>
  <c r="L370" i="1" s="1"/>
  <c r="M370" i="1" s="1"/>
  <c r="N370" i="1" s="1"/>
  <c r="J371" i="1"/>
  <c r="H371" i="1"/>
  <c r="G372" i="1"/>
  <c r="V429" i="1"/>
  <c r="U429" i="1"/>
  <c r="O429" i="1"/>
  <c r="S429" i="1" s="1"/>
  <c r="T429" i="1" s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S430" i="1" s="1"/>
  <c r="T430" i="1" s="1"/>
  <c r="A431" i="1"/>
  <c r="C417" i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S431" i="1" s="1"/>
  <c r="T431" i="1" s="1"/>
  <c r="C418" i="1"/>
  <c r="V431" i="1"/>
  <c r="U431" i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A433" i="1"/>
  <c r="O432" i="1"/>
  <c r="S432" i="1" s="1"/>
  <c r="T432" i="1" s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S433" i="1" s="1"/>
  <c r="T433" i="1" s="1"/>
  <c r="A434" i="1"/>
  <c r="I447" i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S434" i="1" s="1"/>
  <c r="T434" i="1" s="1"/>
  <c r="A435" i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S435" i="1" s="1"/>
  <c r="T435" i="1" s="1"/>
  <c r="U435" i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U436" i="1"/>
  <c r="V436" i="1"/>
  <c r="I450" i="1"/>
  <c r="A437" i="1"/>
  <c r="O436" i="1"/>
  <c r="S436" i="1" s="1"/>
  <c r="T436" i="1" s="1"/>
  <c r="D437" i="1" l="1"/>
  <c r="E437" i="1" s="1"/>
  <c r="F438" i="1" s="1"/>
  <c r="K378" i="1"/>
  <c r="L378" i="1" s="1"/>
  <c r="M378" i="1" s="1"/>
  <c r="N378" i="1" s="1"/>
  <c r="J379" i="1"/>
  <c r="H379" i="1"/>
  <c r="G380" i="1"/>
  <c r="U437" i="1"/>
  <c r="V437" i="1"/>
  <c r="C424" i="1"/>
  <c r="O437" i="1"/>
  <c r="S437" i="1" s="1"/>
  <c r="T437" i="1" s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V438" i="1"/>
  <c r="U438" i="1"/>
  <c r="I452" i="1"/>
  <c r="O438" i="1"/>
  <c r="S438" i="1" s="1"/>
  <c r="T438" i="1" s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S439" i="1" s="1"/>
  <c r="T439" i="1" s="1"/>
  <c r="I453" i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S440" i="1" s="1"/>
  <c r="T440" i="1" s="1"/>
  <c r="A441" i="1"/>
  <c r="V440" i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S441" i="1" s="1"/>
  <c r="T441" i="1" s="1"/>
  <c r="A442" i="1"/>
  <c r="C428" i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U442" i="1"/>
  <c r="C429" i="1"/>
  <c r="I456" i="1"/>
  <c r="O442" i="1"/>
  <c r="S442" i="1" s="1"/>
  <c r="T442" i="1" s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S443" i="1" s="1"/>
  <c r="T443" i="1" s="1"/>
  <c r="A444" i="1"/>
  <c r="C430" i="1"/>
  <c r="V443" i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S444" i="1" s="1"/>
  <c r="T444" i="1" s="1"/>
  <c r="A445" i="1"/>
  <c r="V444" i="1"/>
  <c r="U444" i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S445" i="1" s="1"/>
  <c r="T445" i="1" s="1"/>
  <c r="A446" i="1"/>
  <c r="C432" i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S446" i="1" s="1"/>
  <c r="T446" i="1" s="1"/>
  <c r="U446" i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S447" i="1" s="1"/>
  <c r="T447" i="1" s="1"/>
  <c r="A448" i="1"/>
  <c r="U447" i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I462" i="1"/>
  <c r="C435" i="1"/>
  <c r="A449" i="1"/>
  <c r="O448" i="1"/>
  <c r="S448" i="1" s="1"/>
  <c r="T448" i="1" s="1"/>
  <c r="D449" i="1" l="1"/>
  <c r="E449" i="1" s="1"/>
  <c r="F450" i="1" s="1"/>
  <c r="K390" i="1"/>
  <c r="L390" i="1" s="1"/>
  <c r="M390" i="1" s="1"/>
  <c r="N390" i="1" s="1"/>
  <c r="J391" i="1"/>
  <c r="G392" i="1"/>
  <c r="H391" i="1"/>
  <c r="V449" i="1"/>
  <c r="U449" i="1"/>
  <c r="C436" i="1"/>
  <c r="I463" i="1"/>
  <c r="O449" i="1"/>
  <c r="S449" i="1" s="1"/>
  <c r="T449" i="1" s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S450" i="1" s="1"/>
  <c r="T450" i="1" s="1"/>
  <c r="A451" i="1"/>
  <c r="U450" i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U451" i="1"/>
  <c r="C438" i="1"/>
  <c r="I465" i="1"/>
  <c r="A452" i="1"/>
  <c r="O451" i="1"/>
  <c r="S451" i="1" s="1"/>
  <c r="T451" i="1" s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V452" i="1"/>
  <c r="U452" i="1"/>
  <c r="O452" i="1"/>
  <c r="S452" i="1" s="1"/>
  <c r="T452" i="1" s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S453" i="1" s="1"/>
  <c r="T453" i="1" s="1"/>
  <c r="A454" i="1"/>
  <c r="I467" i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C441" i="1"/>
  <c r="O454" i="1"/>
  <c r="S454" i="1" s="1"/>
  <c r="T454" i="1" s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S455" i="1" s="1"/>
  <c r="T455" i="1" s="1"/>
  <c r="A456" i="1"/>
  <c r="V455" i="1"/>
  <c r="U455" i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S456" i="1" s="1"/>
  <c r="T456" i="1" s="1"/>
  <c r="A457" i="1"/>
  <c r="I470" i="1"/>
  <c r="C443" i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V457" i="1"/>
  <c r="U457" i="1"/>
  <c r="C444" i="1"/>
  <c r="A458" i="1"/>
  <c r="O457" i="1"/>
  <c r="S457" i="1" s="1"/>
  <c r="T457" i="1" s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U458" i="1"/>
  <c r="A459" i="1"/>
  <c r="O458" i="1"/>
  <c r="S458" i="1" s="1"/>
  <c r="T458" i="1" s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S459" i="1" s="1"/>
  <c r="T459" i="1" s="1"/>
  <c r="A460" i="1"/>
  <c r="U459" i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U460" i="1"/>
  <c r="V460" i="1"/>
  <c r="I474" i="1"/>
  <c r="C447" i="1"/>
  <c r="O460" i="1"/>
  <c r="S460" i="1" s="1"/>
  <c r="T460" i="1" s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S461" i="1" s="1"/>
  <c r="T461" i="1" s="1"/>
  <c r="I475" i="1"/>
  <c r="V461" i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I476" i="1"/>
  <c r="C449" i="1"/>
  <c r="A463" i="1"/>
  <c r="O462" i="1"/>
  <c r="S462" i="1" s="1"/>
  <c r="T462" i="1" s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O463" i="1"/>
  <c r="S463" i="1" s="1"/>
  <c r="T463" i="1" s="1"/>
  <c r="C450" i="1"/>
  <c r="I477" i="1"/>
  <c r="U463" i="1"/>
  <c r="V463" i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S464" i="1" s="1"/>
  <c r="T464" i="1" s="1"/>
  <c r="A465" i="1"/>
  <c r="I478" i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S465" i="1" s="1"/>
  <c r="T465" i="1" s="1"/>
  <c r="A466" i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S466" i="1" s="1"/>
  <c r="T466" i="1" s="1"/>
  <c r="C453" i="1"/>
  <c r="U466" i="1"/>
  <c r="V466" i="1"/>
  <c r="I480" i="1"/>
  <c r="E467" i="1" l="1"/>
  <c r="F468" i="1" s="1"/>
  <c r="K408" i="1"/>
  <c r="L408" i="1" s="1"/>
  <c r="M408" i="1" s="1"/>
  <c r="N408" i="1" s="1"/>
  <c r="J409" i="1"/>
  <c r="H409" i="1"/>
  <c r="G410" i="1"/>
  <c r="C454" i="1"/>
  <c r="O467" i="1"/>
  <c r="S467" i="1" s="1"/>
  <c r="T467" i="1" s="1"/>
  <c r="A468" i="1"/>
  <c r="I481" i="1"/>
  <c r="V467" i="1"/>
  <c r="U467" i="1"/>
  <c r="D468" i="1" l="1"/>
  <c r="E468" i="1" s="1"/>
  <c r="F469" i="1" s="1"/>
  <c r="H410" i="1"/>
  <c r="G411" i="1"/>
  <c r="J410" i="1"/>
  <c r="K409" i="1"/>
  <c r="L409" i="1" s="1"/>
  <c r="M409" i="1" s="1"/>
  <c r="N409" i="1" s="1"/>
  <c r="I482" i="1"/>
  <c r="A469" i="1"/>
  <c r="O468" i="1"/>
  <c r="S468" i="1" s="1"/>
  <c r="T468" i="1" s="1"/>
  <c r="C455" i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V469" i="1"/>
  <c r="U469" i="1"/>
  <c r="I483" i="1"/>
  <c r="C456" i="1"/>
  <c r="A470" i="1"/>
  <c r="O469" i="1"/>
  <c r="S469" i="1" s="1"/>
  <c r="T469" i="1" s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C457" i="1"/>
  <c r="I484" i="1"/>
  <c r="A471" i="1"/>
  <c r="O470" i="1"/>
  <c r="S470" i="1" s="1"/>
  <c r="T470" i="1" s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U471" i="1"/>
  <c r="V471" i="1"/>
  <c r="O471" i="1"/>
  <c r="S471" i="1" s="1"/>
  <c r="T471" i="1" s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S472" i="1" s="1"/>
  <c r="T472" i="1" s="1"/>
  <c r="C459" i="1"/>
  <c r="U472" i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3" i="1" s="1"/>
  <c r="T473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V474" i="1"/>
  <c r="I488" i="1"/>
  <c r="C461" i="1"/>
  <c r="A475" i="1"/>
  <c r="O474" i="1"/>
  <c r="S474" i="1" s="1"/>
  <c r="T474" i="1" s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U475" i="1"/>
  <c r="V475" i="1"/>
  <c r="O475" i="1"/>
  <c r="S475" i="1" s="1"/>
  <c r="T475" i="1" s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S476" i="1" s="1"/>
  <c r="T476" i="1" s="1"/>
  <c r="A477" i="1"/>
  <c r="V476" i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7" i="1" s="1"/>
  <c r="T477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S478" i="1" s="1"/>
  <c r="T478" i="1" s="1"/>
  <c r="C465" i="1"/>
  <c r="V478" i="1"/>
  <c r="U478" i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S479" i="1" s="1"/>
  <c r="T479" i="1" s="1"/>
  <c r="A480" i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V480" i="1"/>
  <c r="U480" i="1"/>
  <c r="O480" i="1"/>
  <c r="S480" i="1" s="1"/>
  <c r="T480" i="1" s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S481" i="1" s="1"/>
  <c r="T481" i="1" s="1"/>
  <c r="I495" i="1"/>
  <c r="V481" i="1"/>
  <c r="U481" i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C469" i="1"/>
  <c r="I496" i="1"/>
  <c r="A483" i="1"/>
  <c r="O482" i="1"/>
  <c r="S482" i="1" s="1"/>
  <c r="T482" i="1" s="1"/>
  <c r="D483" i="1" l="1"/>
  <c r="E483" i="1" s="1"/>
  <c r="F484" i="1" s="1"/>
  <c r="J425" i="1"/>
  <c r="K424" i="1"/>
  <c r="L424" i="1" s="1"/>
  <c r="M424" i="1" s="1"/>
  <c r="N424" i="1" s="1"/>
  <c r="H425" i="1"/>
  <c r="G426" i="1"/>
  <c r="U483" i="1"/>
  <c r="V483" i="1"/>
  <c r="O483" i="1"/>
  <c r="S483" i="1" s="1"/>
  <c r="T483" i="1" s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S484" i="1" s="1"/>
  <c r="T484" i="1" s="1"/>
  <c r="A485" i="1"/>
  <c r="V484" i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S485" i="1" s="1"/>
  <c r="T485" i="1" s="1"/>
  <c r="V485" i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S486" i="1" s="1"/>
  <c r="T486" i="1" s="1"/>
  <c r="A487" i="1"/>
  <c r="I500" i="1"/>
  <c r="V486" i="1"/>
  <c r="U486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S487" i="1" s="1"/>
  <c r="T487" i="1" s="1"/>
  <c r="A488" i="1"/>
  <c r="I501" i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S488" i="1" s="1"/>
  <c r="T488" i="1" s="1"/>
  <c r="C475" i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V489" i="1"/>
  <c r="U489" i="1"/>
  <c r="C476" i="1"/>
  <c r="A490" i="1"/>
  <c r="O489" i="1"/>
  <c r="S489" i="1" s="1"/>
  <c r="T489" i="1" s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U490" i="1"/>
  <c r="I504" i="1"/>
  <c r="C477" i="1"/>
  <c r="A491" i="1"/>
  <c r="O490" i="1"/>
  <c r="S490" i="1" s="1"/>
  <c r="T490" i="1" s="1"/>
  <c r="D491" i="1" l="1"/>
  <c r="E491" i="1" s="1"/>
  <c r="F492" i="1" s="1"/>
  <c r="K432" i="1"/>
  <c r="L432" i="1" s="1"/>
  <c r="M432" i="1" s="1"/>
  <c r="N432" i="1" s="1"/>
  <c r="J433" i="1"/>
  <c r="H433" i="1"/>
  <c r="G434" i="1"/>
  <c r="U491" i="1"/>
  <c r="V491" i="1"/>
  <c r="C478" i="1"/>
  <c r="O491" i="1"/>
  <c r="S491" i="1" s="1"/>
  <c r="T491" i="1" s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O492" i="1"/>
  <c r="S492" i="1" s="1"/>
  <c r="T492" i="1" s="1"/>
  <c r="A493" i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3" i="1" s="1"/>
  <c r="T493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S494" i="1" s="1"/>
  <c r="T494" i="1" s="1"/>
  <c r="A495" i="1"/>
  <c r="C481" i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U495" i="1"/>
  <c r="I509" i="1"/>
  <c r="C482" i="1"/>
  <c r="A496" i="1"/>
  <c r="O495" i="1"/>
  <c r="S495" i="1" s="1"/>
  <c r="T495" i="1" s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C483" i="1"/>
  <c r="O496" i="1"/>
  <c r="S496" i="1" s="1"/>
  <c r="T496" i="1" s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C484" i="1"/>
  <c r="I511" i="1"/>
  <c r="A498" i="1"/>
  <c r="O497" i="1"/>
  <c r="S497" i="1" s="1"/>
  <c r="T497" i="1" s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I512" i="1"/>
  <c r="V498" i="1"/>
  <c r="U498" i="1"/>
  <c r="O498" i="1"/>
  <c r="S498" i="1" s="1"/>
  <c r="T498" i="1" s="1"/>
  <c r="A499" i="1"/>
  <c r="D499" i="1" l="1"/>
  <c r="E499" i="1" s="1"/>
  <c r="F500" i="1" s="1"/>
  <c r="J441" i="1"/>
  <c r="K440" i="1"/>
  <c r="L440" i="1" s="1"/>
  <c r="M440" i="1" s="1"/>
  <c r="N440" i="1" s="1"/>
  <c r="H441" i="1"/>
  <c r="G442" i="1"/>
  <c r="A500" i="1"/>
  <c r="O499" i="1"/>
  <c r="S499" i="1" s="1"/>
  <c r="T499" i="1" s="1"/>
  <c r="V499" i="1"/>
  <c r="U499" i="1"/>
  <c r="C486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S500" i="1" s="1"/>
  <c r="T500" i="1" s="1"/>
  <c r="C487" i="1"/>
  <c r="V500" i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U501" i="1"/>
  <c r="C488" i="1"/>
  <c r="O501" i="1"/>
  <c r="S501" i="1" s="1"/>
  <c r="T501" i="1" s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V502" i="1"/>
  <c r="U502" i="1"/>
  <c r="C489" i="1"/>
  <c r="O502" i="1"/>
  <c r="S502" i="1" s="1"/>
  <c r="T502" i="1" s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V503" i="1"/>
  <c r="U503" i="1"/>
  <c r="C490" i="1"/>
  <c r="I517" i="1"/>
  <c r="A504" i="1"/>
  <c r="O503" i="1"/>
  <c r="S503" i="1" s="1"/>
  <c r="T503" i="1" s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U504" i="1"/>
  <c r="A505" i="1"/>
  <c r="O504" i="1"/>
  <c r="S504" i="1" s="1"/>
  <c r="T504" i="1" s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I519" i="1"/>
  <c r="O505" i="1"/>
  <c r="S505" i="1" s="1"/>
  <c r="T505" i="1" s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U506" i="1"/>
  <c r="V506" i="1"/>
  <c r="I520" i="1"/>
  <c r="O506" i="1"/>
  <c r="S506" i="1" s="1"/>
  <c r="T506" i="1" s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S507" i="1" s="1"/>
  <c r="T507" i="1" s="1"/>
  <c r="C494" i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8" i="1" s="1"/>
  <c r="T508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C496" i="1"/>
  <c r="O509" i="1"/>
  <c r="S509" i="1" s="1"/>
  <c r="T509" i="1" s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S510" i="1" s="1"/>
  <c r="T510" i="1" s="1"/>
  <c r="A511" i="1"/>
  <c r="I524" i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S511" i="1" s="1"/>
  <c r="T511" i="1" s="1"/>
  <c r="A512" i="1"/>
  <c r="I525" i="1"/>
  <c r="C498" i="1"/>
  <c r="V511" i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U512" i="1"/>
  <c r="V512" i="1"/>
  <c r="C499" i="1"/>
  <c r="O512" i="1"/>
  <c r="S512" i="1" s="1"/>
  <c r="T512" i="1" s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S513" i="1" s="1"/>
  <c r="T513" i="1" s="1"/>
  <c r="U513" i="1"/>
  <c r="V513" i="1"/>
  <c r="C500" i="1"/>
  <c r="I527" i="1"/>
  <c r="D514" i="1" l="1"/>
  <c r="E514" i="1" s="1"/>
  <c r="F515" i="1" s="1"/>
  <c r="H456" i="1"/>
  <c r="G457" i="1"/>
  <c r="K455" i="1"/>
  <c r="L455" i="1" s="1"/>
  <c r="M455" i="1" s="1"/>
  <c r="N455" i="1" s="1"/>
  <c r="J456" i="1"/>
  <c r="I528" i="1"/>
  <c r="O514" i="1"/>
  <c r="S514" i="1" s="1"/>
  <c r="T514" i="1" s="1"/>
  <c r="A515" i="1"/>
  <c r="V514" i="1"/>
  <c r="U514" i="1"/>
  <c r="C501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S515" i="1" s="1"/>
  <c r="T515" i="1" s="1"/>
  <c r="A516" i="1"/>
  <c r="U515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V516" i="1"/>
  <c r="C503" i="1"/>
  <c r="I530" i="1"/>
  <c r="A517" i="1"/>
  <c r="O516" i="1"/>
  <c r="S516" i="1" s="1"/>
  <c r="T516" i="1" s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V517" i="1"/>
  <c r="C504" i="1"/>
  <c r="I531" i="1"/>
  <c r="A518" i="1"/>
  <c r="O517" i="1"/>
  <c r="S517" i="1" s="1"/>
  <c r="T517" i="1" s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U518" i="1"/>
  <c r="V518" i="1"/>
  <c r="O518" i="1"/>
  <c r="S518" i="1" s="1"/>
  <c r="T518" i="1" s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S519" i="1" s="1"/>
  <c r="T519" i="1" s="1"/>
  <c r="A520" i="1"/>
  <c r="V519" i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U520" i="1"/>
  <c r="I534" i="1"/>
  <c r="A521" i="1"/>
  <c r="O520" i="1"/>
  <c r="S520" i="1" s="1"/>
  <c r="T520" i="1" s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S521" i="1" s="1"/>
  <c r="T521" i="1" s="1"/>
  <c r="C508" i="1"/>
  <c r="V521" i="1"/>
  <c r="U521" i="1"/>
  <c r="I535" i="1"/>
  <c r="D522" i="1" l="1"/>
  <c r="E522" i="1" s="1"/>
  <c r="F523" i="1" s="1"/>
  <c r="G465" i="1"/>
  <c r="H464" i="1"/>
  <c r="K463" i="1"/>
  <c r="L463" i="1" s="1"/>
  <c r="M463" i="1" s="1"/>
  <c r="N463" i="1" s="1"/>
  <c r="J464" i="1"/>
  <c r="C509" i="1"/>
  <c r="O522" i="1"/>
  <c r="S522" i="1" s="1"/>
  <c r="T522" i="1" s="1"/>
  <c r="A523" i="1"/>
  <c r="I536" i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S523" i="1" s="1"/>
  <c r="T523" i="1" s="1"/>
  <c r="A524" i="1"/>
  <c r="C510" i="1"/>
  <c r="I537" i="1"/>
  <c r="V523" i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S524" i="1" s="1"/>
  <c r="T524" i="1" s="1"/>
  <c r="A525" i="1"/>
  <c r="I538" i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C512" i="1"/>
  <c r="I539" i="1"/>
  <c r="A526" i="1"/>
  <c r="O525" i="1"/>
  <c r="S525" i="1" s="1"/>
  <c r="T525" i="1" s="1"/>
  <c r="D526" i="1" l="1"/>
  <c r="E526" i="1" s="1"/>
  <c r="F527" i="1" s="1"/>
  <c r="G469" i="1"/>
  <c r="H468" i="1"/>
  <c r="K467" i="1"/>
  <c r="L467" i="1" s="1"/>
  <c r="M467" i="1" s="1"/>
  <c r="N467" i="1" s="1"/>
  <c r="J468" i="1"/>
  <c r="U526" i="1"/>
  <c r="V526" i="1"/>
  <c r="O526" i="1"/>
  <c r="S526" i="1" s="1"/>
  <c r="T526" i="1" s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U527" i="1"/>
  <c r="I541" i="1"/>
  <c r="O527" i="1"/>
  <c r="S527" i="1" s="1"/>
  <c r="T527" i="1" s="1"/>
  <c r="A528" i="1"/>
  <c r="C514" i="1"/>
  <c r="D528" i="1" l="1"/>
  <c r="E528" i="1" s="1"/>
  <c r="F529" i="1" s="1"/>
  <c r="H470" i="1"/>
  <c r="G471" i="1"/>
  <c r="K469" i="1"/>
  <c r="L469" i="1" s="1"/>
  <c r="M469" i="1" s="1"/>
  <c r="N469" i="1" s="1"/>
  <c r="J470" i="1"/>
  <c r="A529" i="1"/>
  <c r="O528" i="1"/>
  <c r="S528" i="1" s="1"/>
  <c r="T528" i="1" s="1"/>
  <c r="V528" i="1"/>
  <c r="U528" i="1"/>
  <c r="I542" i="1"/>
  <c r="C515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A530" i="1"/>
  <c r="O529" i="1"/>
  <c r="S529" i="1" s="1"/>
  <c r="T529" i="1" s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S530" i="1" s="1"/>
  <c r="T530" i="1" s="1"/>
  <c r="A531" i="1"/>
  <c r="I544" i="1"/>
  <c r="C517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S531" i="1" s="1"/>
  <c r="T531" i="1" s="1"/>
  <c r="C518" i="1"/>
  <c r="V531" i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V532" i="1"/>
  <c r="C519" i="1"/>
  <c r="O532" i="1"/>
  <c r="S532" i="1" s="1"/>
  <c r="T532" i="1" s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C520" i="1"/>
  <c r="I547" i="1"/>
  <c r="A534" i="1"/>
  <c r="O533" i="1"/>
  <c r="S533" i="1" s="1"/>
  <c r="T533" i="1" s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S534" i="1" s="1"/>
  <c r="T534" i="1" s="1"/>
  <c r="A535" i="1"/>
  <c r="C521" i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U535" i="1"/>
  <c r="I549" i="1"/>
  <c r="C522" i="1"/>
  <c r="A536" i="1"/>
  <c r="O535" i="1"/>
  <c r="S535" i="1" s="1"/>
  <c r="T535" i="1" s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U536" i="1"/>
  <c r="I550" i="1"/>
  <c r="C523" i="1"/>
  <c r="O536" i="1"/>
  <c r="S536" i="1" s="1"/>
  <c r="T536" i="1" s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S537" i="1" s="1"/>
  <c r="T537" i="1" s="1"/>
  <c r="C524" i="1"/>
  <c r="I551" i="1"/>
  <c r="U537" i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S538" i="1" s="1"/>
  <c r="T538" i="1" s="1"/>
  <c r="A539" i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9" i="1" s="1"/>
  <c r="T539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S540" i="1" s="1"/>
  <c r="T540" i="1" s="1"/>
  <c r="A541" i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V541" i="1"/>
  <c r="C528" i="1"/>
  <c r="A542" i="1"/>
  <c r="O541" i="1"/>
  <c r="S541" i="1" s="1"/>
  <c r="T541" i="1" s="1"/>
  <c r="D542" i="1" l="1"/>
  <c r="E542" i="1" s="1"/>
  <c r="F543" i="1" s="1"/>
  <c r="H484" i="1"/>
  <c r="G485" i="1"/>
  <c r="J484" i="1"/>
  <c r="K483" i="1"/>
  <c r="L483" i="1" s="1"/>
  <c r="M483" i="1" s="1"/>
  <c r="N483" i="1" s="1"/>
  <c r="U542" i="1"/>
  <c r="V542" i="1"/>
  <c r="O542" i="1"/>
  <c r="S542" i="1" s="1"/>
  <c r="T542" i="1" s="1"/>
  <c r="A543" i="1"/>
  <c r="C529" i="1"/>
  <c r="I556" i="1"/>
  <c r="D543" i="1" l="1"/>
  <c r="E543" i="1" s="1"/>
  <c r="F544" i="1" s="1"/>
  <c r="K484" i="1"/>
  <c r="L484" i="1" s="1"/>
  <c r="M484" i="1" s="1"/>
  <c r="N484" i="1" s="1"/>
  <c r="J485" i="1"/>
  <c r="H485" i="1"/>
  <c r="G486" i="1"/>
  <c r="V543" i="1"/>
  <c r="U543" i="1"/>
  <c r="I557" i="1"/>
  <c r="O543" i="1"/>
  <c r="S543" i="1" s="1"/>
  <c r="T543" i="1" s="1"/>
  <c r="A544" i="1"/>
  <c r="C530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S544" i="1" s="1"/>
  <c r="T544" i="1" s="1"/>
  <c r="C531" i="1"/>
  <c r="V544" i="1"/>
  <c r="U544" i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I559" i="1"/>
  <c r="C532" i="1"/>
  <c r="A546" i="1"/>
  <c r="O545" i="1"/>
  <c r="S545" i="1" s="1"/>
  <c r="T545" i="1" s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V546" i="1"/>
  <c r="U546" i="1"/>
  <c r="O546" i="1"/>
  <c r="S546" i="1" s="1"/>
  <c r="T546" i="1" s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A548" i="1"/>
  <c r="O547" i="1"/>
  <c r="S547" i="1" s="1"/>
  <c r="T547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U548" i="1"/>
  <c r="C535" i="1"/>
  <c r="I562" i="1"/>
  <c r="O548" i="1"/>
  <c r="S548" i="1" s="1"/>
  <c r="T548" i="1" s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S549" i="1" s="1"/>
  <c r="T549" i="1" s="1"/>
  <c r="C536" i="1"/>
  <c r="U549" i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U550" i="1"/>
  <c r="V550" i="1"/>
  <c r="I564" i="1"/>
  <c r="C537" i="1"/>
  <c r="O550" i="1"/>
  <c r="S550" i="1" s="1"/>
  <c r="T550" i="1" s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C538" i="1"/>
  <c r="O551" i="1"/>
  <c r="S551" i="1" s="1"/>
  <c r="T551" i="1" s="1"/>
  <c r="A552" i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U552" i="1"/>
  <c r="O552" i="1"/>
  <c r="S552" i="1" s="1"/>
  <c r="T552" i="1" s="1"/>
  <c r="A553" i="1"/>
  <c r="C539" i="1"/>
  <c r="D553" i="1" l="1"/>
  <c r="E553" i="1" s="1"/>
  <c r="F554" i="1" s="1"/>
  <c r="J495" i="1"/>
  <c r="K494" i="1"/>
  <c r="L494" i="1" s="1"/>
  <c r="M494" i="1" s="1"/>
  <c r="N494" i="1" s="1"/>
  <c r="H495" i="1"/>
  <c r="G496" i="1"/>
  <c r="C540" i="1"/>
  <c r="O553" i="1"/>
  <c r="S553" i="1" s="1"/>
  <c r="T553" i="1" s="1"/>
  <c r="A554" i="1"/>
  <c r="I567" i="1"/>
  <c r="V553" i="1"/>
  <c r="U553" i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S554" i="1" s="1"/>
  <c r="T554" i="1" s="1"/>
  <c r="A555" i="1"/>
  <c r="C541" i="1"/>
  <c r="V554" i="1"/>
  <c r="U554" i="1"/>
  <c r="I568" i="1"/>
  <c r="D555" i="1" l="1"/>
  <c r="E555" i="1" s="1"/>
  <c r="F556" i="1" s="1"/>
  <c r="J497" i="1"/>
  <c r="K496" i="1"/>
  <c r="L496" i="1" s="1"/>
  <c r="M496" i="1" s="1"/>
  <c r="N496" i="1" s="1"/>
  <c r="H497" i="1"/>
  <c r="G498" i="1"/>
  <c r="I569" i="1"/>
  <c r="C542" i="1"/>
  <c r="U555" i="1"/>
  <c r="V555" i="1"/>
  <c r="A556" i="1"/>
  <c r="O555" i="1"/>
  <c r="S555" i="1" s="1"/>
  <c r="T555" i="1" s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S556" i="1" s="1"/>
  <c r="T556" i="1" s="1"/>
  <c r="A557" i="1"/>
  <c r="C543" i="1"/>
  <c r="I570" i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S557" i="1" s="1"/>
  <c r="T557" i="1" s="1"/>
  <c r="V557" i="1"/>
  <c r="U557" i="1"/>
  <c r="C544" i="1"/>
  <c r="D558" i="1" l="1"/>
  <c r="E558" i="1" s="1"/>
  <c r="F559" i="1" s="1"/>
  <c r="H500" i="1"/>
  <c r="G501" i="1"/>
  <c r="K499" i="1"/>
  <c r="L499" i="1" s="1"/>
  <c r="M499" i="1" s="1"/>
  <c r="N499" i="1" s="1"/>
  <c r="J500" i="1"/>
  <c r="O558" i="1"/>
  <c r="S558" i="1" s="1"/>
  <c r="T558" i="1" s="1"/>
  <c r="A559" i="1"/>
  <c r="I572" i="1"/>
  <c r="C545" i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S559" i="1" s="1"/>
  <c r="T559" i="1" s="1"/>
  <c r="A560" i="1"/>
  <c r="U559" i="1"/>
  <c r="V559" i="1"/>
  <c r="C546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U560" i="1"/>
  <c r="C547" i="1"/>
  <c r="O560" i="1"/>
  <c r="S560" i="1" s="1"/>
  <c r="T560" i="1" s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C548" i="1"/>
  <c r="I575" i="1"/>
  <c r="A562" i="1"/>
  <c r="O561" i="1"/>
  <c r="S561" i="1" s="1"/>
  <c r="T561" i="1" s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S562" i="1" s="1"/>
  <c r="T562" i="1" s="1"/>
  <c r="A563" i="1"/>
  <c r="I576" i="1"/>
  <c r="V562" i="1"/>
  <c r="U562" i="1"/>
  <c r="C549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U563" i="1"/>
  <c r="V563" i="1"/>
  <c r="C550" i="1"/>
  <c r="O563" i="1"/>
  <c r="S563" i="1" s="1"/>
  <c r="T563" i="1" s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4" i="1" s="1"/>
  <c r="T564" i="1" s="1"/>
  <c r="V564" i="1"/>
  <c r="U564" i="1"/>
  <c r="C551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S565" i="1" s="1"/>
  <c r="T565" i="1" s="1"/>
  <c r="A566" i="1"/>
  <c r="C552" i="1"/>
  <c r="I579" i="1"/>
  <c r="V565" i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S566" i="1" s="1"/>
  <c r="T566" i="1" s="1"/>
  <c r="A567" i="1"/>
  <c r="C553" i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C554" i="1"/>
  <c r="O567" i="1"/>
  <c r="S567" i="1" s="1"/>
  <c r="T567" i="1" s="1"/>
  <c r="A568" i="1"/>
  <c r="I581" i="1"/>
  <c r="U567" i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V568" i="1"/>
  <c r="C555" i="1"/>
  <c r="I582" i="1"/>
  <c r="A569" i="1"/>
  <c r="O568" i="1"/>
  <c r="S568" i="1" s="1"/>
  <c r="T568" i="1" s="1"/>
  <c r="D569" i="1" l="1"/>
  <c r="E569" i="1" s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A570" i="1"/>
  <c r="O569" i="1"/>
  <c r="S569" i="1" s="1"/>
  <c r="T569" i="1" s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V570" i="1"/>
  <c r="U570" i="1"/>
  <c r="I584" i="1"/>
  <c r="O570" i="1"/>
  <c r="S570" i="1" s="1"/>
  <c r="T570" i="1" s="1"/>
  <c r="A571" i="1"/>
  <c r="C557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U571" i="1"/>
  <c r="C558" i="1"/>
  <c r="A572" i="1"/>
  <c r="O571" i="1"/>
  <c r="S571" i="1" s="1"/>
  <c r="T571" i="1" s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V572" i="1"/>
  <c r="U572" i="1"/>
  <c r="I586" i="1"/>
  <c r="A573" i="1"/>
  <c r="O572" i="1"/>
  <c r="S572" i="1" s="1"/>
  <c r="T572" i="1" s="1"/>
  <c r="C559" i="1"/>
  <c r="D573" i="1" l="1"/>
  <c r="E573" i="1" s="1"/>
  <c r="F574" i="1" s="1"/>
  <c r="J515" i="1"/>
  <c r="K514" i="1"/>
  <c r="L514" i="1" s="1"/>
  <c r="M514" i="1" s="1"/>
  <c r="N514" i="1" s="1"/>
  <c r="H515" i="1"/>
  <c r="G516" i="1"/>
  <c r="C560" i="1"/>
  <c r="A574" i="1"/>
  <c r="O573" i="1"/>
  <c r="S573" i="1" s="1"/>
  <c r="T573" i="1" s="1"/>
  <c r="V573" i="1"/>
  <c r="U573" i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S574" i="1" s="1"/>
  <c r="T574" i="1" s="1"/>
  <c r="A575" i="1"/>
  <c r="C561" i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C562" i="1"/>
  <c r="O575" i="1"/>
  <c r="S575" i="1" s="1"/>
  <c r="T575" i="1" s="1"/>
  <c r="A576" i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S576" i="1" s="1"/>
  <c r="T576" i="1" s="1"/>
  <c r="A577" i="1"/>
  <c r="I590" i="1"/>
  <c r="V576" i="1"/>
  <c r="U576" i="1"/>
  <c r="C563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C564" i="1"/>
  <c r="A578" i="1"/>
  <c r="O577" i="1"/>
  <c r="S577" i="1" s="1"/>
  <c r="T577" i="1" s="1"/>
  <c r="D578" i="1" l="1"/>
  <c r="E578" i="1" s="1"/>
  <c r="F579" i="1" s="1"/>
  <c r="H520" i="1"/>
  <c r="G521" i="1"/>
  <c r="J520" i="1"/>
  <c r="K519" i="1"/>
  <c r="L519" i="1" s="1"/>
  <c r="M519" i="1" s="1"/>
  <c r="N519" i="1" s="1"/>
  <c r="V578" i="1"/>
  <c r="U578" i="1"/>
  <c r="O578" i="1"/>
  <c r="S578" i="1" s="1"/>
  <c r="T578" i="1" s="1"/>
  <c r="A579" i="1"/>
  <c r="I592" i="1"/>
  <c r="C565" i="1"/>
  <c r="D579" i="1" l="1"/>
  <c r="E579" i="1" s="1"/>
  <c r="F580" i="1" s="1"/>
  <c r="K520" i="1"/>
  <c r="L520" i="1" s="1"/>
  <c r="M520" i="1" s="1"/>
  <c r="N520" i="1" s="1"/>
  <c r="J521" i="1"/>
  <c r="H521" i="1"/>
  <c r="G522" i="1"/>
  <c r="U579" i="1"/>
  <c r="V579" i="1"/>
  <c r="C566" i="1"/>
  <c r="I593" i="1"/>
  <c r="A580" i="1"/>
  <c r="O579" i="1"/>
  <c r="S579" i="1" s="1"/>
  <c r="T579" i="1" s="1"/>
  <c r="D580" i="1" l="1"/>
  <c r="E580" i="1" s="1"/>
  <c r="F581" i="1" s="1"/>
  <c r="H522" i="1"/>
  <c r="G523" i="1"/>
  <c r="J522" i="1"/>
  <c r="K521" i="1"/>
  <c r="L521" i="1" s="1"/>
  <c r="M521" i="1" s="1"/>
  <c r="N521" i="1" s="1"/>
  <c r="U580" i="1"/>
  <c r="V580" i="1"/>
  <c r="I594" i="1"/>
  <c r="A581" i="1"/>
  <c r="O580" i="1"/>
  <c r="S580" i="1" s="1"/>
  <c r="T580" i="1" s="1"/>
  <c r="C567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S581" i="1" s="1"/>
  <c r="T581" i="1" s="1"/>
  <c r="C568" i="1"/>
  <c r="V581" i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V582" i="1"/>
  <c r="U582" i="1"/>
  <c r="I596" i="1"/>
  <c r="C569" i="1"/>
  <c r="O582" i="1"/>
  <c r="S582" i="1" s="1"/>
  <c r="T582" i="1" s="1"/>
  <c r="A583" i="1"/>
  <c r="D583" i="1" l="1"/>
  <c r="E583" i="1" s="1"/>
  <c r="F584" i="1" s="1"/>
  <c r="J525" i="1"/>
  <c r="K524" i="1"/>
  <c r="L524" i="1" s="1"/>
  <c r="M524" i="1" s="1"/>
  <c r="N524" i="1" s="1"/>
  <c r="H525" i="1"/>
  <c r="G526" i="1"/>
  <c r="A584" i="1"/>
  <c r="O583" i="1"/>
  <c r="S583" i="1" s="1"/>
  <c r="T583" i="1" s="1"/>
  <c r="I597" i="1"/>
  <c r="V583" i="1"/>
  <c r="U583" i="1"/>
  <c r="C570" i="1"/>
  <c r="D584" i="1" l="1"/>
  <c r="E584" i="1" s="1"/>
  <c r="F585" i="1" s="1"/>
  <c r="H526" i="1"/>
  <c r="G527" i="1"/>
  <c r="J526" i="1"/>
  <c r="K525" i="1"/>
  <c r="L525" i="1" s="1"/>
  <c r="M525" i="1" s="1"/>
  <c r="N525" i="1" s="1"/>
  <c r="C571" i="1"/>
  <c r="I598" i="1"/>
  <c r="O584" i="1"/>
  <c r="S584" i="1" s="1"/>
  <c r="T584" i="1" s="1"/>
  <c r="A585" i="1"/>
  <c r="U584" i="1"/>
  <c r="V584" i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S585" i="1" s="1"/>
  <c r="T585" i="1" s="1"/>
  <c r="A586" i="1"/>
  <c r="I599" i="1"/>
  <c r="V585" i="1"/>
  <c r="U585" i="1"/>
  <c r="C572" i="1"/>
  <c r="D586" i="1" l="1"/>
  <c r="E586" i="1" s="1"/>
  <c r="F587" i="1" s="1"/>
  <c r="H528" i="1"/>
  <c r="G529" i="1"/>
  <c r="K527" i="1"/>
  <c r="L527" i="1" s="1"/>
  <c r="M527" i="1" s="1"/>
  <c r="N527" i="1" s="1"/>
  <c r="J528" i="1"/>
  <c r="C573" i="1"/>
  <c r="O586" i="1"/>
  <c r="S586" i="1" s="1"/>
  <c r="T586" i="1" s="1"/>
  <c r="A587" i="1"/>
  <c r="I600" i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S587" i="1" s="1"/>
  <c r="T587" i="1" s="1"/>
  <c r="A588" i="1"/>
  <c r="C574" i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V588" i="1"/>
  <c r="C575" i="1"/>
  <c r="I602" i="1"/>
  <c r="A589" i="1"/>
  <c r="O588" i="1"/>
  <c r="S588" i="1" s="1"/>
  <c r="T588" i="1" s="1"/>
  <c r="D589" i="1" l="1"/>
  <c r="E589" i="1" s="1"/>
  <c r="F590" i="1" s="1"/>
  <c r="K530" i="1"/>
  <c r="L530" i="1" s="1"/>
  <c r="M530" i="1" s="1"/>
  <c r="N530" i="1" s="1"/>
  <c r="J531" i="1"/>
  <c r="H531" i="1"/>
  <c r="G532" i="1"/>
  <c r="C576" i="1"/>
  <c r="I603" i="1"/>
  <c r="U589" i="1"/>
  <c r="V589" i="1"/>
  <c r="A590" i="1"/>
  <c r="O589" i="1"/>
  <c r="S589" i="1" s="1"/>
  <c r="T589" i="1" s="1"/>
  <c r="D590" i="1" l="1"/>
  <c r="E590" i="1" s="1"/>
  <c r="F591" i="1" s="1"/>
  <c r="G533" i="1"/>
  <c r="H532" i="1"/>
  <c r="K531" i="1"/>
  <c r="L531" i="1" s="1"/>
  <c r="M531" i="1" s="1"/>
  <c r="N531" i="1" s="1"/>
  <c r="J532" i="1"/>
  <c r="V590" i="1"/>
  <c r="U590" i="1"/>
  <c r="C577" i="1"/>
  <c r="I604" i="1"/>
  <c r="O590" i="1"/>
  <c r="S590" i="1" s="1"/>
  <c r="T590" i="1" s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V591" i="1"/>
  <c r="U591" i="1"/>
  <c r="C578" i="1"/>
  <c r="O591" i="1"/>
  <c r="S591" i="1" s="1"/>
  <c r="T591" i="1" s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C579" i="1"/>
  <c r="A593" i="1"/>
  <c r="O592" i="1"/>
  <c r="S592" i="1" s="1"/>
  <c r="T592" i="1" s="1"/>
  <c r="I606" i="1"/>
  <c r="U592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C580" i="1"/>
  <c r="I607" i="1"/>
  <c r="A594" i="1"/>
  <c r="O593" i="1"/>
  <c r="S593" i="1" s="1"/>
  <c r="T593" i="1" s="1"/>
  <c r="D594" i="1" l="1"/>
  <c r="E594" i="1" s="1"/>
  <c r="F595" i="1" s="1"/>
  <c r="G537" i="1"/>
  <c r="H536" i="1"/>
  <c r="K535" i="1"/>
  <c r="L535" i="1" s="1"/>
  <c r="M535" i="1" s="1"/>
  <c r="N535" i="1" s="1"/>
  <c r="J536" i="1"/>
  <c r="V594" i="1"/>
  <c r="U594" i="1"/>
  <c r="C581" i="1"/>
  <c r="O594" i="1"/>
  <c r="S594" i="1" s="1"/>
  <c r="T594" i="1" s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S595" i="1" s="1"/>
  <c r="T595" i="1" s="1"/>
  <c r="A596" i="1"/>
  <c r="I609" i="1"/>
  <c r="V595" i="1"/>
  <c r="U595" i="1"/>
  <c r="C582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S596" i="1" s="1"/>
  <c r="T596" i="1" s="1"/>
  <c r="C583" i="1"/>
  <c r="V596" i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C584" i="1"/>
  <c r="V597" i="1"/>
  <c r="U597" i="1"/>
  <c r="I611" i="1"/>
  <c r="O597" i="1"/>
  <c r="S597" i="1" s="1"/>
  <c r="T597" i="1" s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S598" i="1" s="1"/>
  <c r="T598" i="1" s="1"/>
  <c r="A599" i="1"/>
  <c r="C585" i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V599" i="1"/>
  <c r="U599" i="1"/>
  <c r="I613" i="1"/>
  <c r="C586" i="1"/>
  <c r="O599" i="1"/>
  <c r="S599" i="1" s="1"/>
  <c r="T599" i="1" s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S600" i="1" s="1"/>
  <c r="T600" i="1" s="1"/>
  <c r="C587" i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C588" i="1"/>
  <c r="A602" i="1"/>
  <c r="O601" i="1"/>
  <c r="S601" i="1" s="1"/>
  <c r="T601" i="1" s="1"/>
  <c r="U601" i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C589" i="1"/>
  <c r="O602" i="1"/>
  <c r="S602" i="1" s="1"/>
  <c r="T602" i="1" s="1"/>
  <c r="A603" i="1"/>
  <c r="I616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U603" i="1"/>
  <c r="C590" i="1"/>
  <c r="I617" i="1"/>
  <c r="A604" i="1"/>
  <c r="O603" i="1"/>
  <c r="S603" i="1" s="1"/>
  <c r="T603" i="1" s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S604" i="1" s="1"/>
  <c r="T604" i="1" s="1"/>
  <c r="A605" i="1"/>
  <c r="U604" i="1"/>
  <c r="V604" i="1"/>
  <c r="I618" i="1"/>
  <c r="C591" i="1"/>
  <c r="D605" i="1" l="1"/>
  <c r="E605" i="1" s="1"/>
  <c r="F606" i="1" s="1"/>
  <c r="K546" i="1"/>
  <c r="L546" i="1" s="1"/>
  <c r="M546" i="1" s="1"/>
  <c r="N546" i="1" s="1"/>
  <c r="J547" i="1"/>
  <c r="G548" i="1"/>
  <c r="H547" i="1"/>
  <c r="V605" i="1"/>
  <c r="U605" i="1"/>
  <c r="C592" i="1"/>
  <c r="I619" i="1"/>
  <c r="A606" i="1"/>
  <c r="O605" i="1"/>
  <c r="S605" i="1" s="1"/>
  <c r="T605" i="1" s="1"/>
  <c r="D606" i="1" l="1"/>
  <c r="E606" i="1" s="1"/>
  <c r="F607" i="1" s="1"/>
  <c r="G549" i="1"/>
  <c r="H548" i="1"/>
  <c r="K547" i="1"/>
  <c r="L547" i="1" s="1"/>
  <c r="M547" i="1" s="1"/>
  <c r="N547" i="1" s="1"/>
  <c r="J548" i="1"/>
  <c r="C593" i="1"/>
  <c r="V606" i="1"/>
  <c r="U606" i="1"/>
  <c r="O606" i="1"/>
  <c r="S606" i="1" s="1"/>
  <c r="T606" i="1" s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S607" i="1" s="1"/>
  <c r="T607" i="1" s="1"/>
  <c r="C594" i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I622" i="1"/>
  <c r="C595" i="1"/>
  <c r="A609" i="1"/>
  <c r="O608" i="1"/>
  <c r="S608" i="1" s="1"/>
  <c r="T608" i="1" s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A610" i="1"/>
  <c r="O609" i="1"/>
  <c r="S609" i="1" s="1"/>
  <c r="T609" i="1" s="1"/>
  <c r="C596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C597" i="1"/>
  <c r="V610" i="1"/>
  <c r="U610" i="1"/>
  <c r="I624" i="1"/>
  <c r="O610" i="1"/>
  <c r="S610" i="1" s="1"/>
  <c r="T610" i="1" s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U611" i="1"/>
  <c r="C598" i="1"/>
  <c r="O611" i="1"/>
  <c r="S611" i="1" s="1"/>
  <c r="T611" i="1" s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S612" i="1" s="1"/>
  <c r="T612" i="1" s="1"/>
  <c r="I626" i="1"/>
  <c r="V612" i="1"/>
  <c r="U612" i="1"/>
  <c r="C599" i="1"/>
  <c r="D613" i="1" l="1"/>
  <c r="E613" i="1" s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S613" i="1" s="1"/>
  <c r="T613" i="1" s="1"/>
  <c r="A614" i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S614" i="1" s="1"/>
  <c r="T614" i="1" s="1"/>
  <c r="A615" i="1"/>
  <c r="V614" i="1"/>
  <c r="U614" i="1"/>
  <c r="I628" i="1"/>
  <c r="C601" i="1"/>
  <c r="D615" i="1" l="1"/>
  <c r="E615" i="1" s="1"/>
  <c r="F616" i="1" s="1"/>
  <c r="K556" i="1"/>
  <c r="L556" i="1" s="1"/>
  <c r="M556" i="1" s="1"/>
  <c r="N556" i="1" s="1"/>
  <c r="J557" i="1"/>
  <c r="G558" i="1"/>
  <c r="H557" i="1"/>
  <c r="C602" i="1"/>
  <c r="V615" i="1"/>
  <c r="U615" i="1"/>
  <c r="I629" i="1"/>
  <c r="O615" i="1"/>
  <c r="S615" i="1" s="1"/>
  <c r="T615" i="1" s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C603" i="1"/>
  <c r="A617" i="1"/>
  <c r="O616" i="1"/>
  <c r="S616" i="1" s="1"/>
  <c r="T616" i="1" s="1"/>
  <c r="U616" i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A618" i="1"/>
  <c r="O617" i="1"/>
  <c r="S617" i="1" s="1"/>
  <c r="T617" i="1" s="1"/>
  <c r="C604" i="1"/>
  <c r="D618" i="1" l="1"/>
  <c r="E618" i="1" s="1"/>
  <c r="F619" i="1" s="1"/>
  <c r="H560" i="1"/>
  <c r="G561" i="1"/>
  <c r="K559" i="1"/>
  <c r="L559" i="1" s="1"/>
  <c r="M559" i="1" s="1"/>
  <c r="N559" i="1" s="1"/>
  <c r="J560" i="1"/>
  <c r="V618" i="1"/>
  <c r="U618" i="1"/>
  <c r="C605" i="1"/>
  <c r="O618" i="1"/>
  <c r="S618" i="1" s="1"/>
  <c r="T618" i="1" s="1"/>
  <c r="A619" i="1"/>
  <c r="I632" i="1"/>
  <c r="D619" i="1" l="1"/>
  <c r="E619" i="1" s="1"/>
  <c r="F620" i="1" s="1"/>
  <c r="K560" i="1"/>
  <c r="L560" i="1" s="1"/>
  <c r="M560" i="1" s="1"/>
  <c r="N560" i="1" s="1"/>
  <c r="J561" i="1"/>
  <c r="H561" i="1"/>
  <c r="G562" i="1"/>
  <c r="I633" i="1"/>
  <c r="A620" i="1"/>
  <c r="O619" i="1"/>
  <c r="S619" i="1" s="1"/>
  <c r="T619" i="1" s="1"/>
  <c r="U619" i="1"/>
  <c r="V619" i="1"/>
  <c r="C606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S620" i="1" s="1"/>
  <c r="T620" i="1" s="1"/>
  <c r="C607" i="1"/>
  <c r="V620" i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O621" i="1"/>
  <c r="S621" i="1" s="1"/>
  <c r="T621" i="1" s="1"/>
  <c r="V621" i="1"/>
  <c r="U621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S622" i="1" s="1"/>
  <c r="T622" i="1" s="1"/>
  <c r="A623" i="1"/>
  <c r="I636" i="1"/>
  <c r="C609" i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O623" i="1"/>
  <c r="S623" i="1" s="1"/>
  <c r="T623" i="1" s="1"/>
  <c r="V623" i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S624" i="1" s="1"/>
  <c r="T624" i="1" s="1"/>
  <c r="A625" i="1"/>
  <c r="C611" i="1"/>
  <c r="V624" i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U625" i="1"/>
  <c r="A626" i="1"/>
  <c r="O625" i="1"/>
  <c r="S625" i="1" s="1"/>
  <c r="T625" i="1" s="1"/>
  <c r="C612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S626" i="1" s="1"/>
  <c r="T626" i="1" s="1"/>
  <c r="A627" i="1"/>
  <c r="I640" i="1"/>
  <c r="C613" i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U627" i="1"/>
  <c r="C614" i="1"/>
  <c r="O627" i="1"/>
  <c r="S627" i="1" s="1"/>
  <c r="T627" i="1" s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S628" i="1" s="1"/>
  <c r="T628" i="1" s="1"/>
  <c r="A629" i="1"/>
  <c r="V628" i="1"/>
  <c r="U628" i="1"/>
  <c r="C615" i="1"/>
  <c r="D629" i="1" l="1"/>
  <c r="E629" i="1" s="1"/>
  <c r="F630" i="1" s="1"/>
  <c r="K570" i="1"/>
  <c r="L570" i="1" s="1"/>
  <c r="M570" i="1" s="1"/>
  <c r="N570" i="1" s="1"/>
  <c r="J571" i="1"/>
  <c r="G572" i="1"/>
  <c r="H571" i="1"/>
  <c r="C616" i="1"/>
  <c r="O629" i="1"/>
  <c r="S629" i="1" s="1"/>
  <c r="T629" i="1" s="1"/>
  <c r="A630" i="1"/>
  <c r="I643" i="1"/>
  <c r="U629" i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S630" i="1" s="1"/>
  <c r="T630" i="1" s="1"/>
  <c r="A631" i="1"/>
  <c r="U630" i="1"/>
  <c r="V630" i="1"/>
  <c r="C617" i="1"/>
  <c r="D631" i="1" l="1"/>
  <c r="E631" i="1" s="1"/>
  <c r="F632" i="1" s="1"/>
  <c r="K572" i="1"/>
  <c r="L572" i="1" s="1"/>
  <c r="M572" i="1" s="1"/>
  <c r="N572" i="1" s="1"/>
  <c r="J573" i="1"/>
  <c r="H573" i="1"/>
  <c r="G574" i="1"/>
  <c r="C618" i="1"/>
  <c r="O631" i="1"/>
  <c r="S631" i="1" s="1"/>
  <c r="T631" i="1" s="1"/>
  <c r="A632" i="1"/>
  <c r="I645" i="1"/>
  <c r="V631" i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S632" i="1" s="1"/>
  <c r="T632" i="1" s="1"/>
  <c r="C619" i="1"/>
  <c r="I646" i="1"/>
  <c r="V632" i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C620" i="1"/>
  <c r="A634" i="1"/>
  <c r="O633" i="1"/>
  <c r="S633" i="1" s="1"/>
  <c r="T633" i="1" s="1"/>
  <c r="D634" i="1" l="1"/>
  <c r="E634" i="1" s="1"/>
  <c r="F635" i="1" s="1"/>
  <c r="G577" i="1"/>
  <c r="H576" i="1"/>
  <c r="K575" i="1"/>
  <c r="L575" i="1" s="1"/>
  <c r="M575" i="1" s="1"/>
  <c r="N575" i="1" s="1"/>
  <c r="J576" i="1"/>
  <c r="U634" i="1"/>
  <c r="V634" i="1"/>
  <c r="O634" i="1"/>
  <c r="S634" i="1" s="1"/>
  <c r="T634" i="1" s="1"/>
  <c r="A635" i="1"/>
  <c r="C621" i="1"/>
  <c r="I648" i="1"/>
  <c r="D635" i="1" l="1"/>
  <c r="E635" i="1" s="1"/>
  <c r="F636" i="1" s="1"/>
  <c r="K576" i="1"/>
  <c r="L576" i="1" s="1"/>
  <c r="M576" i="1" s="1"/>
  <c r="N576" i="1" s="1"/>
  <c r="J577" i="1"/>
  <c r="H577" i="1"/>
  <c r="G578" i="1"/>
  <c r="I649" i="1"/>
  <c r="O635" i="1"/>
  <c r="S635" i="1" s="1"/>
  <c r="T635" i="1" s="1"/>
  <c r="A636" i="1"/>
  <c r="C622" i="1"/>
  <c r="U635" i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S636" i="1" s="1"/>
  <c r="T636" i="1" s="1"/>
  <c r="A637" i="1"/>
  <c r="V636" i="1"/>
  <c r="U636" i="1"/>
  <c r="I650" i="1"/>
  <c r="C623" i="1"/>
  <c r="D637" i="1" l="1"/>
  <c r="E637" i="1" s="1"/>
  <c r="F638" i="1" s="1"/>
  <c r="K578" i="1"/>
  <c r="L578" i="1" s="1"/>
  <c r="M578" i="1" s="1"/>
  <c r="N578" i="1" s="1"/>
  <c r="J579" i="1"/>
  <c r="H579" i="1"/>
  <c r="G580" i="1"/>
  <c r="C624" i="1"/>
  <c r="O637" i="1"/>
  <c r="S637" i="1" s="1"/>
  <c r="T637" i="1" s="1"/>
  <c r="A638" i="1"/>
  <c r="I651" i="1"/>
  <c r="V637" i="1"/>
  <c r="U637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S638" i="1" s="1"/>
  <c r="T638" i="1" s="1"/>
  <c r="A639" i="1"/>
  <c r="U638" i="1"/>
  <c r="V638" i="1"/>
  <c r="C625" i="1"/>
  <c r="D639" i="1" l="1"/>
  <c r="E639" i="1" s="1"/>
  <c r="F640" i="1" s="1"/>
  <c r="K580" i="1"/>
  <c r="L580" i="1" s="1"/>
  <c r="M580" i="1" s="1"/>
  <c r="N580" i="1" s="1"/>
  <c r="J581" i="1"/>
  <c r="G582" i="1"/>
  <c r="H581" i="1"/>
  <c r="C626" i="1"/>
  <c r="A640" i="1"/>
  <c r="O639" i="1"/>
  <c r="S639" i="1" s="1"/>
  <c r="T639" i="1" s="1"/>
  <c r="I653" i="1"/>
  <c r="V639" i="1"/>
  <c r="U639" i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V640" i="1"/>
  <c r="C627" i="1"/>
  <c r="I654" i="1"/>
  <c r="O640" i="1"/>
  <c r="S640" i="1" s="1"/>
  <c r="T640" i="1" s="1"/>
  <c r="A641" i="1"/>
  <c r="D641" i="1" l="1"/>
  <c r="E641" i="1" s="1"/>
  <c r="F642" i="1" s="1"/>
  <c r="K582" i="1"/>
  <c r="L582" i="1" s="1"/>
  <c r="M582" i="1" s="1"/>
  <c r="N582" i="1" s="1"/>
  <c r="J583" i="1"/>
  <c r="H583" i="1"/>
  <c r="G584" i="1"/>
  <c r="C628" i="1"/>
  <c r="V641" i="1"/>
  <c r="U641" i="1"/>
  <c r="I655" i="1"/>
  <c r="O641" i="1"/>
  <c r="S641" i="1" s="1"/>
  <c r="T641" i="1" s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S642" i="1" s="1"/>
  <c r="T642" i="1" s="1"/>
  <c r="C629" i="1"/>
  <c r="U642" i="1"/>
  <c r="V642" i="1"/>
  <c r="I656" i="1"/>
  <c r="D643" i="1" l="1"/>
  <c r="E643" i="1" s="1"/>
  <c r="F644" i="1" s="1"/>
  <c r="K584" i="1"/>
  <c r="L584" i="1" s="1"/>
  <c r="M584" i="1" s="1"/>
  <c r="N584" i="1" s="1"/>
  <c r="J585" i="1"/>
  <c r="H585" i="1"/>
  <c r="G586" i="1"/>
  <c r="C630" i="1"/>
  <c r="I657" i="1"/>
  <c r="V643" i="1"/>
  <c r="U643" i="1"/>
  <c r="A644" i="1"/>
  <c r="O643" i="1"/>
  <c r="S643" i="1" s="1"/>
  <c r="T643" i="1" s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S644" i="1" s="1"/>
  <c r="T644" i="1" s="1"/>
  <c r="A645" i="1"/>
  <c r="C631" i="1"/>
  <c r="I658" i="1"/>
  <c r="U644" i="1"/>
  <c r="V644" i="1"/>
  <c r="D645" i="1" l="1"/>
  <c r="E645" i="1" s="1"/>
  <c r="F646" i="1" s="1"/>
  <c r="K586" i="1"/>
  <c r="L586" i="1" s="1"/>
  <c r="M586" i="1" s="1"/>
  <c r="N586" i="1" s="1"/>
  <c r="J587" i="1"/>
  <c r="H587" i="1"/>
  <c r="G588" i="1"/>
  <c r="V645" i="1"/>
  <c r="U645" i="1"/>
  <c r="C632" i="1"/>
  <c r="I659" i="1"/>
  <c r="O645" i="1"/>
  <c r="S645" i="1" s="1"/>
  <c r="T645" i="1" s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C633" i="1"/>
  <c r="O646" i="1"/>
  <c r="S646" i="1" s="1"/>
  <c r="T646" i="1" s="1"/>
  <c r="A647" i="1"/>
  <c r="I660" i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S647" i="1" s="1"/>
  <c r="T647" i="1" s="1"/>
  <c r="A648" i="1"/>
  <c r="C634" i="1"/>
  <c r="I661" i="1"/>
  <c r="U647" i="1"/>
  <c r="V647" i="1"/>
  <c r="D648" i="1" l="1"/>
  <c r="E648" i="1" s="1"/>
  <c r="F649" i="1" s="1"/>
  <c r="G591" i="1"/>
  <c r="H590" i="1"/>
  <c r="K589" i="1"/>
  <c r="L589" i="1" s="1"/>
  <c r="M589" i="1" s="1"/>
  <c r="N589" i="1" s="1"/>
  <c r="J590" i="1"/>
  <c r="I662" i="1"/>
  <c r="C635" i="1"/>
  <c r="A649" i="1"/>
  <c r="O648" i="1"/>
  <c r="S648" i="1" s="1"/>
  <c r="T648" i="1" s="1"/>
  <c r="U648" i="1"/>
  <c r="V648" i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S649" i="1" s="1"/>
  <c r="T649" i="1" s="1"/>
  <c r="A650" i="1"/>
  <c r="C636" i="1"/>
  <c r="V649" i="1"/>
  <c r="U649" i="1"/>
  <c r="I663" i="1"/>
  <c r="D650" i="1" l="1"/>
  <c r="E650" i="1" s="1"/>
  <c r="F651" i="1" s="1"/>
  <c r="G593" i="1"/>
  <c r="H592" i="1"/>
  <c r="K591" i="1"/>
  <c r="L591" i="1" s="1"/>
  <c r="M591" i="1" s="1"/>
  <c r="N591" i="1" s="1"/>
  <c r="J592" i="1"/>
  <c r="C637" i="1"/>
  <c r="A651" i="1"/>
  <c r="O650" i="1"/>
  <c r="S650" i="1" s="1"/>
  <c r="T650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U651" i="1"/>
  <c r="I665" i="1"/>
  <c r="C638" i="1"/>
  <c r="A652" i="1"/>
  <c r="O651" i="1"/>
  <c r="S651" i="1" s="1"/>
  <c r="T651" i="1" s="1"/>
  <c r="D652" i="1" l="1"/>
  <c r="E652" i="1" s="1"/>
  <c r="F653" i="1" s="1"/>
  <c r="G595" i="1"/>
  <c r="H594" i="1"/>
  <c r="K593" i="1"/>
  <c r="L593" i="1" s="1"/>
  <c r="M593" i="1" s="1"/>
  <c r="N593" i="1" s="1"/>
  <c r="J594" i="1"/>
  <c r="C639" i="1"/>
  <c r="U652" i="1"/>
  <c r="V652" i="1"/>
  <c r="A653" i="1"/>
  <c r="O652" i="1"/>
  <c r="S652" i="1" s="1"/>
  <c r="T652" i="1" s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S653" i="1" s="1"/>
  <c r="T653" i="1" s="1"/>
  <c r="A654" i="1"/>
  <c r="U653" i="1"/>
  <c r="V653" i="1"/>
  <c r="I667" i="1"/>
  <c r="C640" i="1"/>
  <c r="D654" i="1" l="1"/>
  <c r="E654" i="1" s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S654" i="1" s="1"/>
  <c r="T654" i="1" s="1"/>
  <c r="A655" i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S655" i="1" s="1"/>
  <c r="T655" i="1" s="1"/>
  <c r="C642" i="1"/>
  <c r="I669" i="1"/>
  <c r="V655" i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S656" i="1" s="1"/>
  <c r="T656" i="1" s="1"/>
  <c r="C643" i="1"/>
  <c r="I670" i="1"/>
  <c r="U656" i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S657" i="1" s="1"/>
  <c r="T657" i="1" s="1"/>
  <c r="A658" i="1"/>
  <c r="I671" i="1"/>
  <c r="C644" i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V658" i="1"/>
  <c r="U658" i="1"/>
  <c r="C645" i="1"/>
  <c r="I672" i="1"/>
  <c r="A659" i="1"/>
  <c r="O658" i="1"/>
  <c r="S658" i="1" s="1"/>
  <c r="T658" i="1" s="1"/>
  <c r="D659" i="1" l="1"/>
  <c r="E659" i="1" s="1"/>
  <c r="F660" i="1" s="1"/>
  <c r="K600" i="1"/>
  <c r="L600" i="1" s="1"/>
  <c r="M600" i="1" s="1"/>
  <c r="N600" i="1" s="1"/>
  <c r="J601" i="1"/>
  <c r="H601" i="1"/>
  <c r="G602" i="1"/>
  <c r="C646" i="1"/>
  <c r="U659" i="1"/>
  <c r="V659" i="1"/>
  <c r="I673" i="1"/>
  <c r="A660" i="1"/>
  <c r="O659" i="1"/>
  <c r="S659" i="1" s="1"/>
  <c r="T659" i="1" s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S660" i="1" s="1"/>
  <c r="T660" i="1" s="1"/>
  <c r="I674" i="1"/>
  <c r="V660" i="1"/>
  <c r="U660" i="1"/>
  <c r="C647" i="1"/>
  <c r="D661" i="1" l="1"/>
  <c r="E661" i="1" s="1"/>
  <c r="F662" i="1" s="1"/>
  <c r="K602" i="1"/>
  <c r="L602" i="1" s="1"/>
  <c r="M602" i="1" s="1"/>
  <c r="N602" i="1" s="1"/>
  <c r="J603" i="1"/>
  <c r="H603" i="1"/>
  <c r="G604" i="1"/>
  <c r="V661" i="1"/>
  <c r="U661" i="1"/>
  <c r="I675" i="1"/>
  <c r="C648" i="1"/>
  <c r="O661" i="1"/>
  <c r="S661" i="1" s="1"/>
  <c r="T661" i="1" s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C649" i="1"/>
  <c r="O662" i="1"/>
  <c r="S662" i="1" s="1"/>
  <c r="T662" i="1" s="1"/>
  <c r="A663" i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U663" i="1"/>
  <c r="C650" i="1"/>
  <c r="I677" i="1"/>
  <c r="A664" i="1"/>
  <c r="O663" i="1"/>
  <c r="S663" i="1" s="1"/>
  <c r="T663" i="1" s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A665" i="1"/>
  <c r="O664" i="1"/>
  <c r="S664" i="1" s="1"/>
  <c r="T664" i="1" s="1"/>
  <c r="I678" i="1"/>
  <c r="C651" i="1"/>
  <c r="D665" i="1" l="1"/>
  <c r="E665" i="1" s="1"/>
  <c r="F666" i="1" s="1"/>
  <c r="K606" i="1"/>
  <c r="L606" i="1" s="1"/>
  <c r="M606" i="1" s="1"/>
  <c r="N606" i="1" s="1"/>
  <c r="J607" i="1"/>
  <c r="G608" i="1"/>
  <c r="H607" i="1"/>
  <c r="C652" i="1"/>
  <c r="I679" i="1"/>
  <c r="O665" i="1"/>
  <c r="S665" i="1" s="1"/>
  <c r="T665" i="1" s="1"/>
  <c r="A666" i="1"/>
  <c r="V665" i="1"/>
  <c r="U665" i="1"/>
  <c r="D666" i="1" l="1"/>
  <c r="E666" i="1" s="1"/>
  <c r="F667" i="1" s="1"/>
  <c r="G609" i="1"/>
  <c r="H608" i="1"/>
  <c r="K607" i="1"/>
  <c r="L607" i="1" s="1"/>
  <c r="M607" i="1" s="1"/>
  <c r="N607" i="1" s="1"/>
  <c r="J608" i="1"/>
  <c r="A667" i="1"/>
  <c r="O666" i="1"/>
  <c r="S666" i="1" s="1"/>
  <c r="T666" i="1" s="1"/>
  <c r="I680" i="1"/>
  <c r="V666" i="1"/>
  <c r="U666" i="1"/>
  <c r="C653" i="1"/>
  <c r="D667" i="1" l="1"/>
  <c r="E667" i="1" s="1"/>
  <c r="F668" i="1" s="1"/>
  <c r="K608" i="1"/>
  <c r="L608" i="1" s="1"/>
  <c r="M608" i="1" s="1"/>
  <c r="N608" i="1" s="1"/>
  <c r="J609" i="1"/>
  <c r="G610" i="1"/>
  <c r="H609" i="1"/>
  <c r="C654" i="1"/>
  <c r="V667" i="1"/>
  <c r="U667" i="1"/>
  <c r="I681" i="1"/>
  <c r="A668" i="1"/>
  <c r="O667" i="1"/>
  <c r="S667" i="1" s="1"/>
  <c r="T667" i="1" s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V668" i="1"/>
  <c r="C655" i="1"/>
  <c r="O668" i="1"/>
  <c r="S668" i="1" s="1"/>
  <c r="T668" i="1" s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S669" i="1" s="1"/>
  <c r="T669" i="1" s="1"/>
  <c r="A670" i="1"/>
  <c r="C656" i="1"/>
  <c r="I683" i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S670" i="1" s="1"/>
  <c r="T670" i="1" s="1"/>
  <c r="A671" i="1"/>
  <c r="V670" i="1"/>
  <c r="U670" i="1"/>
  <c r="C657" i="1"/>
  <c r="D671" i="1" l="1"/>
  <c r="E671" i="1" s="1"/>
  <c r="F672" i="1" s="1"/>
  <c r="K612" i="1"/>
  <c r="L612" i="1" s="1"/>
  <c r="M612" i="1" s="1"/>
  <c r="N612" i="1" s="1"/>
  <c r="J613" i="1"/>
  <c r="G614" i="1"/>
  <c r="H613" i="1"/>
  <c r="A672" i="1"/>
  <c r="O671" i="1"/>
  <c r="S671" i="1" s="1"/>
  <c r="T671" i="1" s="1"/>
  <c r="I685" i="1"/>
  <c r="C658" i="1"/>
  <c r="U671" i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S672" i="1" s="1"/>
  <c r="T672" i="1" s="1"/>
  <c r="A673" i="1"/>
  <c r="C659" i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V673" i="1"/>
  <c r="I687" i="1"/>
  <c r="C660" i="1"/>
  <c r="A674" i="1"/>
  <c r="O673" i="1"/>
  <c r="S673" i="1" s="1"/>
  <c r="T673" i="1" s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I688" i="1"/>
  <c r="A675" i="1"/>
  <c r="O674" i="1"/>
  <c r="S674" i="1" s="1"/>
  <c r="T674" i="1" s="1"/>
  <c r="C661" i="1"/>
  <c r="D675" i="1" l="1"/>
  <c r="E675" i="1" s="1"/>
  <c r="F676" i="1" s="1"/>
  <c r="K616" i="1"/>
  <c r="L616" i="1" s="1"/>
  <c r="M616" i="1" s="1"/>
  <c r="N616" i="1" s="1"/>
  <c r="J617" i="1"/>
  <c r="H617" i="1"/>
  <c r="G618" i="1"/>
  <c r="C662" i="1"/>
  <c r="I689" i="1"/>
  <c r="V675" i="1"/>
  <c r="U675" i="1"/>
  <c r="O675" i="1"/>
  <c r="S675" i="1" s="1"/>
  <c r="T675" i="1" s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S676" i="1" s="1"/>
  <c r="T676" i="1" s="1"/>
  <c r="I690" i="1"/>
  <c r="U676" i="1"/>
  <c r="V676" i="1"/>
  <c r="C663" i="1"/>
  <c r="D677" i="1" l="1"/>
  <c r="E677" i="1" s="1"/>
  <c r="F678" i="1" s="1"/>
  <c r="K618" i="1"/>
  <c r="L618" i="1" s="1"/>
  <c r="M618" i="1" s="1"/>
  <c r="N618" i="1" s="1"/>
  <c r="J619" i="1"/>
  <c r="G620" i="1"/>
  <c r="H619" i="1"/>
  <c r="C664" i="1"/>
  <c r="V677" i="1"/>
  <c r="U677" i="1"/>
  <c r="I691" i="1"/>
  <c r="O677" i="1"/>
  <c r="S677" i="1" s="1"/>
  <c r="T677" i="1" s="1"/>
  <c r="A678" i="1"/>
  <c r="D678" i="1" l="1"/>
  <c r="E678" i="1" s="1"/>
  <c r="F679" i="1" s="1"/>
  <c r="C665" i="1"/>
  <c r="G621" i="1"/>
  <c r="H620" i="1"/>
  <c r="K619" i="1"/>
  <c r="L619" i="1" s="1"/>
  <c r="M619" i="1" s="1"/>
  <c r="N619" i="1" s="1"/>
  <c r="J620" i="1"/>
  <c r="V678" i="1"/>
  <c r="U678" i="1"/>
  <c r="I692" i="1"/>
  <c r="A679" i="1"/>
  <c r="O678" i="1"/>
  <c r="S678" i="1" s="1"/>
  <c r="T678" i="1" s="1"/>
  <c r="D679" i="1" l="1"/>
  <c r="E679" i="1" s="1"/>
  <c r="F680" i="1" s="1"/>
  <c r="K620" i="1"/>
  <c r="L620" i="1" s="1"/>
  <c r="M620" i="1" s="1"/>
  <c r="N620" i="1" s="1"/>
  <c r="J621" i="1"/>
  <c r="G622" i="1"/>
  <c r="H621" i="1"/>
  <c r="C666" i="1"/>
  <c r="U679" i="1"/>
  <c r="V679" i="1"/>
  <c r="O679" i="1"/>
  <c r="S679" i="1" s="1"/>
  <c r="T679" i="1" s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U680" i="1"/>
  <c r="A681" i="1"/>
  <c r="O680" i="1"/>
  <c r="S680" i="1" s="1"/>
  <c r="T680" i="1" s="1"/>
  <c r="C667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S681" i="1" s="1"/>
  <c r="T681" i="1" s="1"/>
  <c r="A682" i="1"/>
  <c r="C668" i="1"/>
  <c r="V681" i="1"/>
  <c r="U681" i="1"/>
  <c r="D682" i="1" l="1"/>
  <c r="E682" i="1" s="1"/>
  <c r="F683" i="1" s="1"/>
  <c r="H624" i="1"/>
  <c r="G625" i="1"/>
  <c r="J624" i="1"/>
  <c r="K623" i="1"/>
  <c r="L623" i="1" s="1"/>
  <c r="M623" i="1" s="1"/>
  <c r="N623" i="1" s="1"/>
  <c r="C669" i="1"/>
  <c r="V682" i="1"/>
  <c r="U682" i="1"/>
  <c r="A683" i="1"/>
  <c r="O682" i="1"/>
  <c r="S682" i="1" s="1"/>
  <c r="T682" i="1" s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S683" i="1" s="1"/>
  <c r="T683" i="1" s="1"/>
  <c r="A684" i="1"/>
  <c r="C670" i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U684" i="1"/>
  <c r="V684" i="1"/>
  <c r="C671" i="1"/>
  <c r="O684" i="1"/>
  <c r="S684" i="1" s="1"/>
  <c r="T684" i="1" s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S685" i="1" s="1"/>
  <c r="T685" i="1" s="1"/>
  <c r="A686" i="1"/>
  <c r="V685" i="1"/>
  <c r="U685" i="1"/>
  <c r="C672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I700" i="1"/>
  <c r="C673" i="1"/>
  <c r="A687" i="1"/>
  <c r="O686" i="1"/>
  <c r="S686" i="1" s="1"/>
  <c r="T686" i="1" s="1"/>
  <c r="D687" i="1" l="1"/>
  <c r="E687" i="1" s="1"/>
  <c r="F688" i="1" s="1"/>
  <c r="K628" i="1"/>
  <c r="L628" i="1" s="1"/>
  <c r="M628" i="1" s="1"/>
  <c r="N628" i="1" s="1"/>
  <c r="J629" i="1"/>
  <c r="H629" i="1"/>
  <c r="G630" i="1"/>
  <c r="V687" i="1"/>
  <c r="U687" i="1"/>
  <c r="O687" i="1"/>
  <c r="S687" i="1" s="1"/>
  <c r="T687" i="1" s="1"/>
  <c r="A688" i="1"/>
  <c r="C674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U688" i="1"/>
  <c r="V688" i="1"/>
  <c r="I702" i="1"/>
  <c r="C675" i="1"/>
  <c r="A689" i="1"/>
  <c r="O688" i="1"/>
  <c r="S688" i="1" s="1"/>
  <c r="T688" i="1" s="1"/>
  <c r="D689" i="1" l="1"/>
  <c r="E689" i="1" s="1"/>
  <c r="F690" i="1" s="1"/>
  <c r="J631" i="1"/>
  <c r="K630" i="1"/>
  <c r="L630" i="1" s="1"/>
  <c r="M630" i="1" s="1"/>
  <c r="N630" i="1" s="1"/>
  <c r="H631" i="1"/>
  <c r="G632" i="1"/>
  <c r="V689" i="1"/>
  <c r="U689" i="1"/>
  <c r="C676" i="1"/>
  <c r="A690" i="1"/>
  <c r="O689" i="1"/>
  <c r="S689" i="1" s="1"/>
  <c r="T689" i="1" s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I704" i="1"/>
  <c r="A691" i="1"/>
  <c r="O690" i="1"/>
  <c r="S690" i="1" s="1"/>
  <c r="T690" i="1" s="1"/>
  <c r="C677" i="1"/>
  <c r="D691" i="1" l="1"/>
  <c r="E691" i="1" s="1"/>
  <c r="F692" i="1" s="1"/>
  <c r="K632" i="1"/>
  <c r="L632" i="1" s="1"/>
  <c r="M632" i="1" s="1"/>
  <c r="N632" i="1" s="1"/>
  <c r="J633" i="1"/>
  <c r="H633" i="1"/>
  <c r="G634" i="1"/>
  <c r="U691" i="1"/>
  <c r="V691" i="1"/>
  <c r="C678" i="1"/>
  <c r="O691" i="1"/>
  <c r="S691" i="1" s="1"/>
  <c r="T691" i="1" s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S692" i="1" s="1"/>
  <c r="T692" i="1" s="1"/>
  <c r="A693" i="1"/>
  <c r="I706" i="1"/>
  <c r="V692" i="1"/>
  <c r="U692" i="1"/>
  <c r="C679" i="1"/>
  <c r="D693" i="1" l="1"/>
  <c r="E693" i="1" s="1"/>
  <c r="F694" i="1" s="1"/>
  <c r="K634" i="1"/>
  <c r="L634" i="1" s="1"/>
  <c r="M634" i="1" s="1"/>
  <c r="N634" i="1" s="1"/>
  <c r="J635" i="1"/>
  <c r="H635" i="1"/>
  <c r="G636" i="1"/>
  <c r="I707" i="1"/>
  <c r="A694" i="1"/>
  <c r="O693" i="1"/>
  <c r="S693" i="1" s="1"/>
  <c r="T693" i="1" s="1"/>
  <c r="V693" i="1"/>
  <c r="U693" i="1"/>
  <c r="C680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O694" i="1"/>
  <c r="S694" i="1" s="1"/>
  <c r="T694" i="1" s="1"/>
  <c r="U694" i="1"/>
  <c r="V694" i="1"/>
  <c r="D695" i="1" l="1"/>
  <c r="E695" i="1" s="1"/>
  <c r="F696" i="1" s="1"/>
  <c r="K636" i="1"/>
  <c r="L636" i="1" s="1"/>
  <c r="M636" i="1" s="1"/>
  <c r="N636" i="1" s="1"/>
  <c r="J637" i="1"/>
  <c r="H637" i="1"/>
  <c r="G638" i="1"/>
  <c r="C682" i="1"/>
  <c r="O695" i="1"/>
  <c r="S695" i="1" s="1"/>
  <c r="T695" i="1" s="1"/>
  <c r="A696" i="1"/>
  <c r="I709" i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S696" i="1" s="1"/>
  <c r="T696" i="1" s="1"/>
  <c r="A697" i="1"/>
  <c r="V696" i="1"/>
  <c r="U696" i="1"/>
  <c r="C683" i="1"/>
  <c r="D697" i="1" l="1"/>
  <c r="E697" i="1" s="1"/>
  <c r="F698" i="1" s="1"/>
  <c r="J639" i="1"/>
  <c r="K638" i="1"/>
  <c r="L638" i="1" s="1"/>
  <c r="M638" i="1" s="1"/>
  <c r="N638" i="1" s="1"/>
  <c r="H639" i="1"/>
  <c r="G640" i="1"/>
  <c r="A698" i="1"/>
  <c r="O697" i="1"/>
  <c r="S697" i="1" s="1"/>
  <c r="T697" i="1" s="1"/>
  <c r="V697" i="1"/>
  <c r="U697" i="1"/>
  <c r="I711" i="1"/>
  <c r="C684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U698" i="1"/>
  <c r="C685" i="1"/>
  <c r="I712" i="1"/>
  <c r="A699" i="1"/>
  <c r="O698" i="1"/>
  <c r="S698" i="1" s="1"/>
  <c r="T698" i="1" s="1"/>
  <c r="D699" i="1" l="1"/>
  <c r="E699" i="1" s="1"/>
  <c r="F700" i="1" s="1"/>
  <c r="K640" i="1"/>
  <c r="L640" i="1" s="1"/>
  <c r="M640" i="1" s="1"/>
  <c r="N640" i="1" s="1"/>
  <c r="J641" i="1"/>
  <c r="H641" i="1"/>
  <c r="G642" i="1"/>
  <c r="U699" i="1"/>
  <c r="V699" i="1"/>
  <c r="O699" i="1"/>
  <c r="S699" i="1" s="1"/>
  <c r="T699" i="1" s="1"/>
  <c r="A700" i="1"/>
  <c r="C686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C687" i="1"/>
  <c r="A701" i="1"/>
  <c r="O700" i="1"/>
  <c r="S700" i="1" s="1"/>
  <c r="T700" i="1" s="1"/>
  <c r="I714" i="1"/>
  <c r="V700" i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O701" i="1"/>
  <c r="S701" i="1" s="1"/>
  <c r="T701" i="1" s="1"/>
  <c r="A702" i="1"/>
  <c r="C688" i="1"/>
  <c r="D702" i="1" l="1"/>
  <c r="E702" i="1" s="1"/>
  <c r="F703" i="1" s="1"/>
  <c r="H644" i="1"/>
  <c r="G645" i="1"/>
  <c r="J644" i="1"/>
  <c r="K643" i="1"/>
  <c r="L643" i="1" s="1"/>
  <c r="M643" i="1" s="1"/>
  <c r="N643" i="1" s="1"/>
  <c r="C689" i="1"/>
  <c r="O702" i="1"/>
  <c r="S702" i="1" s="1"/>
  <c r="T702" i="1" s="1"/>
  <c r="A703" i="1"/>
  <c r="I716" i="1"/>
  <c r="V702" i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S703" i="1" s="1"/>
  <c r="T703" i="1" s="1"/>
  <c r="A704" i="1"/>
  <c r="I717" i="1"/>
  <c r="C690" i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S704" i="1" s="1"/>
  <c r="T704" i="1" s="1"/>
  <c r="A705" i="1"/>
  <c r="C691" i="1"/>
  <c r="I718" i="1"/>
  <c r="V704" i="1"/>
  <c r="U704" i="1"/>
  <c r="D705" i="1" l="1"/>
  <c r="E705" i="1" s="1"/>
  <c r="F706" i="1" s="1"/>
  <c r="K646" i="1"/>
  <c r="L646" i="1" s="1"/>
  <c r="M646" i="1" s="1"/>
  <c r="N646" i="1" s="1"/>
  <c r="J647" i="1"/>
  <c r="H647" i="1"/>
  <c r="G648" i="1"/>
  <c r="U705" i="1"/>
  <c r="V705" i="1"/>
  <c r="C692" i="1"/>
  <c r="I719" i="1"/>
  <c r="O705" i="1"/>
  <c r="S705" i="1" s="1"/>
  <c r="T705" i="1" s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C693" i="1"/>
  <c r="A707" i="1"/>
  <c r="O706" i="1"/>
  <c r="S706" i="1" s="1"/>
  <c r="T706" i="1" s="1"/>
  <c r="D707" i="1" l="1"/>
  <c r="E707" i="1" s="1"/>
  <c r="F708" i="1" s="1"/>
  <c r="K648" i="1"/>
  <c r="L648" i="1" s="1"/>
  <c r="M648" i="1" s="1"/>
  <c r="N648" i="1" s="1"/>
  <c r="J649" i="1"/>
  <c r="H649" i="1"/>
  <c r="G650" i="1"/>
  <c r="U707" i="1"/>
  <c r="V707" i="1"/>
  <c r="O707" i="1"/>
  <c r="S707" i="1" s="1"/>
  <c r="T707" i="1" s="1"/>
  <c r="A708" i="1"/>
  <c r="C694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C695" i="1"/>
  <c r="V708" i="1"/>
  <c r="U708" i="1"/>
  <c r="I722" i="1"/>
  <c r="O708" i="1"/>
  <c r="S708" i="1" s="1"/>
  <c r="T708" i="1" s="1"/>
  <c r="A709" i="1"/>
  <c r="D709" i="1" l="1"/>
  <c r="E709" i="1" s="1"/>
  <c r="F710" i="1" s="1"/>
  <c r="K650" i="1"/>
  <c r="L650" i="1" s="1"/>
  <c r="M650" i="1" s="1"/>
  <c r="N650" i="1" s="1"/>
  <c r="J651" i="1"/>
  <c r="H651" i="1"/>
  <c r="G652" i="1"/>
  <c r="A710" i="1"/>
  <c r="O709" i="1"/>
  <c r="S709" i="1" s="1"/>
  <c r="T709" i="1" s="1"/>
  <c r="C696" i="1"/>
  <c r="I723" i="1"/>
  <c r="V709" i="1"/>
  <c r="U709" i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A711" i="1"/>
  <c r="O710" i="1"/>
  <c r="S710" i="1" s="1"/>
  <c r="T710" i="1" s="1"/>
  <c r="C697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V711" i="1"/>
  <c r="I725" i="1"/>
  <c r="C698" i="1"/>
  <c r="O711" i="1"/>
  <c r="S711" i="1" s="1"/>
  <c r="T711" i="1" s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U712" i="1"/>
  <c r="V712" i="1"/>
  <c r="I726" i="1"/>
  <c r="O712" i="1"/>
  <c r="S712" i="1" s="1"/>
  <c r="T712" i="1" s="1"/>
  <c r="A713" i="1"/>
  <c r="C699" i="1"/>
  <c r="D713" i="1" l="1"/>
  <c r="E713" i="1" s="1"/>
  <c r="F714" i="1" s="1"/>
  <c r="J655" i="1"/>
  <c r="K654" i="1"/>
  <c r="L654" i="1" s="1"/>
  <c r="M654" i="1" s="1"/>
  <c r="N654" i="1" s="1"/>
  <c r="H655" i="1"/>
  <c r="G656" i="1"/>
  <c r="C700" i="1"/>
  <c r="O713" i="1"/>
  <c r="S713" i="1" s="1"/>
  <c r="T713" i="1" s="1"/>
  <c r="A714" i="1"/>
  <c r="I727" i="1"/>
  <c r="U713" i="1"/>
  <c r="V713" i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S714" i="1" s="1"/>
  <c r="T714" i="1" s="1"/>
  <c r="A715" i="1"/>
  <c r="C701" i="1"/>
  <c r="V714" i="1"/>
  <c r="U714" i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S715" i="1" s="1"/>
  <c r="T715" i="1" s="1"/>
  <c r="A716" i="1"/>
  <c r="U715" i="1"/>
  <c r="V715" i="1"/>
  <c r="C702" i="1"/>
  <c r="D716" i="1" l="1"/>
  <c r="E716" i="1" s="1"/>
  <c r="F717" i="1" s="1"/>
  <c r="H658" i="1"/>
  <c r="G659" i="1"/>
  <c r="J658" i="1"/>
  <c r="K657" i="1"/>
  <c r="L657" i="1" s="1"/>
  <c r="M657" i="1" s="1"/>
  <c r="N657" i="1" s="1"/>
  <c r="C703" i="1"/>
  <c r="O716" i="1"/>
  <c r="S716" i="1" s="1"/>
  <c r="T716" i="1" s="1"/>
  <c r="A717" i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O717" i="1"/>
  <c r="S717" i="1" s="1"/>
  <c r="T717" i="1" s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S718" i="1" s="1"/>
  <c r="T718" i="1" s="1"/>
  <c r="A719" i="1"/>
  <c r="U718" i="1"/>
  <c r="V718" i="1"/>
  <c r="C705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S719" i="1" s="1"/>
  <c r="T719" i="1" s="1"/>
  <c r="A720" i="1"/>
  <c r="I733" i="1"/>
  <c r="C706" i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C707" i="1"/>
  <c r="I734" i="1"/>
  <c r="A721" i="1"/>
  <c r="O720" i="1"/>
  <c r="S720" i="1" s="1"/>
  <c r="T720" i="1" s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V721" i="1"/>
  <c r="O721" i="1"/>
  <c r="S721" i="1" s="1"/>
  <c r="T721" i="1" s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V722" i="1"/>
  <c r="A723" i="1"/>
  <c r="O722" i="1"/>
  <c r="S722" i="1" s="1"/>
  <c r="T722" i="1" s="1"/>
  <c r="C709" i="1"/>
  <c r="D723" i="1" l="1"/>
  <c r="E723" i="1" s="1"/>
  <c r="F724" i="1" s="1"/>
  <c r="K664" i="1"/>
  <c r="L664" i="1" s="1"/>
  <c r="M664" i="1" s="1"/>
  <c r="N664" i="1" s="1"/>
  <c r="J665" i="1"/>
  <c r="H665" i="1"/>
  <c r="G666" i="1"/>
  <c r="V723" i="1"/>
  <c r="U723" i="1"/>
  <c r="I737" i="1"/>
  <c r="C710" i="1"/>
  <c r="O723" i="1"/>
  <c r="S723" i="1" s="1"/>
  <c r="T723" i="1" s="1"/>
  <c r="A724" i="1"/>
  <c r="D724" i="1" l="1"/>
  <c r="E724" i="1" s="1"/>
  <c r="F725" i="1" s="1"/>
  <c r="H666" i="1"/>
  <c r="G667" i="1"/>
  <c r="J666" i="1"/>
  <c r="K665" i="1"/>
  <c r="L665" i="1" s="1"/>
  <c r="M665" i="1" s="1"/>
  <c r="N665" i="1" s="1"/>
  <c r="A725" i="1"/>
  <c r="O724" i="1"/>
  <c r="S724" i="1" s="1"/>
  <c r="T724" i="1" s="1"/>
  <c r="I738" i="1"/>
  <c r="C711" i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I739" i="1"/>
  <c r="O725" i="1"/>
  <c r="S725" i="1" s="1"/>
  <c r="T725" i="1" s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S726" i="1" s="1"/>
  <c r="T726" i="1" s="1"/>
  <c r="A727" i="1"/>
  <c r="U726" i="1"/>
  <c r="V726" i="1"/>
  <c r="I740" i="1"/>
  <c r="C713" i="1"/>
  <c r="D727" i="1" l="1"/>
  <c r="E727" i="1" s="1"/>
  <c r="F728" i="1" s="1"/>
  <c r="J669" i="1"/>
  <c r="K668" i="1"/>
  <c r="L668" i="1" s="1"/>
  <c r="M668" i="1" s="1"/>
  <c r="N668" i="1" s="1"/>
  <c r="H669" i="1"/>
  <c r="G670" i="1"/>
  <c r="C714" i="1"/>
  <c r="V727" i="1"/>
  <c r="U727" i="1"/>
  <c r="I741" i="1"/>
  <c r="O727" i="1"/>
  <c r="S727" i="1" s="1"/>
  <c r="T727" i="1" s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S728" i="1" s="1"/>
  <c r="T728" i="1" s="1"/>
  <c r="A729" i="1"/>
  <c r="V728" i="1"/>
  <c r="U728" i="1"/>
  <c r="C715" i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S729" i="1" s="1"/>
  <c r="T729" i="1" s="1"/>
  <c r="V729" i="1"/>
  <c r="U729" i="1"/>
  <c r="C716" i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S730" i="1" s="1"/>
  <c r="T730" i="1" s="1"/>
  <c r="A731" i="1"/>
  <c r="C717" i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C718" i="1"/>
  <c r="O731" i="1"/>
  <c r="S731" i="1" s="1"/>
  <c r="T731" i="1" s="1"/>
  <c r="A732" i="1"/>
  <c r="V731" i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S732" i="1" s="1"/>
  <c r="T732" i="1" s="1"/>
  <c r="A733" i="1"/>
  <c r="V732" i="1"/>
  <c r="U732" i="1"/>
  <c r="C719" i="1"/>
  <c r="D733" i="1" l="1"/>
  <c r="E733" i="1" s="1"/>
  <c r="F734" i="1" s="1"/>
  <c r="J675" i="1"/>
  <c r="K674" i="1"/>
  <c r="L674" i="1" s="1"/>
  <c r="M674" i="1" s="1"/>
  <c r="N674" i="1" s="1"/>
  <c r="H675" i="1"/>
  <c r="G676" i="1"/>
  <c r="C720" i="1"/>
  <c r="V733" i="1"/>
  <c r="U733" i="1"/>
  <c r="A734" i="1"/>
  <c r="O733" i="1"/>
  <c r="S733" i="1" s="1"/>
  <c r="T733" i="1" s="1"/>
  <c r="I747" i="1"/>
  <c r="D734" i="1" l="1"/>
  <c r="E734" i="1" s="1"/>
  <c r="F735" i="1" s="1"/>
  <c r="H676" i="1"/>
  <c r="G677" i="1"/>
  <c r="K675" i="1"/>
  <c r="L675" i="1" s="1"/>
  <c r="M675" i="1" s="1"/>
  <c r="N675" i="1" s="1"/>
  <c r="J676" i="1"/>
  <c r="I748" i="1"/>
  <c r="O734" i="1"/>
  <c r="S734" i="1" s="1"/>
  <c r="T734" i="1" s="1"/>
  <c r="A735" i="1"/>
  <c r="V734" i="1"/>
  <c r="U734" i="1"/>
  <c r="C721" i="1"/>
  <c r="D735" i="1" l="1"/>
  <c r="E735" i="1" s="1"/>
  <c r="F736" i="1" s="1"/>
  <c r="K676" i="1"/>
  <c r="L676" i="1" s="1"/>
  <c r="M676" i="1" s="1"/>
  <c r="N676" i="1" s="1"/>
  <c r="J677" i="1"/>
  <c r="G678" i="1"/>
  <c r="H677" i="1"/>
  <c r="C722" i="1"/>
  <c r="A736" i="1"/>
  <c r="O735" i="1"/>
  <c r="S735" i="1" s="1"/>
  <c r="T735" i="1" s="1"/>
  <c r="I749" i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I750" i="1"/>
  <c r="A737" i="1"/>
  <c r="O736" i="1"/>
  <c r="S736" i="1" s="1"/>
  <c r="T736" i="1" s="1"/>
  <c r="C723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U737" i="1"/>
  <c r="C724" i="1"/>
  <c r="O737" i="1"/>
  <c r="S737" i="1" s="1"/>
  <c r="T737" i="1" s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V738" i="1"/>
  <c r="U738" i="1"/>
  <c r="I752" i="1"/>
  <c r="O738" i="1"/>
  <c r="S738" i="1" s="1"/>
  <c r="T738" i="1" s="1"/>
  <c r="A739" i="1"/>
  <c r="C725" i="1"/>
  <c r="D739" i="1" l="1"/>
  <c r="E739" i="1" s="1"/>
  <c r="F740" i="1" s="1"/>
  <c r="K680" i="1"/>
  <c r="L680" i="1" s="1"/>
  <c r="M680" i="1" s="1"/>
  <c r="N680" i="1" s="1"/>
  <c r="J681" i="1"/>
  <c r="G682" i="1"/>
  <c r="H681" i="1"/>
  <c r="U739" i="1"/>
  <c r="V739" i="1"/>
  <c r="C726" i="1"/>
  <c r="A740" i="1"/>
  <c r="O739" i="1"/>
  <c r="S739" i="1" s="1"/>
  <c r="T739" i="1" s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V740" i="1"/>
  <c r="U740" i="1"/>
  <c r="I754" i="1"/>
  <c r="O740" i="1"/>
  <c r="S740" i="1" s="1"/>
  <c r="T740" i="1" s="1"/>
  <c r="A741" i="1"/>
  <c r="C727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V741" i="1"/>
  <c r="I755" i="1"/>
  <c r="C728" i="1"/>
  <c r="A742" i="1"/>
  <c r="O741" i="1"/>
  <c r="S741" i="1" s="1"/>
  <c r="T741" i="1" s="1"/>
  <c r="D742" i="1" l="1"/>
  <c r="E742" i="1" s="1"/>
  <c r="F743" i="1" s="1"/>
  <c r="H684" i="1"/>
  <c r="G685" i="1"/>
  <c r="K683" i="1"/>
  <c r="L683" i="1" s="1"/>
  <c r="M683" i="1" s="1"/>
  <c r="N683" i="1" s="1"/>
  <c r="J684" i="1"/>
  <c r="V742" i="1"/>
  <c r="U742" i="1"/>
  <c r="O742" i="1"/>
  <c r="S742" i="1" s="1"/>
  <c r="T742" i="1" s="1"/>
  <c r="A743" i="1"/>
  <c r="C729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U743" i="1"/>
  <c r="V743" i="1"/>
  <c r="I757" i="1"/>
  <c r="O743" i="1"/>
  <c r="S743" i="1" s="1"/>
  <c r="T743" i="1" s="1"/>
  <c r="A744" i="1"/>
  <c r="C730" i="1"/>
  <c r="D744" i="1" l="1"/>
  <c r="E744" i="1" s="1"/>
  <c r="F745" i="1" s="1"/>
  <c r="G687" i="1"/>
  <c r="H686" i="1"/>
  <c r="K685" i="1"/>
  <c r="L685" i="1" s="1"/>
  <c r="M685" i="1" s="1"/>
  <c r="N685" i="1" s="1"/>
  <c r="J686" i="1"/>
  <c r="C731" i="1"/>
  <c r="A745" i="1"/>
  <c r="O744" i="1"/>
  <c r="S744" i="1" s="1"/>
  <c r="T744" i="1" s="1"/>
  <c r="I758" i="1"/>
  <c r="V744" i="1"/>
  <c r="U744" i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V745" i="1"/>
  <c r="C732" i="1"/>
  <c r="A746" i="1"/>
  <c r="O745" i="1"/>
  <c r="S745" i="1" s="1"/>
  <c r="T745" i="1" s="1"/>
  <c r="D746" i="1" l="1"/>
  <c r="E746" i="1" s="1"/>
  <c r="F747" i="1" s="1"/>
  <c r="G689" i="1"/>
  <c r="H688" i="1"/>
  <c r="K687" i="1"/>
  <c r="L687" i="1" s="1"/>
  <c r="M687" i="1" s="1"/>
  <c r="N687" i="1" s="1"/>
  <c r="J688" i="1"/>
  <c r="V746" i="1"/>
  <c r="U746" i="1"/>
  <c r="O746" i="1"/>
  <c r="S746" i="1" s="1"/>
  <c r="T746" i="1" s="1"/>
  <c r="A747" i="1"/>
  <c r="I760" i="1"/>
  <c r="C733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O747" i="1"/>
  <c r="S747" i="1" s="1"/>
  <c r="T747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S748" i="1" s="1"/>
  <c r="T748" i="1" s="1"/>
  <c r="I762" i="1"/>
  <c r="V748" i="1"/>
  <c r="U748" i="1"/>
  <c r="C735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S749" i="1" s="1"/>
  <c r="T749" i="1" s="1"/>
  <c r="C736" i="1"/>
  <c r="V749" i="1"/>
  <c r="U749" i="1"/>
  <c r="D750" i="1" l="1"/>
  <c r="E750" i="1" s="1"/>
  <c r="F751" i="1" s="1"/>
  <c r="G693" i="1"/>
  <c r="H692" i="1"/>
  <c r="K691" i="1"/>
  <c r="L691" i="1" s="1"/>
  <c r="M691" i="1" s="1"/>
  <c r="N691" i="1" s="1"/>
  <c r="J692" i="1"/>
  <c r="V750" i="1"/>
  <c r="U750" i="1"/>
  <c r="C737" i="1"/>
  <c r="O750" i="1"/>
  <c r="S750" i="1" s="1"/>
  <c r="T750" i="1" s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C738" i="1"/>
  <c r="I765" i="1"/>
  <c r="U751" i="1"/>
  <c r="V751" i="1"/>
  <c r="O751" i="1"/>
  <c r="S751" i="1" s="1"/>
  <c r="T751" i="1" s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C739" i="1"/>
  <c r="O752" i="1"/>
  <c r="S752" i="1" s="1"/>
  <c r="T752" i="1" s="1"/>
  <c r="A753" i="1"/>
  <c r="V752" i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S753" i="1" s="1"/>
  <c r="T753" i="1" s="1"/>
  <c r="A754" i="1"/>
  <c r="I767" i="1"/>
  <c r="V753" i="1"/>
  <c r="U753" i="1"/>
  <c r="C740" i="1"/>
  <c r="D754" i="1" l="1"/>
  <c r="E754" i="1" s="1"/>
  <c r="F755" i="1" s="1"/>
  <c r="G697" i="1"/>
  <c r="H696" i="1"/>
  <c r="K695" i="1"/>
  <c r="L695" i="1" s="1"/>
  <c r="M695" i="1" s="1"/>
  <c r="N695" i="1" s="1"/>
  <c r="J696" i="1"/>
  <c r="O754" i="1"/>
  <c r="S754" i="1" s="1"/>
  <c r="T754" i="1" s="1"/>
  <c r="A755" i="1"/>
  <c r="C741" i="1"/>
  <c r="I768" i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U755" i="1"/>
  <c r="C742" i="1"/>
  <c r="I769" i="1"/>
  <c r="O755" i="1"/>
  <c r="S755" i="1" s="1"/>
  <c r="T755" i="1" s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V756" i="1"/>
  <c r="C743" i="1"/>
  <c r="I770" i="1"/>
  <c r="O756" i="1"/>
  <c r="S756" i="1" s="1"/>
  <c r="T756" i="1" s="1"/>
  <c r="A757" i="1"/>
  <c r="D757" i="1" l="1"/>
  <c r="E757" i="1" s="1"/>
  <c r="F758" i="1" s="1"/>
  <c r="K698" i="1"/>
  <c r="L698" i="1" s="1"/>
  <c r="M698" i="1" s="1"/>
  <c r="N698" i="1" s="1"/>
  <c r="J699" i="1"/>
  <c r="G700" i="1"/>
  <c r="H699" i="1"/>
  <c r="O757" i="1"/>
  <c r="S757" i="1" s="1"/>
  <c r="T757" i="1" s="1"/>
  <c r="A758" i="1"/>
  <c r="I771" i="1"/>
  <c r="V757" i="1"/>
  <c r="U757" i="1"/>
  <c r="C744" i="1"/>
  <c r="D758" i="1" l="1"/>
  <c r="E758" i="1" s="1"/>
  <c r="F759" i="1" s="1"/>
  <c r="H700" i="1"/>
  <c r="G701" i="1"/>
  <c r="K699" i="1"/>
  <c r="L699" i="1" s="1"/>
  <c r="M699" i="1" s="1"/>
  <c r="N699" i="1" s="1"/>
  <c r="J700" i="1"/>
  <c r="C745" i="1"/>
  <c r="I772" i="1"/>
  <c r="O758" i="1"/>
  <c r="S758" i="1" s="1"/>
  <c r="T758" i="1" s="1"/>
  <c r="A759" i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V759" i="1"/>
  <c r="U759" i="1"/>
  <c r="C746" i="1"/>
  <c r="A760" i="1"/>
  <c r="O759" i="1"/>
  <c r="S759" i="1" s="1"/>
  <c r="T759" i="1" s="1"/>
  <c r="D760" i="1" l="1"/>
  <c r="E760" i="1" s="1"/>
  <c r="F761" i="1" s="1"/>
  <c r="G703" i="1"/>
  <c r="H702" i="1"/>
  <c r="K701" i="1"/>
  <c r="L701" i="1" s="1"/>
  <c r="M701" i="1" s="1"/>
  <c r="N701" i="1" s="1"/>
  <c r="J702" i="1"/>
  <c r="U760" i="1"/>
  <c r="V760" i="1"/>
  <c r="O760" i="1"/>
  <c r="S760" i="1" s="1"/>
  <c r="T760" i="1" s="1"/>
  <c r="A761" i="1"/>
  <c r="I774" i="1"/>
  <c r="C747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C748" i="1"/>
  <c r="A762" i="1"/>
  <c r="O761" i="1"/>
  <c r="S761" i="1" s="1"/>
  <c r="T761" i="1" s="1"/>
  <c r="D762" i="1" l="1"/>
  <c r="E762" i="1" s="1"/>
  <c r="F763" i="1" s="1"/>
  <c r="G705" i="1"/>
  <c r="H704" i="1"/>
  <c r="K703" i="1"/>
  <c r="L703" i="1" s="1"/>
  <c r="M703" i="1" s="1"/>
  <c r="N703" i="1" s="1"/>
  <c r="J704" i="1"/>
  <c r="C749" i="1"/>
  <c r="I776" i="1"/>
  <c r="V762" i="1"/>
  <c r="U762" i="1"/>
  <c r="O762" i="1"/>
  <c r="S762" i="1" s="1"/>
  <c r="T762" i="1" s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C750" i="1"/>
  <c r="I777" i="1"/>
  <c r="V763" i="1"/>
  <c r="U763" i="1"/>
  <c r="A764" i="1"/>
  <c r="O763" i="1"/>
  <c r="S763" i="1" s="1"/>
  <c r="T763" i="1" s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U764" i="1"/>
  <c r="C751" i="1"/>
  <c r="A765" i="1"/>
  <c r="O764" i="1"/>
  <c r="S764" i="1" s="1"/>
  <c r="T764" i="1" s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S765" i="1" s="1"/>
  <c r="T765" i="1" s="1"/>
  <c r="A766" i="1"/>
  <c r="I779" i="1"/>
  <c r="V765" i="1"/>
  <c r="U765" i="1"/>
  <c r="C752" i="1"/>
  <c r="D766" i="1" l="1"/>
  <c r="E766" i="1" s="1"/>
  <c r="F767" i="1" s="1"/>
  <c r="H708" i="1"/>
  <c r="G709" i="1"/>
  <c r="K707" i="1"/>
  <c r="L707" i="1" s="1"/>
  <c r="M707" i="1" s="1"/>
  <c r="N707" i="1" s="1"/>
  <c r="J708" i="1"/>
  <c r="C753" i="1"/>
  <c r="I780" i="1"/>
  <c r="O766" i="1"/>
  <c r="S766" i="1" s="1"/>
  <c r="T766" i="1" s="1"/>
  <c r="A767" i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U767" i="1"/>
  <c r="C754" i="1"/>
  <c r="A768" i="1"/>
  <c r="O767" i="1"/>
  <c r="S767" i="1" s="1"/>
  <c r="T767" i="1" s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S768" i="1" s="1"/>
  <c r="T768" i="1" s="1"/>
  <c r="C755" i="1"/>
  <c r="U768" i="1"/>
  <c r="V768" i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U769" i="1"/>
  <c r="I783" i="1"/>
  <c r="O769" i="1"/>
  <c r="S769" i="1" s="1"/>
  <c r="T769" i="1" s="1"/>
  <c r="A770" i="1"/>
  <c r="C756" i="1"/>
  <c r="D770" i="1" l="1"/>
  <c r="E770" i="1" s="1"/>
  <c r="F771" i="1" s="1"/>
  <c r="H712" i="1"/>
  <c r="G713" i="1"/>
  <c r="J712" i="1"/>
  <c r="K711" i="1"/>
  <c r="L711" i="1" s="1"/>
  <c r="M711" i="1" s="1"/>
  <c r="N711" i="1" s="1"/>
  <c r="C757" i="1"/>
  <c r="O770" i="1"/>
  <c r="S770" i="1" s="1"/>
  <c r="T770" i="1" s="1"/>
  <c r="A771" i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S771" i="1" s="1"/>
  <c r="T771" i="1" s="1"/>
  <c r="C758" i="1"/>
  <c r="V771" i="1"/>
  <c r="U771" i="1"/>
  <c r="I785" i="1"/>
  <c r="D772" i="1" l="1"/>
  <c r="E772" i="1" s="1"/>
  <c r="F773" i="1" s="1"/>
  <c r="H714" i="1"/>
  <c r="G715" i="1"/>
  <c r="K713" i="1"/>
  <c r="L713" i="1" s="1"/>
  <c r="M713" i="1" s="1"/>
  <c r="N713" i="1" s="1"/>
  <c r="J714" i="1"/>
  <c r="A773" i="1"/>
  <c r="O772" i="1"/>
  <c r="S772" i="1" s="1"/>
  <c r="T772" i="1" s="1"/>
  <c r="I786" i="1"/>
  <c r="C759" i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V773" i="1"/>
  <c r="C760" i="1"/>
  <c r="A774" i="1"/>
  <c r="O773" i="1"/>
  <c r="S773" i="1" s="1"/>
  <c r="T773" i="1" s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C761" i="1"/>
  <c r="O774" i="1"/>
  <c r="S774" i="1" s="1"/>
  <c r="T774" i="1" s="1"/>
  <c r="A775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C762" i="1"/>
  <c r="I789" i="1"/>
  <c r="U775" i="1"/>
  <c r="V775" i="1"/>
  <c r="A776" i="1"/>
  <c r="O775" i="1"/>
  <c r="S775" i="1" s="1"/>
  <c r="T775" i="1" s="1"/>
  <c r="D776" i="1" l="1"/>
  <c r="E776" i="1" s="1"/>
  <c r="F777" i="1" s="1"/>
  <c r="H718" i="1"/>
  <c r="G719" i="1"/>
  <c r="K717" i="1"/>
  <c r="L717" i="1" s="1"/>
  <c r="M717" i="1" s="1"/>
  <c r="N717" i="1" s="1"/>
  <c r="J718" i="1"/>
  <c r="V776" i="1"/>
  <c r="U776" i="1"/>
  <c r="O776" i="1"/>
  <c r="S776" i="1" s="1"/>
  <c r="T776" i="1" s="1"/>
  <c r="A777" i="1"/>
  <c r="C763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C764" i="1"/>
  <c r="I791" i="1"/>
  <c r="O777" i="1"/>
  <c r="S777" i="1" s="1"/>
  <c r="T777" i="1" s="1"/>
  <c r="A778" i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V778" i="1"/>
  <c r="U778" i="1"/>
  <c r="C765" i="1"/>
  <c r="O778" i="1"/>
  <c r="S778" i="1" s="1"/>
  <c r="T778" i="1" s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S779" i="1" s="1"/>
  <c r="T779" i="1" s="1"/>
  <c r="A780" i="1"/>
  <c r="V779" i="1"/>
  <c r="U779" i="1"/>
  <c r="C766" i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C767" i="1"/>
  <c r="O780" i="1"/>
  <c r="S780" i="1" s="1"/>
  <c r="T780" i="1" s="1"/>
  <c r="A781" i="1"/>
  <c r="U780" i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S781" i="1" s="1"/>
  <c r="T781" i="1" s="1"/>
  <c r="A782" i="1"/>
  <c r="C768" i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C769" i="1"/>
  <c r="A783" i="1"/>
  <c r="O782" i="1"/>
  <c r="S782" i="1" s="1"/>
  <c r="T782" i="1" s="1"/>
  <c r="U782" i="1"/>
  <c r="V782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S783" i="1" s="1"/>
  <c r="T783" i="1" s="1"/>
  <c r="A784" i="1"/>
  <c r="U783" i="1"/>
  <c r="V783" i="1"/>
  <c r="I797" i="1"/>
  <c r="C770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C771" i="1"/>
  <c r="O784" i="1"/>
  <c r="S784" i="1" s="1"/>
  <c r="T784" i="1" s="1"/>
  <c r="A785" i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C772" i="1"/>
  <c r="O785" i="1"/>
  <c r="S785" i="1" s="1"/>
  <c r="T785" i="1" s="1"/>
  <c r="A786" i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S786" i="1" s="1"/>
  <c r="T786" i="1" s="1"/>
  <c r="A787" i="1"/>
  <c r="C773" i="1"/>
  <c r="V786" i="1"/>
  <c r="U786" i="1"/>
  <c r="D787" i="1" l="1"/>
  <c r="E787" i="1" s="1"/>
  <c r="F788" i="1" s="1"/>
  <c r="K728" i="1"/>
  <c r="L728" i="1" s="1"/>
  <c r="M728" i="1" s="1"/>
  <c r="N728" i="1" s="1"/>
  <c r="J729" i="1"/>
  <c r="H729" i="1"/>
  <c r="G730" i="1"/>
  <c r="C774" i="1"/>
  <c r="V787" i="1"/>
  <c r="U787" i="1"/>
  <c r="O787" i="1"/>
  <c r="S787" i="1" s="1"/>
  <c r="T787" i="1" s="1"/>
  <c r="A788" i="1"/>
  <c r="I801" i="1"/>
  <c r="D788" i="1" l="1"/>
  <c r="E788" i="1" s="1"/>
  <c r="F789" i="1" s="1"/>
  <c r="H730" i="1"/>
  <c r="G731" i="1"/>
  <c r="J730" i="1"/>
  <c r="K729" i="1"/>
  <c r="L729" i="1" s="1"/>
  <c r="M729" i="1" s="1"/>
  <c r="N729" i="1" s="1"/>
  <c r="A789" i="1"/>
  <c r="O788" i="1"/>
  <c r="S788" i="1" s="1"/>
  <c r="T788" i="1" s="1"/>
  <c r="C775" i="1"/>
  <c r="I802" i="1"/>
  <c r="U788" i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C776" i="1"/>
  <c r="I803" i="1"/>
  <c r="U789" i="1"/>
  <c r="V789" i="1"/>
  <c r="O789" i="1"/>
  <c r="S789" i="1" s="1"/>
  <c r="T789" i="1" s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V790" i="1"/>
  <c r="U790" i="1"/>
  <c r="O790" i="1"/>
  <c r="S790" i="1" s="1"/>
  <c r="T790" i="1" s="1"/>
  <c r="A791" i="1"/>
  <c r="C777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C778" i="1"/>
  <c r="I805" i="1"/>
  <c r="A792" i="1"/>
  <c r="O791" i="1"/>
  <c r="S791" i="1" s="1"/>
  <c r="T791" i="1" s="1"/>
  <c r="V791" i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S792" i="1" s="1"/>
  <c r="T792" i="1" s="1"/>
  <c r="A793" i="1"/>
  <c r="C779" i="1"/>
  <c r="V792" i="1"/>
  <c r="U792" i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S793" i="1" s="1"/>
  <c r="T793" i="1" s="1"/>
  <c r="A794" i="1"/>
  <c r="U793" i="1"/>
  <c r="V793" i="1"/>
  <c r="C780" i="1"/>
  <c r="D794" i="1" l="1"/>
  <c r="E794" i="1" s="1"/>
  <c r="F795" i="1" s="1"/>
  <c r="H736" i="1"/>
  <c r="G737" i="1"/>
  <c r="J736" i="1"/>
  <c r="K735" i="1"/>
  <c r="L735" i="1" s="1"/>
  <c r="M735" i="1" s="1"/>
  <c r="N735" i="1" s="1"/>
  <c r="C781" i="1"/>
  <c r="O794" i="1"/>
  <c r="S794" i="1" s="1"/>
  <c r="T794" i="1" s="1"/>
  <c r="A795" i="1"/>
  <c r="U794" i="1"/>
  <c r="V794" i="1"/>
  <c r="I808" i="1"/>
  <c r="D795" i="1" l="1"/>
  <c r="E795" i="1" s="1"/>
  <c r="F796" i="1" s="1"/>
  <c r="H737" i="1"/>
  <c r="G738" i="1"/>
  <c r="J737" i="1"/>
  <c r="K736" i="1"/>
  <c r="L736" i="1" s="1"/>
  <c r="M736" i="1" s="1"/>
  <c r="N736" i="1" s="1"/>
  <c r="O795" i="1"/>
  <c r="S795" i="1" s="1"/>
  <c r="T795" i="1" s="1"/>
  <c r="A796" i="1"/>
  <c r="V795" i="1"/>
  <c r="U795" i="1"/>
  <c r="I809" i="1"/>
  <c r="C782" i="1"/>
  <c r="D796" i="1" l="1"/>
  <c r="E796" i="1" s="1"/>
  <c r="F797" i="1" s="1"/>
  <c r="J738" i="1"/>
  <c r="K737" i="1"/>
  <c r="L737" i="1" s="1"/>
  <c r="M737" i="1" s="1"/>
  <c r="N737" i="1" s="1"/>
  <c r="H738" i="1"/>
  <c r="G739" i="1"/>
  <c r="C783" i="1"/>
  <c r="I810" i="1"/>
  <c r="A797" i="1"/>
  <c r="O796" i="1"/>
  <c r="S796" i="1" s="1"/>
  <c r="T796" i="1" s="1"/>
  <c r="U796" i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C784" i="1"/>
  <c r="U797" i="1"/>
  <c r="V797" i="1"/>
  <c r="O797" i="1"/>
  <c r="S797" i="1" s="1"/>
  <c r="T797" i="1" s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C785" i="1"/>
  <c r="V798" i="1"/>
  <c r="U798" i="1"/>
  <c r="A799" i="1"/>
  <c r="O798" i="1"/>
  <c r="S798" i="1" s="1"/>
  <c r="T798" i="1" s="1"/>
  <c r="D799" i="1" l="1"/>
  <c r="E799" i="1" s="1"/>
  <c r="F800" i="1" s="1"/>
  <c r="J741" i="1"/>
  <c r="K740" i="1"/>
  <c r="L740" i="1" s="1"/>
  <c r="M740" i="1" s="1"/>
  <c r="N740" i="1" s="1"/>
  <c r="H741" i="1"/>
  <c r="G742" i="1"/>
  <c r="C786" i="1"/>
  <c r="I813" i="1"/>
  <c r="V799" i="1"/>
  <c r="U799" i="1"/>
  <c r="O799" i="1"/>
  <c r="S799" i="1" s="1"/>
  <c r="T799" i="1" s="1"/>
  <c r="A800" i="1"/>
  <c r="D800" i="1" l="1"/>
  <c r="E800" i="1" s="1"/>
  <c r="F801" i="1" s="1"/>
  <c r="H742" i="1"/>
  <c r="G743" i="1"/>
  <c r="J742" i="1"/>
  <c r="K741" i="1"/>
  <c r="L741" i="1" s="1"/>
  <c r="M741" i="1" s="1"/>
  <c r="N741" i="1" s="1"/>
  <c r="A801" i="1"/>
  <c r="O800" i="1"/>
  <c r="S800" i="1" s="1"/>
  <c r="T800" i="1" s="1"/>
  <c r="V800" i="1"/>
  <c r="U800" i="1"/>
  <c r="C787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V801" i="1"/>
  <c r="U801" i="1"/>
  <c r="I815" i="1"/>
  <c r="C788" i="1"/>
  <c r="O801" i="1"/>
  <c r="S801" i="1" s="1"/>
  <c r="T801" i="1" s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C789" i="1"/>
  <c r="I816" i="1"/>
  <c r="U802" i="1"/>
  <c r="V802" i="1"/>
  <c r="O802" i="1"/>
  <c r="S802" i="1" s="1"/>
  <c r="T802" i="1" s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I817" i="1"/>
  <c r="O803" i="1"/>
  <c r="S803" i="1" s="1"/>
  <c r="T803" i="1" s="1"/>
  <c r="A804" i="1"/>
  <c r="C790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C791" i="1"/>
  <c r="A805" i="1"/>
  <c r="O804" i="1"/>
  <c r="S804" i="1" s="1"/>
  <c r="T804" i="1" s="1"/>
  <c r="V804" i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S805" i="1" s="1"/>
  <c r="T805" i="1" s="1"/>
  <c r="A806" i="1"/>
  <c r="V805" i="1"/>
  <c r="U805" i="1"/>
  <c r="I819" i="1"/>
  <c r="C792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C793" i="1"/>
  <c r="U806" i="1"/>
  <c r="V806" i="1"/>
  <c r="A807" i="1"/>
  <c r="O806" i="1"/>
  <c r="S806" i="1" s="1"/>
  <c r="T806" i="1" s="1"/>
  <c r="D807" i="1" l="1"/>
  <c r="E807" i="1" s="1"/>
  <c r="F808" i="1" s="1"/>
  <c r="K748" i="1"/>
  <c r="L748" i="1" s="1"/>
  <c r="M748" i="1" s="1"/>
  <c r="N748" i="1" s="1"/>
  <c r="J749" i="1"/>
  <c r="H749" i="1"/>
  <c r="G750" i="1"/>
  <c r="C794" i="1"/>
  <c r="I821" i="1"/>
  <c r="V807" i="1"/>
  <c r="U807" i="1"/>
  <c r="A808" i="1"/>
  <c r="O807" i="1"/>
  <c r="S807" i="1" s="1"/>
  <c r="T807" i="1" s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S808" i="1" s="1"/>
  <c r="T808" i="1" s="1"/>
  <c r="U808" i="1"/>
  <c r="V808" i="1"/>
  <c r="C795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S809" i="1" s="1"/>
  <c r="T809" i="1" s="1"/>
  <c r="A810" i="1"/>
  <c r="C796" i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10" i="1" s="1"/>
  <c r="T810" i="1" s="1"/>
  <c r="U810" i="1"/>
  <c r="V810" i="1"/>
  <c r="I824" i="1"/>
  <c r="C797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V811" i="1"/>
  <c r="C798" i="1"/>
  <c r="I825" i="1"/>
  <c r="A812" i="1"/>
  <c r="O811" i="1"/>
  <c r="S811" i="1" s="1"/>
  <c r="T811" i="1" s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C799" i="1"/>
  <c r="A813" i="1"/>
  <c r="O812" i="1"/>
  <c r="S812" i="1" s="1"/>
  <c r="T812" i="1" s="1"/>
  <c r="U812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V813" i="1"/>
  <c r="U813" i="1"/>
  <c r="C800" i="1"/>
  <c r="I827" i="1"/>
  <c r="O813" i="1"/>
  <c r="S813" i="1" s="1"/>
  <c r="T813" i="1" s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C801" i="1"/>
  <c r="A815" i="1"/>
  <c r="O814" i="1"/>
  <c r="S814" i="1" s="1"/>
  <c r="T814" i="1" s="1"/>
  <c r="V814" i="1"/>
  <c r="U814" i="1"/>
  <c r="I828" i="1"/>
  <c r="D815" i="1" l="1"/>
  <c r="E815" i="1" s="1"/>
  <c r="F816" i="1" s="1"/>
  <c r="J757" i="1"/>
  <c r="K756" i="1"/>
  <c r="L756" i="1" s="1"/>
  <c r="M756" i="1" s="1"/>
  <c r="N756" i="1" s="1"/>
  <c r="H757" i="1"/>
  <c r="G758" i="1"/>
  <c r="U815" i="1"/>
  <c r="V815" i="1"/>
  <c r="I829" i="1"/>
  <c r="C802" i="1"/>
  <c r="A816" i="1"/>
  <c r="O815" i="1"/>
  <c r="S815" i="1" s="1"/>
  <c r="T815" i="1" s="1"/>
  <c r="D816" i="1" l="1"/>
  <c r="E816" i="1" s="1"/>
  <c r="F817" i="1" s="1"/>
  <c r="H758" i="1"/>
  <c r="G759" i="1"/>
  <c r="J758" i="1"/>
  <c r="K757" i="1"/>
  <c r="L757" i="1" s="1"/>
  <c r="M757" i="1" s="1"/>
  <c r="N757" i="1" s="1"/>
  <c r="C803" i="1"/>
  <c r="V816" i="1"/>
  <c r="U816" i="1"/>
  <c r="O816" i="1"/>
  <c r="S816" i="1" s="1"/>
  <c r="T816" i="1" s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S817" i="1" s="1"/>
  <c r="T817" i="1" s="1"/>
  <c r="A818" i="1"/>
  <c r="C804" i="1"/>
  <c r="I831" i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C805" i="1"/>
  <c r="U818" i="1"/>
  <c r="V818" i="1"/>
  <c r="I832" i="1"/>
  <c r="A819" i="1"/>
  <c r="O818" i="1"/>
  <c r="S818" i="1" s="1"/>
  <c r="T818" i="1" s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V819" i="1"/>
  <c r="A820" i="1"/>
  <c r="O819" i="1"/>
  <c r="S819" i="1" s="1"/>
  <c r="T819" i="1" s="1"/>
  <c r="C806" i="1"/>
  <c r="D820" i="1" l="1"/>
  <c r="E820" i="1" s="1"/>
  <c r="F821" i="1" s="1"/>
  <c r="H762" i="1"/>
  <c r="G763" i="1"/>
  <c r="K761" i="1"/>
  <c r="L761" i="1" s="1"/>
  <c r="M761" i="1" s="1"/>
  <c r="N761" i="1" s="1"/>
  <c r="J762" i="1"/>
  <c r="C807" i="1"/>
  <c r="I834" i="1"/>
  <c r="O820" i="1"/>
  <c r="S820" i="1" s="1"/>
  <c r="T820" i="1" s="1"/>
  <c r="A821" i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U821" i="1"/>
  <c r="V821" i="1"/>
  <c r="A822" i="1"/>
  <c r="O821" i="1"/>
  <c r="S821" i="1" s="1"/>
  <c r="T821" i="1" s="1"/>
  <c r="C808" i="1"/>
  <c r="D822" i="1" l="1"/>
  <c r="E822" i="1" s="1"/>
  <c r="F823" i="1" s="1"/>
  <c r="H764" i="1"/>
  <c r="G765" i="1"/>
  <c r="K763" i="1"/>
  <c r="L763" i="1" s="1"/>
  <c r="M763" i="1" s="1"/>
  <c r="N763" i="1" s="1"/>
  <c r="J764" i="1"/>
  <c r="C809" i="1"/>
  <c r="U822" i="1"/>
  <c r="V822" i="1"/>
  <c r="A823" i="1"/>
  <c r="O822" i="1"/>
  <c r="S822" i="1" s="1"/>
  <c r="T822" i="1" s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S823" i="1" s="1"/>
  <c r="T823" i="1" s="1"/>
  <c r="C810" i="1"/>
  <c r="V823" i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S824" i="1" s="1"/>
  <c r="T824" i="1" s="1"/>
  <c r="A825" i="1"/>
  <c r="C811" i="1"/>
  <c r="U824" i="1"/>
  <c r="V824" i="1"/>
  <c r="I838" i="1"/>
  <c r="D825" i="1" l="1"/>
  <c r="E825" i="1" s="1"/>
  <c r="F826" i="1" s="1"/>
  <c r="K766" i="1"/>
  <c r="L766" i="1" s="1"/>
  <c r="M766" i="1" s="1"/>
  <c r="N766" i="1" s="1"/>
  <c r="J767" i="1"/>
  <c r="H767" i="1"/>
  <c r="G768" i="1"/>
  <c r="C812" i="1"/>
  <c r="I839" i="1"/>
  <c r="V825" i="1"/>
  <c r="U825" i="1"/>
  <c r="O825" i="1"/>
  <c r="S825" i="1" s="1"/>
  <c r="T825" i="1" s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C813" i="1"/>
  <c r="A827" i="1"/>
  <c r="O826" i="1"/>
  <c r="S826" i="1" s="1"/>
  <c r="T826" i="1" s="1"/>
  <c r="I840" i="1"/>
  <c r="V826" i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S827" i="1" s="1"/>
  <c r="T827" i="1" s="1"/>
  <c r="A828" i="1"/>
  <c r="U827" i="1"/>
  <c r="V827" i="1"/>
  <c r="C814" i="1"/>
  <c r="D828" i="1" l="1"/>
  <c r="E828" i="1" s="1"/>
  <c r="F829" i="1" s="1"/>
  <c r="H770" i="1"/>
  <c r="G771" i="1"/>
  <c r="K769" i="1"/>
  <c r="L769" i="1" s="1"/>
  <c r="M769" i="1" s="1"/>
  <c r="N769" i="1" s="1"/>
  <c r="J770" i="1"/>
  <c r="C815" i="1"/>
  <c r="O828" i="1"/>
  <c r="S828" i="1" s="1"/>
  <c r="T828" i="1" s="1"/>
  <c r="A829" i="1"/>
  <c r="I842" i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S829" i="1" s="1"/>
  <c r="T829" i="1" s="1"/>
  <c r="C816" i="1"/>
  <c r="I843" i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I844" i="1"/>
  <c r="C817" i="1"/>
  <c r="A831" i="1"/>
  <c r="O830" i="1"/>
  <c r="S830" i="1" s="1"/>
  <c r="T830" i="1" s="1"/>
  <c r="D831" i="1" l="1"/>
  <c r="E831" i="1" s="1"/>
  <c r="F832" i="1" s="1"/>
  <c r="K772" i="1"/>
  <c r="L772" i="1" s="1"/>
  <c r="M772" i="1" s="1"/>
  <c r="N772" i="1" s="1"/>
  <c r="J773" i="1"/>
  <c r="G774" i="1"/>
  <c r="H773" i="1"/>
  <c r="I845" i="1"/>
  <c r="U831" i="1"/>
  <c r="V831" i="1"/>
  <c r="O831" i="1"/>
  <c r="S831" i="1" s="1"/>
  <c r="T831" i="1" s="1"/>
  <c r="A832" i="1"/>
  <c r="C818" i="1"/>
  <c r="D832" i="1" l="1"/>
  <c r="E832" i="1" s="1"/>
  <c r="F833" i="1" s="1"/>
  <c r="G775" i="1"/>
  <c r="H774" i="1"/>
  <c r="K773" i="1"/>
  <c r="L773" i="1" s="1"/>
  <c r="M773" i="1" s="1"/>
  <c r="N773" i="1" s="1"/>
  <c r="J774" i="1"/>
  <c r="C819" i="1"/>
  <c r="V832" i="1"/>
  <c r="U832" i="1"/>
  <c r="I846" i="1"/>
  <c r="O832" i="1"/>
  <c r="S832" i="1" s="1"/>
  <c r="T832" i="1" s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S833" i="1" s="1"/>
  <c r="T833" i="1" s="1"/>
  <c r="C820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C821" i="1"/>
  <c r="O834" i="1"/>
  <c r="S834" i="1" s="1"/>
  <c r="T834" i="1" s="1"/>
  <c r="A835" i="1"/>
  <c r="U834" i="1"/>
  <c r="V834" i="1"/>
  <c r="D835" i="1" l="1"/>
  <c r="E835" i="1" s="1"/>
  <c r="F836" i="1" s="1"/>
  <c r="K776" i="1"/>
  <c r="L776" i="1" s="1"/>
  <c r="M776" i="1" s="1"/>
  <c r="N776" i="1" s="1"/>
  <c r="J777" i="1"/>
  <c r="H777" i="1"/>
  <c r="G778" i="1"/>
  <c r="C822" i="1"/>
  <c r="O835" i="1"/>
  <c r="S835" i="1" s="1"/>
  <c r="T835" i="1" s="1"/>
  <c r="A836" i="1"/>
  <c r="I849" i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S836" i="1" s="1"/>
  <c r="T836" i="1" s="1"/>
  <c r="A837" i="1"/>
  <c r="V836" i="1"/>
  <c r="U836" i="1"/>
  <c r="C823" i="1"/>
  <c r="D837" i="1" l="1"/>
  <c r="E837" i="1" s="1"/>
  <c r="F838" i="1" s="1"/>
  <c r="K778" i="1"/>
  <c r="L778" i="1" s="1"/>
  <c r="M778" i="1" s="1"/>
  <c r="N778" i="1" s="1"/>
  <c r="J779" i="1"/>
  <c r="G780" i="1"/>
  <c r="H779" i="1"/>
  <c r="C824" i="1"/>
  <c r="A838" i="1"/>
  <c r="O837" i="1"/>
  <c r="S837" i="1" s="1"/>
  <c r="T837" i="1" s="1"/>
  <c r="V837" i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C825" i="1"/>
  <c r="U838" i="1"/>
  <c r="V838" i="1"/>
  <c r="A839" i="1"/>
  <c r="O838" i="1"/>
  <c r="S838" i="1" s="1"/>
  <c r="T838" i="1" s="1"/>
  <c r="D839" i="1" l="1"/>
  <c r="E839" i="1" s="1"/>
  <c r="F840" i="1" s="1"/>
  <c r="K780" i="1"/>
  <c r="L780" i="1" s="1"/>
  <c r="M780" i="1" s="1"/>
  <c r="N780" i="1" s="1"/>
  <c r="J781" i="1"/>
  <c r="H781" i="1"/>
  <c r="G782" i="1"/>
  <c r="C826" i="1"/>
  <c r="U839" i="1"/>
  <c r="V839" i="1"/>
  <c r="I853" i="1"/>
  <c r="O839" i="1"/>
  <c r="S839" i="1" s="1"/>
  <c r="T839" i="1" s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S840" i="1" s="1"/>
  <c r="T840" i="1" s="1"/>
  <c r="A841" i="1"/>
  <c r="C827" i="1"/>
  <c r="I854" i="1"/>
  <c r="V840" i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C828" i="1"/>
  <c r="A842" i="1"/>
  <c r="O841" i="1"/>
  <c r="S841" i="1" s="1"/>
  <c r="T841" i="1" s="1"/>
  <c r="U841" i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S842" i="1" s="1"/>
  <c r="T842" i="1" s="1"/>
  <c r="A843" i="1"/>
  <c r="V842" i="1"/>
  <c r="U842" i="1"/>
  <c r="C829" i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C830" i="1"/>
  <c r="I857" i="1"/>
  <c r="A844" i="1"/>
  <c r="O843" i="1"/>
  <c r="S843" i="1" s="1"/>
  <c r="T843" i="1" s="1"/>
  <c r="U843" i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S844" i="1" s="1"/>
  <c r="T844" i="1" s="1"/>
  <c r="A845" i="1"/>
  <c r="I858" i="1"/>
  <c r="C831" i="1"/>
  <c r="V844" i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C832" i="1"/>
  <c r="O845" i="1"/>
  <c r="S845" i="1" s="1"/>
  <c r="T845" i="1" s="1"/>
  <c r="A846" i="1"/>
  <c r="V845" i="1"/>
  <c r="U845" i="1"/>
  <c r="D846" i="1" l="1"/>
  <c r="E846" i="1" s="1"/>
  <c r="F847" i="1" s="1"/>
  <c r="G789" i="1"/>
  <c r="H788" i="1"/>
  <c r="K787" i="1"/>
  <c r="L787" i="1" s="1"/>
  <c r="M787" i="1" s="1"/>
  <c r="N787" i="1" s="1"/>
  <c r="J788" i="1"/>
  <c r="V846" i="1"/>
  <c r="U846" i="1"/>
  <c r="I860" i="1"/>
  <c r="C833" i="1"/>
  <c r="A847" i="1"/>
  <c r="O846" i="1"/>
  <c r="S846" i="1" s="1"/>
  <c r="T846" i="1" s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A848" i="1"/>
  <c r="O847" i="1"/>
  <c r="S847" i="1" s="1"/>
  <c r="T847" i="1" s="1"/>
  <c r="C834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S848" i="1" s="1"/>
  <c r="T848" i="1" s="1"/>
  <c r="I862" i="1"/>
  <c r="C835" i="1"/>
  <c r="U848" i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S849" i="1" s="1"/>
  <c r="T849" i="1" s="1"/>
  <c r="A850" i="1"/>
  <c r="C836" i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C837" i="1"/>
  <c r="O850" i="1"/>
  <c r="S850" i="1" s="1"/>
  <c r="T850" i="1" s="1"/>
  <c r="A851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S851" i="1" s="1"/>
  <c r="T851" i="1" s="1"/>
  <c r="A852" i="1"/>
  <c r="C838" i="1"/>
  <c r="U851" i="1"/>
  <c r="V851" i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C839" i="1"/>
  <c r="I866" i="1"/>
  <c r="O852" i="1"/>
  <c r="S852" i="1" s="1"/>
  <c r="T852" i="1" s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S853" i="1" s="1"/>
  <c r="T853" i="1" s="1"/>
  <c r="U853" i="1"/>
  <c r="V853" i="1"/>
  <c r="C840" i="1"/>
  <c r="D854" i="1" l="1"/>
  <c r="E854" i="1" s="1"/>
  <c r="F855" i="1" s="1"/>
  <c r="G797" i="1"/>
  <c r="H796" i="1"/>
  <c r="K795" i="1"/>
  <c r="L795" i="1" s="1"/>
  <c r="M795" i="1" s="1"/>
  <c r="N795" i="1" s="1"/>
  <c r="J796" i="1"/>
  <c r="C841" i="1"/>
  <c r="U854" i="1"/>
  <c r="V854" i="1"/>
  <c r="A855" i="1"/>
  <c r="O854" i="1"/>
  <c r="S854" i="1" s="1"/>
  <c r="T854" i="1" s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C842" i="1"/>
  <c r="I869" i="1"/>
  <c r="U855" i="1"/>
  <c r="V855" i="1"/>
  <c r="A856" i="1"/>
  <c r="O855" i="1"/>
  <c r="S855" i="1" s="1"/>
  <c r="T855" i="1" s="1"/>
  <c r="D856" i="1" l="1"/>
  <c r="E856" i="1" s="1"/>
  <c r="F857" i="1" s="1"/>
  <c r="G799" i="1"/>
  <c r="H798" i="1"/>
  <c r="K797" i="1"/>
  <c r="L797" i="1" s="1"/>
  <c r="M797" i="1" s="1"/>
  <c r="N797" i="1" s="1"/>
  <c r="J798" i="1"/>
  <c r="U856" i="1"/>
  <c r="V856" i="1"/>
  <c r="O856" i="1"/>
  <c r="S856" i="1" s="1"/>
  <c r="T856" i="1" s="1"/>
  <c r="A857" i="1"/>
  <c r="C843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C844" i="1"/>
  <c r="A858" i="1"/>
  <c r="O857" i="1"/>
  <c r="S857" i="1" s="1"/>
  <c r="T857" i="1" s="1"/>
  <c r="I871" i="1"/>
  <c r="V857" i="1"/>
  <c r="U857" i="1"/>
  <c r="D858" i="1" l="1"/>
  <c r="E858" i="1" s="1"/>
  <c r="F859" i="1" s="1"/>
  <c r="G801" i="1"/>
  <c r="H800" i="1"/>
  <c r="K799" i="1"/>
  <c r="L799" i="1" s="1"/>
  <c r="M799" i="1" s="1"/>
  <c r="N799" i="1" s="1"/>
  <c r="J800" i="1"/>
  <c r="U858" i="1"/>
  <c r="V858" i="1"/>
  <c r="C845" i="1"/>
  <c r="I872" i="1"/>
  <c r="O858" i="1"/>
  <c r="S858" i="1" s="1"/>
  <c r="T858" i="1" s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S859" i="1" s="1"/>
  <c r="T859" i="1" s="1"/>
  <c r="V859" i="1"/>
  <c r="U859" i="1"/>
  <c r="I873" i="1"/>
  <c r="C846" i="1"/>
  <c r="D860" i="1" l="1"/>
  <c r="E860" i="1" s="1"/>
  <c r="F861" i="1" s="1"/>
  <c r="H802" i="1"/>
  <c r="G803" i="1"/>
  <c r="K801" i="1"/>
  <c r="L801" i="1" s="1"/>
  <c r="M801" i="1" s="1"/>
  <c r="N801" i="1" s="1"/>
  <c r="J802" i="1"/>
  <c r="C847" i="1"/>
  <c r="O860" i="1"/>
  <c r="S860" i="1" s="1"/>
  <c r="T860" i="1" s="1"/>
  <c r="A861" i="1"/>
  <c r="I874" i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S861" i="1" s="1"/>
  <c r="T861" i="1" s="1"/>
  <c r="C848" i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I876" i="1"/>
  <c r="C849" i="1"/>
  <c r="O862" i="1"/>
  <c r="S862" i="1" s="1"/>
  <c r="T862" i="1" s="1"/>
  <c r="A863" i="1"/>
  <c r="D863" i="1" l="1"/>
  <c r="E863" i="1" s="1"/>
  <c r="F864" i="1" s="1"/>
  <c r="K804" i="1"/>
  <c r="L804" i="1" s="1"/>
  <c r="M804" i="1" s="1"/>
  <c r="N804" i="1" s="1"/>
  <c r="J805" i="1"/>
  <c r="H805" i="1"/>
  <c r="G806" i="1"/>
  <c r="A864" i="1"/>
  <c r="O863" i="1"/>
  <c r="S863" i="1" s="1"/>
  <c r="T863" i="1" s="1"/>
  <c r="I877" i="1"/>
  <c r="V863" i="1"/>
  <c r="U863" i="1"/>
  <c r="C850" i="1"/>
  <c r="D864" i="1" l="1"/>
  <c r="E864" i="1" s="1"/>
  <c r="F865" i="1" s="1"/>
  <c r="G807" i="1"/>
  <c r="H806" i="1"/>
  <c r="K805" i="1"/>
  <c r="L805" i="1" s="1"/>
  <c r="M805" i="1" s="1"/>
  <c r="N805" i="1" s="1"/>
  <c r="J806" i="1"/>
  <c r="U864" i="1"/>
  <c r="V864" i="1"/>
  <c r="C851" i="1"/>
  <c r="I878" i="1"/>
  <c r="O864" i="1"/>
  <c r="S864" i="1" s="1"/>
  <c r="T864" i="1" s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S865" i="1" s="1"/>
  <c r="T865" i="1" s="1"/>
  <c r="A866" i="1"/>
  <c r="C852" i="1"/>
  <c r="I879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C853" i="1"/>
  <c r="I880" i="1"/>
  <c r="O866" i="1"/>
  <c r="S866" i="1" s="1"/>
  <c r="T866" i="1" s="1"/>
  <c r="A867" i="1"/>
  <c r="V866" i="1"/>
  <c r="U866" i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I881" i="1"/>
  <c r="C854" i="1"/>
  <c r="A868" i="1"/>
  <c r="O867" i="1"/>
  <c r="S867" i="1" s="1"/>
  <c r="T867" i="1" s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8" i="1" s="1"/>
  <c r="T868" i="1" s="1"/>
  <c r="V868" i="1"/>
  <c r="U868" i="1"/>
  <c r="I882" i="1"/>
  <c r="C855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U869" i="1"/>
  <c r="I883" i="1"/>
  <c r="C856" i="1"/>
  <c r="O869" i="1"/>
  <c r="S869" i="1" s="1"/>
  <c r="T869" i="1" s="1"/>
  <c r="A870" i="1"/>
  <c r="D870" i="1" l="1"/>
  <c r="E870" i="1" s="1"/>
  <c r="F871" i="1" s="1"/>
  <c r="G813" i="1"/>
  <c r="H812" i="1"/>
  <c r="K811" i="1"/>
  <c r="L811" i="1" s="1"/>
  <c r="M811" i="1" s="1"/>
  <c r="N811" i="1" s="1"/>
  <c r="J812" i="1"/>
  <c r="O870" i="1"/>
  <c r="S870" i="1" s="1"/>
  <c r="T870" i="1" s="1"/>
  <c r="A871" i="1"/>
  <c r="I884" i="1"/>
  <c r="U870" i="1"/>
  <c r="V870" i="1"/>
  <c r="C857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V871" i="1"/>
  <c r="U871" i="1"/>
  <c r="C858" i="1"/>
  <c r="O871" i="1"/>
  <c r="S871" i="1" s="1"/>
  <c r="T871" i="1" s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C859" i="1"/>
  <c r="O872" i="1"/>
  <c r="S872" i="1" s="1"/>
  <c r="T872" i="1" s="1"/>
  <c r="A873" i="1"/>
  <c r="I886" i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S873" i="1" s="1"/>
  <c r="T873" i="1" s="1"/>
  <c r="A874" i="1"/>
  <c r="V873" i="1"/>
  <c r="U873" i="1"/>
  <c r="I887" i="1"/>
  <c r="C860" i="1"/>
  <c r="D874" i="1" l="1"/>
  <c r="E874" i="1" s="1"/>
  <c r="F875" i="1" s="1"/>
  <c r="G817" i="1"/>
  <c r="H816" i="1"/>
  <c r="K815" i="1"/>
  <c r="L815" i="1" s="1"/>
  <c r="M815" i="1" s="1"/>
  <c r="N815" i="1" s="1"/>
  <c r="J816" i="1"/>
  <c r="C861" i="1"/>
  <c r="A875" i="1"/>
  <c r="O874" i="1"/>
  <c r="S874" i="1" s="1"/>
  <c r="T874" i="1" s="1"/>
  <c r="I888" i="1"/>
  <c r="V874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S875" i="1" s="1"/>
  <c r="T875" i="1" s="1"/>
  <c r="A876" i="1"/>
  <c r="C862" i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V876" i="1"/>
  <c r="U876" i="1"/>
  <c r="I890" i="1"/>
  <c r="C863" i="1"/>
  <c r="O876" i="1"/>
  <c r="S876" i="1" s="1"/>
  <c r="T876" i="1" s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S877" i="1" s="1"/>
  <c r="T877" i="1" s="1"/>
  <c r="A878" i="1"/>
  <c r="I891" i="1"/>
  <c r="U877" i="1"/>
  <c r="V877" i="1"/>
  <c r="C864" i="1"/>
  <c r="D878" i="1" l="1"/>
  <c r="E878" i="1" s="1"/>
  <c r="F879" i="1" s="1"/>
  <c r="G821" i="1"/>
  <c r="H820" i="1"/>
  <c r="K819" i="1"/>
  <c r="L819" i="1" s="1"/>
  <c r="M819" i="1" s="1"/>
  <c r="N819" i="1" s="1"/>
  <c r="J820" i="1"/>
  <c r="I892" i="1"/>
  <c r="V878" i="1"/>
  <c r="U878" i="1"/>
  <c r="C865" i="1"/>
  <c r="A879" i="1"/>
  <c r="O878" i="1"/>
  <c r="S878" i="1" s="1"/>
  <c r="T878" i="1" s="1"/>
  <c r="D879" i="1" l="1"/>
  <c r="E879" i="1" s="1"/>
  <c r="F880" i="1" s="1"/>
  <c r="K820" i="1"/>
  <c r="L820" i="1" s="1"/>
  <c r="M820" i="1" s="1"/>
  <c r="N820" i="1" s="1"/>
  <c r="J821" i="1"/>
  <c r="H821" i="1"/>
  <c r="G822" i="1"/>
  <c r="V879" i="1"/>
  <c r="U879" i="1"/>
  <c r="I893" i="1"/>
  <c r="O879" i="1"/>
  <c r="S879" i="1" s="1"/>
  <c r="T879" i="1" s="1"/>
  <c r="A880" i="1"/>
  <c r="C866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C867" i="1"/>
  <c r="V880" i="1"/>
  <c r="U880" i="1"/>
  <c r="A881" i="1"/>
  <c r="O880" i="1"/>
  <c r="S880" i="1" s="1"/>
  <c r="T880" i="1" s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V881" i="1"/>
  <c r="A882" i="1"/>
  <c r="O881" i="1"/>
  <c r="S881" i="1" s="1"/>
  <c r="T881" i="1" s="1"/>
  <c r="I895" i="1"/>
  <c r="C868" i="1"/>
  <c r="D882" i="1" l="1"/>
  <c r="E882" i="1" s="1"/>
  <c r="F883" i="1" s="1"/>
  <c r="G825" i="1"/>
  <c r="H824" i="1"/>
  <c r="K823" i="1"/>
  <c r="L823" i="1" s="1"/>
  <c r="M823" i="1" s="1"/>
  <c r="N823" i="1" s="1"/>
  <c r="J824" i="1"/>
  <c r="C869" i="1"/>
  <c r="I896" i="1"/>
  <c r="A883" i="1"/>
  <c r="O882" i="1"/>
  <c r="S882" i="1" s="1"/>
  <c r="T882" i="1" s="1"/>
  <c r="U882" i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S883" i="1" s="1"/>
  <c r="T883" i="1" s="1"/>
  <c r="A884" i="1"/>
  <c r="V883" i="1"/>
  <c r="U883" i="1"/>
  <c r="I897" i="1"/>
  <c r="C870" i="1"/>
  <c r="D884" i="1" l="1"/>
  <c r="E884" i="1" s="1"/>
  <c r="F885" i="1" s="1"/>
  <c r="G827" i="1"/>
  <c r="H826" i="1"/>
  <c r="K825" i="1"/>
  <c r="L825" i="1" s="1"/>
  <c r="M825" i="1" s="1"/>
  <c r="N825" i="1" s="1"/>
  <c r="J826" i="1"/>
  <c r="C871" i="1"/>
  <c r="I898" i="1"/>
  <c r="A885" i="1"/>
  <c r="O884" i="1"/>
  <c r="S884" i="1" s="1"/>
  <c r="T884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A886" i="1"/>
  <c r="O885" i="1"/>
  <c r="S885" i="1" s="1"/>
  <c r="T885" i="1" s="1"/>
  <c r="I899" i="1"/>
  <c r="C872" i="1"/>
  <c r="D886" i="1" l="1"/>
  <c r="E886" i="1" s="1"/>
  <c r="F887" i="1" s="1"/>
  <c r="G829" i="1"/>
  <c r="H828" i="1"/>
  <c r="K827" i="1"/>
  <c r="L827" i="1" s="1"/>
  <c r="M827" i="1" s="1"/>
  <c r="N827" i="1" s="1"/>
  <c r="J828" i="1"/>
  <c r="C873" i="1"/>
  <c r="V886" i="1"/>
  <c r="U886" i="1"/>
  <c r="I900" i="1"/>
  <c r="O886" i="1"/>
  <c r="S886" i="1" s="1"/>
  <c r="T886" i="1" s="1"/>
  <c r="A887" i="1"/>
  <c r="D887" i="1" l="1"/>
  <c r="E887" i="1" s="1"/>
  <c r="F888" i="1" s="1"/>
  <c r="K828" i="1"/>
  <c r="L828" i="1" s="1"/>
  <c r="M828" i="1" s="1"/>
  <c r="N828" i="1" s="1"/>
  <c r="J829" i="1"/>
  <c r="G830" i="1"/>
  <c r="H829" i="1"/>
  <c r="U887" i="1"/>
  <c r="V887" i="1"/>
  <c r="A888" i="1"/>
  <c r="O887" i="1"/>
  <c r="S887" i="1" s="1"/>
  <c r="T887" i="1" s="1"/>
  <c r="C874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U888" i="1"/>
  <c r="C875" i="1"/>
  <c r="O888" i="1"/>
  <c r="S888" i="1" s="1"/>
  <c r="T888" i="1" s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S889" i="1" s="1"/>
  <c r="T889" i="1" s="1"/>
  <c r="V889" i="1"/>
  <c r="U889" i="1"/>
  <c r="C876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C877" i="1"/>
  <c r="O890" i="1"/>
  <c r="S890" i="1" s="1"/>
  <c r="T890" i="1" s="1"/>
  <c r="A891" i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C878" i="1"/>
  <c r="A892" i="1"/>
  <c r="O891" i="1"/>
  <c r="S891" i="1" s="1"/>
  <c r="T891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A893" i="1"/>
  <c r="O892" i="1"/>
  <c r="S892" i="1" s="1"/>
  <c r="T892" i="1" s="1"/>
  <c r="C879" i="1"/>
  <c r="D893" i="1" l="1"/>
  <c r="E893" i="1" s="1"/>
  <c r="F894" i="1" s="1"/>
  <c r="K834" i="1"/>
  <c r="L834" i="1" s="1"/>
  <c r="M834" i="1" s="1"/>
  <c r="N834" i="1" s="1"/>
  <c r="J835" i="1"/>
  <c r="G836" i="1"/>
  <c r="H835" i="1"/>
  <c r="V893" i="1"/>
  <c r="U893" i="1"/>
  <c r="C880" i="1"/>
  <c r="O893" i="1"/>
  <c r="S893" i="1" s="1"/>
  <c r="T893" i="1" s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C881" i="1"/>
  <c r="O894" i="1"/>
  <c r="S894" i="1" s="1"/>
  <c r="T894" i="1" s="1"/>
  <c r="A895" i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U895" i="1"/>
  <c r="V895" i="1"/>
  <c r="I909" i="1"/>
  <c r="O895" i="1"/>
  <c r="S895" i="1" s="1"/>
  <c r="T895" i="1" s="1"/>
  <c r="A896" i="1"/>
  <c r="C882" i="1"/>
  <c r="D896" i="1" l="1"/>
  <c r="E896" i="1" s="1"/>
  <c r="F897" i="1" s="1"/>
  <c r="G839" i="1"/>
  <c r="H838" i="1"/>
  <c r="K837" i="1"/>
  <c r="L837" i="1" s="1"/>
  <c r="M837" i="1" s="1"/>
  <c r="N837" i="1" s="1"/>
  <c r="J838" i="1"/>
  <c r="C883" i="1"/>
  <c r="A897" i="1"/>
  <c r="O896" i="1"/>
  <c r="S896" i="1" s="1"/>
  <c r="T896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S897" i="1" s="1"/>
  <c r="T897" i="1" s="1"/>
  <c r="U897" i="1"/>
  <c r="V897" i="1"/>
  <c r="I911" i="1"/>
  <c r="C884" i="1"/>
  <c r="D898" i="1" l="1"/>
  <c r="E898" i="1" s="1"/>
  <c r="F899" i="1" s="1"/>
  <c r="G841" i="1"/>
  <c r="H840" i="1"/>
  <c r="K839" i="1"/>
  <c r="L839" i="1" s="1"/>
  <c r="M839" i="1" s="1"/>
  <c r="N839" i="1" s="1"/>
  <c r="J840" i="1"/>
  <c r="C885" i="1"/>
  <c r="O898" i="1"/>
  <c r="S898" i="1" s="1"/>
  <c r="T898" i="1" s="1"/>
  <c r="A899" i="1"/>
  <c r="I912" i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U899" i="1"/>
  <c r="V899" i="1"/>
  <c r="C886" i="1"/>
  <c r="I913" i="1"/>
  <c r="O899" i="1"/>
  <c r="S899" i="1" s="1"/>
  <c r="T899" i="1" s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C887" i="1"/>
  <c r="O900" i="1"/>
  <c r="S900" i="1" s="1"/>
  <c r="T900" i="1" s="1"/>
  <c r="A901" i="1"/>
  <c r="V900" i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C888" i="1"/>
  <c r="I915" i="1"/>
  <c r="O901" i="1"/>
  <c r="S901" i="1" s="1"/>
  <c r="T901" i="1" s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S902" i="1" s="1"/>
  <c r="T902" i="1" s="1"/>
  <c r="A903" i="1"/>
  <c r="C889" i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C890" i="1"/>
  <c r="A904" i="1"/>
  <c r="O903" i="1"/>
  <c r="S903" i="1" s="1"/>
  <c r="T903" i="1" s="1"/>
  <c r="V903" i="1"/>
  <c r="U903" i="1"/>
  <c r="D904" i="1" l="1"/>
  <c r="E904" i="1" s="1"/>
  <c r="F905" i="1" s="1"/>
  <c r="H846" i="1"/>
  <c r="G847" i="1"/>
  <c r="J846" i="1"/>
  <c r="K845" i="1"/>
  <c r="L845" i="1" s="1"/>
  <c r="M845" i="1" s="1"/>
  <c r="N845" i="1" s="1"/>
  <c r="U904" i="1"/>
  <c r="V904" i="1"/>
  <c r="C891" i="1"/>
  <c r="A905" i="1"/>
  <c r="O904" i="1"/>
  <c r="S904" i="1" s="1"/>
  <c r="T904" i="1" s="1"/>
  <c r="I918" i="1"/>
  <c r="D905" i="1" l="1"/>
  <c r="E905" i="1" s="1"/>
  <c r="F906" i="1" s="1"/>
  <c r="K846" i="1"/>
  <c r="L846" i="1" s="1"/>
  <c r="M846" i="1" s="1"/>
  <c r="N846" i="1" s="1"/>
  <c r="J847" i="1"/>
  <c r="H847" i="1"/>
  <c r="G848" i="1"/>
  <c r="O905" i="1"/>
  <c r="S905" i="1" s="1"/>
  <c r="T905" i="1" s="1"/>
  <c r="A906" i="1"/>
  <c r="I919" i="1"/>
  <c r="V905" i="1"/>
  <c r="U905" i="1"/>
  <c r="C892" i="1"/>
  <c r="D906" i="1" l="1"/>
  <c r="E906" i="1" s="1"/>
  <c r="F907" i="1" s="1"/>
  <c r="H848" i="1"/>
  <c r="G849" i="1"/>
  <c r="J848" i="1"/>
  <c r="K847" i="1"/>
  <c r="L847" i="1" s="1"/>
  <c r="M847" i="1" s="1"/>
  <c r="N847" i="1" s="1"/>
  <c r="V906" i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O906" i="1"/>
  <c r="S906" i="1" s="1"/>
  <c r="T906" i="1" s="1"/>
  <c r="A907" i="1"/>
  <c r="D907" i="1" l="1"/>
  <c r="E907" i="1" s="1"/>
  <c r="F908" i="1" s="1"/>
  <c r="K848" i="1"/>
  <c r="L848" i="1" s="1"/>
  <c r="M848" i="1" s="1"/>
  <c r="N848" i="1" s="1"/>
  <c r="J849" i="1"/>
  <c r="H849" i="1"/>
  <c r="G850" i="1"/>
  <c r="A908" i="1"/>
  <c r="O907" i="1"/>
  <c r="S907" i="1" s="1"/>
  <c r="T907" i="1" s="1"/>
  <c r="C894" i="1"/>
  <c r="V907" i="1"/>
  <c r="U907" i="1"/>
  <c r="D908" i="1" l="1"/>
  <c r="E908" i="1" s="1"/>
  <c r="F909" i="1" s="1"/>
  <c r="H850" i="1"/>
  <c r="G851" i="1"/>
  <c r="J850" i="1"/>
  <c r="K849" i="1"/>
  <c r="L849" i="1" s="1"/>
  <c r="M849" i="1" s="1"/>
  <c r="N849" i="1" s="1"/>
  <c r="U908" i="1"/>
  <c r="V908" i="1"/>
  <c r="A909" i="1"/>
  <c r="O908" i="1"/>
  <c r="S908" i="1" s="1"/>
  <c r="T908" i="1" s="1"/>
  <c r="C895" i="1"/>
  <c r="D909" i="1" l="1"/>
  <c r="E909" i="1" s="1"/>
  <c r="F910" i="1" s="1"/>
  <c r="K850" i="1"/>
  <c r="L850" i="1" s="1"/>
  <c r="M850" i="1" s="1"/>
  <c r="N850" i="1" s="1"/>
  <c r="J851" i="1"/>
  <c r="H851" i="1"/>
  <c r="G852" i="1"/>
  <c r="V909" i="1"/>
  <c r="U909" i="1"/>
  <c r="C896" i="1"/>
  <c r="O909" i="1"/>
  <c r="S909" i="1" s="1"/>
  <c r="T909" i="1" s="1"/>
  <c r="A910" i="1"/>
  <c r="D910" i="1" l="1"/>
  <c r="E910" i="1" s="1"/>
  <c r="F911" i="1" s="1"/>
  <c r="H852" i="1"/>
  <c r="G853" i="1"/>
  <c r="J852" i="1"/>
  <c r="K851" i="1"/>
  <c r="L851" i="1" s="1"/>
  <c r="M851" i="1" s="1"/>
  <c r="N851" i="1" s="1"/>
  <c r="O910" i="1"/>
  <c r="S910" i="1" s="1"/>
  <c r="T910" i="1" s="1"/>
  <c r="A911" i="1"/>
  <c r="V910" i="1"/>
  <c r="U910" i="1"/>
  <c r="C897" i="1"/>
  <c r="D911" i="1" l="1"/>
  <c r="E911" i="1" s="1"/>
  <c r="F912" i="1" s="1"/>
  <c r="K852" i="1"/>
  <c r="L852" i="1" s="1"/>
  <c r="M852" i="1" s="1"/>
  <c r="N852" i="1" s="1"/>
  <c r="J853" i="1"/>
  <c r="H853" i="1"/>
  <c r="G854" i="1"/>
  <c r="V911" i="1"/>
  <c r="U911" i="1"/>
  <c r="C898" i="1"/>
  <c r="O911" i="1"/>
  <c r="S911" i="1" s="1"/>
  <c r="T911" i="1" s="1"/>
  <c r="A912" i="1"/>
  <c r="D912" i="1" l="1"/>
  <c r="E912" i="1" s="1"/>
  <c r="F913" i="1" s="1"/>
  <c r="H854" i="1"/>
  <c r="G855" i="1"/>
  <c r="J854" i="1"/>
  <c r="K853" i="1"/>
  <c r="L853" i="1" s="1"/>
  <c r="M853" i="1" s="1"/>
  <c r="N853" i="1" s="1"/>
  <c r="U912" i="1"/>
  <c r="V912" i="1"/>
  <c r="C899" i="1"/>
  <c r="A913" i="1"/>
  <c r="O912" i="1"/>
  <c r="S912" i="1" s="1"/>
  <c r="T912" i="1" s="1"/>
  <c r="D913" i="1" l="1"/>
  <c r="E913" i="1" s="1"/>
  <c r="F914" i="1" s="1"/>
  <c r="K854" i="1"/>
  <c r="L854" i="1" s="1"/>
  <c r="M854" i="1" s="1"/>
  <c r="N854" i="1" s="1"/>
  <c r="J855" i="1"/>
  <c r="H855" i="1"/>
  <c r="G856" i="1"/>
  <c r="V913" i="1"/>
  <c r="U913" i="1"/>
  <c r="O913" i="1"/>
  <c r="S913" i="1" s="1"/>
  <c r="T913" i="1" s="1"/>
  <c r="A914" i="1"/>
  <c r="C900" i="1"/>
  <c r="D914" i="1" l="1"/>
  <c r="E914" i="1" s="1"/>
  <c r="F915" i="1" s="1"/>
  <c r="H856" i="1"/>
  <c r="G857" i="1"/>
  <c r="J856" i="1"/>
  <c r="K855" i="1"/>
  <c r="L855" i="1" s="1"/>
  <c r="M855" i="1" s="1"/>
  <c r="N855" i="1" s="1"/>
  <c r="C901" i="1"/>
  <c r="O914" i="1"/>
  <c r="S914" i="1" s="1"/>
  <c r="T914" i="1" s="1"/>
  <c r="A915" i="1"/>
  <c r="V914" i="1"/>
  <c r="U914" i="1"/>
  <c r="D915" i="1" l="1"/>
  <c r="E915" i="1" s="1"/>
  <c r="F916" i="1" s="1"/>
  <c r="K856" i="1"/>
  <c r="L856" i="1" s="1"/>
  <c r="M856" i="1" s="1"/>
  <c r="N856" i="1" s="1"/>
  <c r="J857" i="1"/>
  <c r="H857" i="1"/>
  <c r="G858" i="1"/>
  <c r="U915" i="1"/>
  <c r="V915" i="1"/>
  <c r="C902" i="1"/>
  <c r="A916" i="1"/>
  <c r="O915" i="1"/>
  <c r="S915" i="1" s="1"/>
  <c r="T915" i="1" s="1"/>
  <c r="D916" i="1" l="1"/>
  <c r="E916" i="1" s="1"/>
  <c r="F917" i="1" s="1"/>
  <c r="H858" i="1"/>
  <c r="G859" i="1"/>
  <c r="J858" i="1"/>
  <c r="K857" i="1"/>
  <c r="L857" i="1" s="1"/>
  <c r="M857" i="1" s="1"/>
  <c r="N857" i="1" s="1"/>
  <c r="C903" i="1"/>
  <c r="U916" i="1"/>
  <c r="V916" i="1"/>
  <c r="A917" i="1"/>
  <c r="O916" i="1"/>
  <c r="S916" i="1" s="1"/>
  <c r="T916" i="1" s="1"/>
  <c r="D917" i="1" l="1"/>
  <c r="E917" i="1" s="1"/>
  <c r="F918" i="1" s="1"/>
  <c r="K858" i="1"/>
  <c r="L858" i="1" s="1"/>
  <c r="M858" i="1" s="1"/>
  <c r="N858" i="1" s="1"/>
  <c r="J859" i="1"/>
  <c r="H859" i="1"/>
  <c r="G860" i="1"/>
  <c r="O917" i="1"/>
  <c r="S917" i="1" s="1"/>
  <c r="T917" i="1" s="1"/>
  <c r="A918" i="1"/>
  <c r="C904" i="1"/>
  <c r="U917" i="1"/>
  <c r="V917" i="1"/>
  <c r="D918" i="1" l="1"/>
  <c r="E918" i="1" s="1"/>
  <c r="F919" i="1" s="1"/>
  <c r="H860" i="1"/>
  <c r="G861" i="1"/>
  <c r="J860" i="1"/>
  <c r="K859" i="1"/>
  <c r="L859" i="1" s="1"/>
  <c r="M859" i="1" s="1"/>
  <c r="N859" i="1" s="1"/>
  <c r="C905" i="1"/>
  <c r="O918" i="1"/>
  <c r="S918" i="1" s="1"/>
  <c r="T918" i="1" s="1"/>
  <c r="A919" i="1"/>
  <c r="V918" i="1"/>
  <c r="U918" i="1"/>
  <c r="D919" i="1" l="1"/>
  <c r="E919" i="1" s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S919" i="1" s="1"/>
  <c r="T919" i="1" s="1"/>
  <c r="V919" i="1"/>
  <c r="U919" i="1"/>
  <c r="C906" i="1"/>
  <c r="E920" i="1" l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S920" i="1" s="1"/>
  <c r="T920" i="1" s="1"/>
  <c r="V920" i="1"/>
  <c r="U920" i="1"/>
  <c r="C907" i="1"/>
  <c r="V921" i="1" l="1"/>
  <c r="U921" i="1"/>
  <c r="O921" i="1"/>
  <c r="S921" i="1" s="1"/>
  <c r="T921" i="1" s="1"/>
  <c r="A922" i="1"/>
  <c r="D922" i="1" s="1"/>
  <c r="E921" i="1"/>
  <c r="K862" i="1"/>
  <c r="L862" i="1" s="1"/>
  <c r="M862" i="1" s="1"/>
  <c r="N862" i="1" s="1"/>
  <c r="J863" i="1"/>
  <c r="H863" i="1"/>
  <c r="G864" i="1"/>
  <c r="C908" i="1"/>
  <c r="F922" i="1" l="1"/>
  <c r="A923" i="1"/>
  <c r="D923" i="1" s="1"/>
  <c r="O922" i="1"/>
  <c r="S922" i="1" s="1"/>
  <c r="T922" i="1" s="1"/>
  <c r="E922" i="1"/>
  <c r="V922" i="1"/>
  <c r="U922" i="1"/>
  <c r="H864" i="1"/>
  <c r="G865" i="1"/>
  <c r="J864" i="1"/>
  <c r="K863" i="1"/>
  <c r="L863" i="1" s="1"/>
  <c r="M863" i="1" s="1"/>
  <c r="N863" i="1" s="1"/>
  <c r="C909" i="1"/>
  <c r="U923" i="1" l="1"/>
  <c r="V923" i="1"/>
  <c r="A924" i="1"/>
  <c r="D924" i="1" s="1"/>
  <c r="O923" i="1"/>
  <c r="S923" i="1" s="1"/>
  <c r="T923" i="1" s="1"/>
  <c r="E923" i="1"/>
  <c r="F924" i="1" s="1"/>
  <c r="F923" i="1"/>
  <c r="K864" i="1"/>
  <c r="L864" i="1" s="1"/>
  <c r="M864" i="1" s="1"/>
  <c r="N864" i="1" s="1"/>
  <c r="J865" i="1"/>
  <c r="H865" i="1"/>
  <c r="G866" i="1"/>
  <c r="C910" i="1"/>
  <c r="V924" i="1" l="1"/>
  <c r="U924" i="1"/>
  <c r="A925" i="1"/>
  <c r="D925" i="1" s="1"/>
  <c r="O924" i="1"/>
  <c r="S924" i="1" s="1"/>
  <c r="T924" i="1" s="1"/>
  <c r="E924" i="1"/>
  <c r="F925" i="1" s="1"/>
  <c r="H866" i="1"/>
  <c r="G867" i="1"/>
  <c r="J866" i="1"/>
  <c r="K865" i="1"/>
  <c r="L865" i="1" s="1"/>
  <c r="M865" i="1" s="1"/>
  <c r="N865" i="1" s="1"/>
  <c r="C911" i="1"/>
  <c r="V925" i="1" l="1"/>
  <c r="U925" i="1"/>
  <c r="A926" i="1"/>
  <c r="D926" i="1" s="1"/>
  <c r="O925" i="1"/>
  <c r="S925" i="1" s="1"/>
  <c r="T925" i="1" s="1"/>
  <c r="E925" i="1"/>
  <c r="K866" i="1"/>
  <c r="L866" i="1" s="1"/>
  <c r="M866" i="1" s="1"/>
  <c r="N866" i="1" s="1"/>
  <c r="J867" i="1"/>
  <c r="H867" i="1"/>
  <c r="G868" i="1"/>
  <c r="C912" i="1"/>
  <c r="F926" i="1" l="1"/>
  <c r="V926" i="1"/>
  <c r="U926" i="1"/>
  <c r="O926" i="1"/>
  <c r="S926" i="1" s="1"/>
  <c r="T926" i="1" s="1"/>
  <c r="A927" i="1"/>
  <c r="D927" i="1" s="1"/>
  <c r="E926" i="1"/>
  <c r="F927" i="1" s="1"/>
  <c r="H868" i="1"/>
  <c r="G869" i="1"/>
  <c r="J868" i="1"/>
  <c r="K867" i="1"/>
  <c r="L867" i="1" s="1"/>
  <c r="M867" i="1" s="1"/>
  <c r="N867" i="1" s="1"/>
  <c r="C913" i="1"/>
  <c r="O927" i="1" l="1"/>
  <c r="S927" i="1" s="1"/>
  <c r="T927" i="1" s="1"/>
  <c r="A928" i="1"/>
  <c r="D928" i="1" s="1"/>
  <c r="E927" i="1"/>
  <c r="V927" i="1"/>
  <c r="U927" i="1"/>
  <c r="K868" i="1"/>
  <c r="L868" i="1" s="1"/>
  <c r="M868" i="1" s="1"/>
  <c r="N868" i="1" s="1"/>
  <c r="J869" i="1"/>
  <c r="H869" i="1"/>
  <c r="G870" i="1"/>
  <c r="C914" i="1"/>
  <c r="F928" i="1" l="1"/>
  <c r="O928" i="1"/>
  <c r="S928" i="1" s="1"/>
  <c r="T928" i="1" s="1"/>
  <c r="A929" i="1"/>
  <c r="D929" i="1" s="1"/>
  <c r="E928" i="1"/>
  <c r="F929" i="1" s="1"/>
  <c r="U928" i="1"/>
  <c r="V928" i="1"/>
  <c r="H870" i="1"/>
  <c r="G871" i="1"/>
  <c r="J870" i="1"/>
  <c r="K869" i="1"/>
  <c r="L869" i="1" s="1"/>
  <c r="M869" i="1" s="1"/>
  <c r="N869" i="1" s="1"/>
  <c r="C915" i="1"/>
  <c r="A930" i="1" l="1"/>
  <c r="D930" i="1" s="1"/>
  <c r="O929" i="1"/>
  <c r="S929" i="1" s="1"/>
  <c r="T929" i="1" s="1"/>
  <c r="E929" i="1"/>
  <c r="F930" i="1" s="1"/>
  <c r="U929" i="1"/>
  <c r="V929" i="1"/>
  <c r="K870" i="1"/>
  <c r="L870" i="1" s="1"/>
  <c r="M870" i="1" s="1"/>
  <c r="N870" i="1" s="1"/>
  <c r="J871" i="1"/>
  <c r="H871" i="1"/>
  <c r="G872" i="1"/>
  <c r="C916" i="1"/>
  <c r="A931" i="1" l="1"/>
  <c r="D931" i="1" s="1"/>
  <c r="E930" i="1"/>
  <c r="F931" i="1" s="1"/>
  <c r="O930" i="1"/>
  <c r="S930" i="1" s="1"/>
  <c r="T930" i="1" s="1"/>
  <c r="U930" i="1"/>
  <c r="V930" i="1"/>
  <c r="H872" i="1"/>
  <c r="G873" i="1"/>
  <c r="J872" i="1"/>
  <c r="K871" i="1"/>
  <c r="L871" i="1" s="1"/>
  <c r="M871" i="1" s="1"/>
  <c r="N871" i="1" s="1"/>
  <c r="C917" i="1"/>
  <c r="U931" i="1" l="1"/>
  <c r="V931" i="1"/>
  <c r="O931" i="1"/>
  <c r="S931" i="1" s="1"/>
  <c r="T931" i="1" s="1"/>
  <c r="E931" i="1"/>
  <c r="F932" i="1" s="1"/>
  <c r="A932" i="1"/>
  <c r="D932" i="1" s="1"/>
  <c r="K872" i="1"/>
  <c r="L872" i="1" s="1"/>
  <c r="M872" i="1" s="1"/>
  <c r="N872" i="1" s="1"/>
  <c r="J873" i="1"/>
  <c r="H873" i="1"/>
  <c r="G874" i="1"/>
  <c r="C918" i="1"/>
  <c r="U932" i="1" l="1"/>
  <c r="V932" i="1"/>
  <c r="E932" i="1"/>
  <c r="F933" i="1" s="1"/>
  <c r="O932" i="1"/>
  <c r="S932" i="1" s="1"/>
  <c r="T932" i="1" s="1"/>
  <c r="A933" i="1"/>
  <c r="D933" i="1" s="1"/>
  <c r="H874" i="1"/>
  <c r="G875" i="1"/>
  <c r="J874" i="1"/>
  <c r="K873" i="1"/>
  <c r="L873" i="1" s="1"/>
  <c r="M873" i="1" s="1"/>
  <c r="N873" i="1" s="1"/>
  <c r="C919" i="1"/>
  <c r="V933" i="1" l="1"/>
  <c r="U933" i="1"/>
  <c r="A934" i="1"/>
  <c r="D934" i="1" s="1"/>
  <c r="E933" i="1"/>
  <c r="F934" i="1" s="1"/>
  <c r="O933" i="1"/>
  <c r="S933" i="1" s="1"/>
  <c r="T933" i="1" s="1"/>
  <c r="K874" i="1"/>
  <c r="L874" i="1" s="1"/>
  <c r="M874" i="1" s="1"/>
  <c r="N874" i="1" s="1"/>
  <c r="J875" i="1"/>
  <c r="H875" i="1"/>
  <c r="G876" i="1"/>
  <c r="C920" i="1"/>
  <c r="C921" i="1" l="1"/>
  <c r="E934" i="1"/>
  <c r="F935" i="1" s="1"/>
  <c r="O934" i="1"/>
  <c r="S934" i="1" s="1"/>
  <c r="T934" i="1" s="1"/>
  <c r="A935" i="1"/>
  <c r="D935" i="1" s="1"/>
  <c r="U934" i="1"/>
  <c r="V934" i="1"/>
  <c r="H876" i="1"/>
  <c r="G877" i="1"/>
  <c r="J876" i="1"/>
  <c r="K875" i="1"/>
  <c r="L875" i="1" s="1"/>
  <c r="M875" i="1" s="1"/>
  <c r="N875" i="1" s="1"/>
  <c r="C922" i="1" l="1"/>
  <c r="E935" i="1"/>
  <c r="F936" i="1" s="1"/>
  <c r="A936" i="1"/>
  <c r="D936" i="1" s="1"/>
  <c r="O935" i="1"/>
  <c r="S935" i="1" s="1"/>
  <c r="T935" i="1" s="1"/>
  <c r="V935" i="1"/>
  <c r="U935" i="1"/>
  <c r="K876" i="1"/>
  <c r="L876" i="1" s="1"/>
  <c r="M876" i="1" s="1"/>
  <c r="N876" i="1" s="1"/>
  <c r="J877" i="1"/>
  <c r="H877" i="1"/>
  <c r="G878" i="1"/>
  <c r="C923" i="1" l="1"/>
  <c r="V936" i="1"/>
  <c r="U936" i="1"/>
  <c r="E936" i="1"/>
  <c r="F937" i="1" s="1"/>
  <c r="O936" i="1"/>
  <c r="S936" i="1" s="1"/>
  <c r="T936" i="1" s="1"/>
  <c r="A937" i="1"/>
  <c r="D937" i="1" s="1"/>
  <c r="H878" i="1"/>
  <c r="G879" i="1"/>
  <c r="J878" i="1"/>
  <c r="K877" i="1"/>
  <c r="L877" i="1" s="1"/>
  <c r="M877" i="1" s="1"/>
  <c r="N877" i="1" s="1"/>
  <c r="C924" i="1" l="1"/>
  <c r="A938" i="1"/>
  <c r="D938" i="1" s="1"/>
  <c r="O937" i="1"/>
  <c r="S937" i="1" s="1"/>
  <c r="T937" i="1" s="1"/>
  <c r="E937" i="1"/>
  <c r="F938" i="1" s="1"/>
  <c r="V937" i="1"/>
  <c r="U937" i="1"/>
  <c r="J879" i="1"/>
  <c r="K878" i="1"/>
  <c r="L878" i="1" s="1"/>
  <c r="M878" i="1" s="1"/>
  <c r="N878" i="1" s="1"/>
  <c r="H879" i="1"/>
  <c r="G880" i="1"/>
  <c r="C925" i="1" l="1"/>
  <c r="V938" i="1"/>
  <c r="U938" i="1"/>
  <c r="E938" i="1"/>
  <c r="F939" i="1" s="1"/>
  <c r="A939" i="1"/>
  <c r="D939" i="1" s="1"/>
  <c r="O938" i="1"/>
  <c r="S938" i="1" s="1"/>
  <c r="T938" i="1" s="1"/>
  <c r="H880" i="1"/>
  <c r="G881" i="1"/>
  <c r="J880" i="1"/>
  <c r="K879" i="1"/>
  <c r="L879" i="1" s="1"/>
  <c r="M879" i="1" s="1"/>
  <c r="N879" i="1" s="1"/>
  <c r="C926" i="1" l="1"/>
  <c r="O939" i="1"/>
  <c r="S939" i="1" s="1"/>
  <c r="T939" i="1" s="1"/>
  <c r="A940" i="1"/>
  <c r="D940" i="1" s="1"/>
  <c r="E939" i="1"/>
  <c r="F940" i="1" s="1"/>
  <c r="U939" i="1"/>
  <c r="V939" i="1"/>
  <c r="K880" i="1"/>
  <c r="L880" i="1" s="1"/>
  <c r="M880" i="1" s="1"/>
  <c r="N880" i="1" s="1"/>
  <c r="J881" i="1"/>
  <c r="H881" i="1"/>
  <c r="G882" i="1"/>
  <c r="C927" i="1" l="1"/>
  <c r="O940" i="1"/>
  <c r="S940" i="1" s="1"/>
  <c r="T940" i="1" s="1"/>
  <c r="E940" i="1"/>
  <c r="F941" i="1" s="1"/>
  <c r="A941" i="1"/>
  <c r="D941" i="1" s="1"/>
  <c r="V940" i="1"/>
  <c r="U940" i="1"/>
  <c r="H882" i="1"/>
  <c r="G883" i="1"/>
  <c r="J882" i="1"/>
  <c r="K881" i="1"/>
  <c r="L881" i="1" s="1"/>
  <c r="M881" i="1" s="1"/>
  <c r="N881" i="1" s="1"/>
  <c r="C928" i="1" l="1"/>
  <c r="V941" i="1"/>
  <c r="U941" i="1"/>
  <c r="E941" i="1"/>
  <c r="F942" i="1" s="1"/>
  <c r="A942" i="1"/>
  <c r="D942" i="1" s="1"/>
  <c r="O941" i="1"/>
  <c r="S941" i="1" s="1"/>
  <c r="T941" i="1" s="1"/>
  <c r="K882" i="1"/>
  <c r="L882" i="1" s="1"/>
  <c r="M882" i="1" s="1"/>
  <c r="N882" i="1" s="1"/>
  <c r="J883" i="1"/>
  <c r="H883" i="1"/>
  <c r="G884" i="1"/>
  <c r="C929" i="1" l="1"/>
  <c r="V942" i="1"/>
  <c r="U942" i="1"/>
  <c r="A943" i="1"/>
  <c r="D943" i="1" s="1"/>
  <c r="E942" i="1"/>
  <c r="F943" i="1" s="1"/>
  <c r="O942" i="1"/>
  <c r="S942" i="1" s="1"/>
  <c r="T942" i="1" s="1"/>
  <c r="H884" i="1"/>
  <c r="G885" i="1"/>
  <c r="J884" i="1"/>
  <c r="K883" i="1"/>
  <c r="L883" i="1" s="1"/>
  <c r="M883" i="1" s="1"/>
  <c r="N883" i="1" s="1"/>
  <c r="C930" i="1" l="1"/>
  <c r="U943" i="1"/>
  <c r="V943" i="1"/>
  <c r="A944" i="1"/>
  <c r="D944" i="1" s="1"/>
  <c r="O943" i="1"/>
  <c r="S943" i="1" s="1"/>
  <c r="T943" i="1" s="1"/>
  <c r="E943" i="1"/>
  <c r="F944" i="1" s="1"/>
  <c r="K884" i="1"/>
  <c r="L884" i="1" s="1"/>
  <c r="M884" i="1" s="1"/>
  <c r="N884" i="1" s="1"/>
  <c r="J885" i="1"/>
  <c r="H885" i="1"/>
  <c r="G886" i="1"/>
  <c r="C931" i="1" l="1"/>
  <c r="U944" i="1"/>
  <c r="V944" i="1"/>
  <c r="O944" i="1"/>
  <c r="S944" i="1" s="1"/>
  <c r="T944" i="1" s="1"/>
  <c r="A945" i="1"/>
  <c r="D945" i="1" s="1"/>
  <c r="E944" i="1"/>
  <c r="F945" i="1" s="1"/>
  <c r="H886" i="1"/>
  <c r="G887" i="1"/>
  <c r="J886" i="1"/>
  <c r="K885" i="1"/>
  <c r="L885" i="1" s="1"/>
  <c r="M885" i="1" s="1"/>
  <c r="N885" i="1" s="1"/>
  <c r="C932" i="1" l="1"/>
  <c r="E945" i="1"/>
  <c r="F946" i="1" s="1"/>
  <c r="A946" i="1"/>
  <c r="D946" i="1" s="1"/>
  <c r="O945" i="1"/>
  <c r="S945" i="1" s="1"/>
  <c r="T945" i="1" s="1"/>
  <c r="U945" i="1"/>
  <c r="V945" i="1"/>
  <c r="K886" i="1"/>
  <c r="L886" i="1" s="1"/>
  <c r="M886" i="1" s="1"/>
  <c r="N886" i="1" s="1"/>
  <c r="J887" i="1"/>
  <c r="H887" i="1"/>
  <c r="G888" i="1"/>
  <c r="C933" i="1" l="1"/>
  <c r="V946" i="1"/>
  <c r="U946" i="1"/>
  <c r="A947" i="1"/>
  <c r="D947" i="1" s="1"/>
  <c r="E946" i="1"/>
  <c r="F947" i="1" s="1"/>
  <c r="O946" i="1"/>
  <c r="S946" i="1" s="1"/>
  <c r="T946" i="1" s="1"/>
  <c r="H888" i="1"/>
  <c r="G889" i="1"/>
  <c r="J888" i="1"/>
  <c r="K887" i="1"/>
  <c r="L887" i="1" s="1"/>
  <c r="M887" i="1" s="1"/>
  <c r="N887" i="1" s="1"/>
  <c r="C934" i="1" l="1"/>
  <c r="O947" i="1"/>
  <c r="S947" i="1" s="1"/>
  <c r="T947" i="1" s="1"/>
  <c r="E947" i="1"/>
  <c r="F948" i="1" s="1"/>
  <c r="A948" i="1"/>
  <c r="D948" i="1" s="1"/>
  <c r="U947" i="1"/>
  <c r="V947" i="1"/>
  <c r="K888" i="1"/>
  <c r="L888" i="1" s="1"/>
  <c r="M888" i="1" s="1"/>
  <c r="N888" i="1" s="1"/>
  <c r="J889" i="1"/>
  <c r="H889" i="1"/>
  <c r="G890" i="1"/>
  <c r="C935" i="1" l="1"/>
  <c r="E948" i="1"/>
  <c r="F949" i="1" s="1"/>
  <c r="O948" i="1"/>
  <c r="S948" i="1" s="1"/>
  <c r="T948" i="1" s="1"/>
  <c r="A949" i="1"/>
  <c r="D949" i="1" s="1"/>
  <c r="U948" i="1"/>
  <c r="V948" i="1"/>
  <c r="H890" i="1"/>
  <c r="G891" i="1"/>
  <c r="J890" i="1"/>
  <c r="K889" i="1"/>
  <c r="L889" i="1" s="1"/>
  <c r="M889" i="1" s="1"/>
  <c r="N889" i="1" s="1"/>
  <c r="C936" i="1" l="1"/>
  <c r="A950" i="1"/>
  <c r="D950" i="1" s="1"/>
  <c r="O949" i="1"/>
  <c r="S949" i="1" s="1"/>
  <c r="T949" i="1" s="1"/>
  <c r="E949" i="1"/>
  <c r="F950" i="1" s="1"/>
  <c r="V949" i="1"/>
  <c r="U949" i="1"/>
  <c r="J891" i="1"/>
  <c r="K890" i="1"/>
  <c r="L890" i="1" s="1"/>
  <c r="M890" i="1" s="1"/>
  <c r="N890" i="1" s="1"/>
  <c r="H891" i="1"/>
  <c r="G892" i="1"/>
  <c r="C937" i="1" l="1"/>
  <c r="U950" i="1"/>
  <c r="V950" i="1"/>
  <c r="A951" i="1"/>
  <c r="D951" i="1" s="1"/>
  <c r="E950" i="1"/>
  <c r="F951" i="1" s="1"/>
  <c r="O950" i="1"/>
  <c r="S950" i="1" s="1"/>
  <c r="T950" i="1" s="1"/>
  <c r="G893" i="1"/>
  <c r="H892" i="1"/>
  <c r="K891" i="1"/>
  <c r="L891" i="1" s="1"/>
  <c r="M891" i="1" s="1"/>
  <c r="N891" i="1" s="1"/>
  <c r="J892" i="1"/>
  <c r="C938" i="1" l="1"/>
  <c r="V951" i="1"/>
  <c r="U951" i="1"/>
  <c r="A952" i="1"/>
  <c r="D952" i="1" s="1"/>
  <c r="O951" i="1"/>
  <c r="S951" i="1" s="1"/>
  <c r="T951" i="1" s="1"/>
  <c r="E951" i="1"/>
  <c r="F952" i="1" s="1"/>
  <c r="K892" i="1"/>
  <c r="L892" i="1" s="1"/>
  <c r="M892" i="1" s="1"/>
  <c r="N892" i="1" s="1"/>
  <c r="J893" i="1"/>
  <c r="G894" i="1"/>
  <c r="H893" i="1"/>
  <c r="C939" i="1" l="1"/>
  <c r="E952" i="1"/>
  <c r="F953" i="1" s="1"/>
  <c r="O952" i="1"/>
  <c r="S952" i="1" s="1"/>
  <c r="T952" i="1" s="1"/>
  <c r="A953" i="1"/>
  <c r="D953" i="1" s="1"/>
  <c r="U952" i="1"/>
  <c r="V952" i="1"/>
  <c r="G895" i="1"/>
  <c r="H894" i="1"/>
  <c r="K893" i="1"/>
  <c r="L893" i="1" s="1"/>
  <c r="M893" i="1" s="1"/>
  <c r="N893" i="1" s="1"/>
  <c r="J894" i="1"/>
  <c r="C940" i="1" l="1"/>
  <c r="E953" i="1"/>
  <c r="F954" i="1" s="1"/>
  <c r="O953" i="1"/>
  <c r="S953" i="1" s="1"/>
  <c r="T953" i="1" s="1"/>
  <c r="A954" i="1"/>
  <c r="D954" i="1" s="1"/>
  <c r="V953" i="1"/>
  <c r="U953" i="1"/>
  <c r="K894" i="1"/>
  <c r="L894" i="1" s="1"/>
  <c r="M894" i="1" s="1"/>
  <c r="N894" i="1" s="1"/>
  <c r="J895" i="1"/>
  <c r="G896" i="1"/>
  <c r="H895" i="1"/>
  <c r="C941" i="1" l="1"/>
  <c r="A955" i="1"/>
  <c r="D955" i="1" s="1"/>
  <c r="O954" i="1"/>
  <c r="S954" i="1" s="1"/>
  <c r="T954" i="1" s="1"/>
  <c r="E954" i="1"/>
  <c r="F955" i="1" s="1"/>
  <c r="U954" i="1"/>
  <c r="V954" i="1"/>
  <c r="G897" i="1"/>
  <c r="H896" i="1"/>
  <c r="K895" i="1"/>
  <c r="L895" i="1" s="1"/>
  <c r="M895" i="1" s="1"/>
  <c r="N895" i="1" s="1"/>
  <c r="J896" i="1"/>
  <c r="C942" i="1" l="1"/>
  <c r="V955" i="1"/>
  <c r="U955" i="1"/>
  <c r="A956" i="1"/>
  <c r="D956" i="1" s="1"/>
  <c r="O955" i="1"/>
  <c r="S955" i="1" s="1"/>
  <c r="T955" i="1" s="1"/>
  <c r="E955" i="1"/>
  <c r="F956" i="1" s="1"/>
  <c r="K896" i="1"/>
  <c r="L896" i="1" s="1"/>
  <c r="M896" i="1" s="1"/>
  <c r="N896" i="1" s="1"/>
  <c r="J897" i="1"/>
  <c r="H897" i="1"/>
  <c r="G898" i="1"/>
  <c r="C943" i="1" l="1"/>
  <c r="V956" i="1"/>
  <c r="U956" i="1"/>
  <c r="A957" i="1"/>
  <c r="D957" i="1" s="1"/>
  <c r="O956" i="1"/>
  <c r="S956" i="1" s="1"/>
  <c r="T956" i="1" s="1"/>
  <c r="E956" i="1"/>
  <c r="F957" i="1" s="1"/>
  <c r="G899" i="1"/>
  <c r="H898" i="1"/>
  <c r="K897" i="1"/>
  <c r="L897" i="1" s="1"/>
  <c r="M897" i="1" s="1"/>
  <c r="N897" i="1" s="1"/>
  <c r="J898" i="1"/>
  <c r="C944" i="1" l="1"/>
  <c r="O957" i="1"/>
  <c r="S957" i="1" s="1"/>
  <c r="T957" i="1" s="1"/>
  <c r="E957" i="1"/>
  <c r="F958" i="1" s="1"/>
  <c r="A958" i="1"/>
  <c r="D958" i="1" s="1"/>
  <c r="U957" i="1"/>
  <c r="V957" i="1"/>
  <c r="K898" i="1"/>
  <c r="L898" i="1" s="1"/>
  <c r="M898" i="1" s="1"/>
  <c r="N898" i="1" s="1"/>
  <c r="J899" i="1"/>
  <c r="H899" i="1"/>
  <c r="G900" i="1"/>
  <c r="C945" i="1" l="1"/>
  <c r="O958" i="1"/>
  <c r="S958" i="1" s="1"/>
  <c r="T958" i="1" s="1"/>
  <c r="A959" i="1"/>
  <c r="D959" i="1" s="1"/>
  <c r="E958" i="1"/>
  <c r="F959" i="1" s="1"/>
  <c r="V958" i="1"/>
  <c r="U958" i="1"/>
  <c r="G901" i="1"/>
  <c r="H900" i="1"/>
  <c r="K899" i="1"/>
  <c r="L899" i="1" s="1"/>
  <c r="M899" i="1" s="1"/>
  <c r="N899" i="1" s="1"/>
  <c r="J900" i="1"/>
  <c r="C946" i="1" l="1"/>
  <c r="E959" i="1"/>
  <c r="F960" i="1" s="1"/>
  <c r="A960" i="1"/>
  <c r="D960" i="1" s="1"/>
  <c r="O959" i="1"/>
  <c r="S959" i="1" s="1"/>
  <c r="T959" i="1" s="1"/>
  <c r="U959" i="1"/>
  <c r="V959" i="1"/>
  <c r="K900" i="1"/>
  <c r="L900" i="1" s="1"/>
  <c r="M900" i="1" s="1"/>
  <c r="N900" i="1" s="1"/>
  <c r="J901" i="1"/>
  <c r="G902" i="1"/>
  <c r="H901" i="1"/>
  <c r="C947" i="1" l="1"/>
  <c r="V960" i="1"/>
  <c r="U960" i="1"/>
  <c r="E960" i="1"/>
  <c r="F961" i="1" s="1"/>
  <c r="A961" i="1"/>
  <c r="D961" i="1" s="1"/>
  <c r="O960" i="1"/>
  <c r="S960" i="1" s="1"/>
  <c r="T960" i="1" s="1"/>
  <c r="G903" i="1"/>
  <c r="H902" i="1"/>
  <c r="K901" i="1"/>
  <c r="L901" i="1" s="1"/>
  <c r="M901" i="1" s="1"/>
  <c r="N901" i="1" s="1"/>
  <c r="J902" i="1"/>
  <c r="C948" i="1" l="1"/>
  <c r="U961" i="1"/>
  <c r="V961" i="1"/>
  <c r="O961" i="1"/>
  <c r="S961" i="1" s="1"/>
  <c r="T961" i="1" s="1"/>
  <c r="A962" i="1"/>
  <c r="D962" i="1" s="1"/>
  <c r="E961" i="1"/>
  <c r="F962" i="1" s="1"/>
  <c r="K902" i="1"/>
  <c r="L902" i="1" s="1"/>
  <c r="M902" i="1" s="1"/>
  <c r="N902" i="1" s="1"/>
  <c r="J903" i="1"/>
  <c r="H903" i="1"/>
  <c r="G904" i="1"/>
  <c r="C949" i="1" l="1"/>
  <c r="E962" i="1"/>
  <c r="F963" i="1" s="1"/>
  <c r="A963" i="1"/>
  <c r="D963" i="1" s="1"/>
  <c r="O962" i="1"/>
  <c r="S962" i="1" s="1"/>
  <c r="T962" i="1" s="1"/>
  <c r="V962" i="1"/>
  <c r="U962" i="1"/>
  <c r="G905" i="1"/>
  <c r="H904" i="1"/>
  <c r="K903" i="1"/>
  <c r="L903" i="1" s="1"/>
  <c r="M903" i="1" s="1"/>
  <c r="N903" i="1" s="1"/>
  <c r="J904" i="1"/>
  <c r="C950" i="1" l="1"/>
  <c r="V963" i="1"/>
  <c r="U963" i="1"/>
  <c r="E963" i="1"/>
  <c r="F964" i="1" s="1"/>
  <c r="O963" i="1"/>
  <c r="S963" i="1" s="1"/>
  <c r="T963" i="1" s="1"/>
  <c r="A964" i="1"/>
  <c r="D964" i="1" s="1"/>
  <c r="K904" i="1"/>
  <c r="L904" i="1" s="1"/>
  <c r="M904" i="1" s="1"/>
  <c r="N904" i="1" s="1"/>
  <c r="J905" i="1"/>
  <c r="G906" i="1"/>
  <c r="H905" i="1"/>
  <c r="C951" i="1" l="1"/>
  <c r="A965" i="1"/>
  <c r="D965" i="1" s="1"/>
  <c r="O964" i="1"/>
  <c r="S964" i="1" s="1"/>
  <c r="T964" i="1" s="1"/>
  <c r="E964" i="1"/>
  <c r="F965" i="1" s="1"/>
  <c r="U964" i="1"/>
  <c r="V964" i="1"/>
  <c r="G907" i="1"/>
  <c r="H906" i="1"/>
  <c r="K905" i="1"/>
  <c r="L905" i="1" s="1"/>
  <c r="M905" i="1" s="1"/>
  <c r="N905" i="1" s="1"/>
  <c r="J906" i="1"/>
  <c r="C952" i="1" l="1"/>
  <c r="V965" i="1"/>
  <c r="U965" i="1"/>
  <c r="O965" i="1"/>
  <c r="S965" i="1" s="1"/>
  <c r="T965" i="1" s="1"/>
  <c r="E965" i="1"/>
  <c r="F966" i="1" s="1"/>
  <c r="A966" i="1"/>
  <c r="D966" i="1" s="1"/>
  <c r="J907" i="1"/>
  <c r="K906" i="1"/>
  <c r="L906" i="1" s="1"/>
  <c r="M906" i="1" s="1"/>
  <c r="N906" i="1" s="1"/>
  <c r="H907" i="1"/>
  <c r="G908" i="1"/>
  <c r="C953" i="1" l="1"/>
  <c r="U966" i="1"/>
  <c r="V966" i="1"/>
  <c r="E966" i="1"/>
  <c r="F967" i="1" s="1"/>
  <c r="A967" i="1"/>
  <c r="D967" i="1" s="1"/>
  <c r="O966" i="1"/>
  <c r="S966" i="1" s="1"/>
  <c r="T966" i="1" s="1"/>
  <c r="H908" i="1"/>
  <c r="G909" i="1"/>
  <c r="J908" i="1"/>
  <c r="K907" i="1"/>
  <c r="L907" i="1" s="1"/>
  <c r="M907" i="1" s="1"/>
  <c r="N907" i="1" s="1"/>
  <c r="C954" i="1" l="1"/>
  <c r="O967" i="1"/>
  <c r="S967" i="1" s="1"/>
  <c r="T967" i="1" s="1"/>
  <c r="E967" i="1"/>
  <c r="F968" i="1" s="1"/>
  <c r="A968" i="1"/>
  <c r="D968" i="1" s="1"/>
  <c r="U967" i="1"/>
  <c r="V967" i="1"/>
  <c r="K908" i="1"/>
  <c r="L908" i="1" s="1"/>
  <c r="M908" i="1" s="1"/>
  <c r="N908" i="1" s="1"/>
  <c r="J909" i="1"/>
  <c r="H909" i="1"/>
  <c r="G910" i="1"/>
  <c r="C955" i="1" l="1"/>
  <c r="U968" i="1"/>
  <c r="V968" i="1"/>
  <c r="E968" i="1"/>
  <c r="F969" i="1" s="1"/>
  <c r="A969" i="1"/>
  <c r="D969" i="1" s="1"/>
  <c r="O968" i="1"/>
  <c r="S968" i="1" s="1"/>
  <c r="T968" i="1" s="1"/>
  <c r="H910" i="1"/>
  <c r="G911" i="1"/>
  <c r="J910" i="1"/>
  <c r="K909" i="1"/>
  <c r="L909" i="1" s="1"/>
  <c r="M909" i="1" s="1"/>
  <c r="N909" i="1" s="1"/>
  <c r="C956" i="1" l="1"/>
  <c r="A970" i="1"/>
  <c r="D970" i="1" s="1"/>
  <c r="O969" i="1"/>
  <c r="S969" i="1" s="1"/>
  <c r="T969" i="1" s="1"/>
  <c r="E969" i="1"/>
  <c r="F970" i="1" s="1"/>
  <c r="V969" i="1"/>
  <c r="U969" i="1"/>
  <c r="J911" i="1"/>
  <c r="K910" i="1"/>
  <c r="L910" i="1" s="1"/>
  <c r="M910" i="1" s="1"/>
  <c r="N910" i="1" s="1"/>
  <c r="H911" i="1"/>
  <c r="G912" i="1"/>
  <c r="C957" i="1" l="1"/>
  <c r="U970" i="1"/>
  <c r="V970" i="1"/>
  <c r="E970" i="1"/>
  <c r="F971" i="1" s="1"/>
  <c r="A971" i="1"/>
  <c r="D971" i="1" s="1"/>
  <c r="O970" i="1"/>
  <c r="S970" i="1" s="1"/>
  <c r="T970" i="1" s="1"/>
  <c r="H912" i="1"/>
  <c r="G913" i="1"/>
  <c r="J912" i="1"/>
  <c r="K911" i="1"/>
  <c r="L911" i="1" s="1"/>
  <c r="M911" i="1" s="1"/>
  <c r="N911" i="1" s="1"/>
  <c r="C958" i="1" l="1"/>
  <c r="V971" i="1"/>
  <c r="U971" i="1"/>
  <c r="E971" i="1"/>
  <c r="F972" i="1" s="1"/>
  <c r="A972" i="1"/>
  <c r="D972" i="1" s="1"/>
  <c r="O971" i="1"/>
  <c r="S971" i="1" s="1"/>
  <c r="T971" i="1" s="1"/>
  <c r="K912" i="1"/>
  <c r="L912" i="1" s="1"/>
  <c r="M912" i="1" s="1"/>
  <c r="N912" i="1" s="1"/>
  <c r="J913" i="1"/>
  <c r="H913" i="1"/>
  <c r="G914" i="1"/>
  <c r="C959" i="1" l="1"/>
  <c r="U972" i="1"/>
  <c r="V972" i="1"/>
  <c r="O972" i="1"/>
  <c r="S972" i="1" s="1"/>
  <c r="T972" i="1" s="1"/>
  <c r="E972" i="1"/>
  <c r="F973" i="1" s="1"/>
  <c r="A973" i="1"/>
  <c r="D973" i="1" s="1"/>
  <c r="H914" i="1"/>
  <c r="G915" i="1"/>
  <c r="J914" i="1"/>
  <c r="K913" i="1"/>
  <c r="L913" i="1" s="1"/>
  <c r="M913" i="1" s="1"/>
  <c r="N913" i="1" s="1"/>
  <c r="C960" i="1" l="1"/>
  <c r="V973" i="1"/>
  <c r="U973" i="1"/>
  <c r="A974" i="1"/>
  <c r="D974" i="1" s="1"/>
  <c r="E973" i="1"/>
  <c r="F974" i="1" s="1"/>
  <c r="O973" i="1"/>
  <c r="S973" i="1" s="1"/>
  <c r="T973" i="1" s="1"/>
  <c r="K914" i="1"/>
  <c r="L914" i="1" s="1"/>
  <c r="M914" i="1" s="1"/>
  <c r="N914" i="1" s="1"/>
  <c r="J915" i="1"/>
  <c r="H915" i="1"/>
  <c r="G916" i="1"/>
  <c r="C961" i="1" l="1"/>
  <c r="O974" i="1"/>
  <c r="S974" i="1" s="1"/>
  <c r="T974" i="1" s="1"/>
  <c r="E974" i="1"/>
  <c r="F975" i="1" s="1"/>
  <c r="A975" i="1"/>
  <c r="D975" i="1" s="1"/>
  <c r="U974" i="1"/>
  <c r="V974" i="1"/>
  <c r="H916" i="1"/>
  <c r="G917" i="1"/>
  <c r="J916" i="1"/>
  <c r="K915" i="1"/>
  <c r="L915" i="1" s="1"/>
  <c r="M915" i="1" s="1"/>
  <c r="N915" i="1" s="1"/>
  <c r="C962" i="1" l="1"/>
  <c r="O975" i="1"/>
  <c r="S975" i="1" s="1"/>
  <c r="T975" i="1" s="1"/>
  <c r="E975" i="1"/>
  <c r="F976" i="1" s="1"/>
  <c r="A976" i="1"/>
  <c r="D976" i="1" s="1"/>
  <c r="V975" i="1"/>
  <c r="U975" i="1"/>
  <c r="J917" i="1"/>
  <c r="K916" i="1"/>
  <c r="L916" i="1" s="1"/>
  <c r="M916" i="1" s="1"/>
  <c r="N916" i="1" s="1"/>
  <c r="H917" i="1"/>
  <c r="G918" i="1"/>
  <c r="C963" i="1" l="1"/>
  <c r="E976" i="1"/>
  <c r="F977" i="1" s="1"/>
  <c r="O976" i="1"/>
  <c r="S976" i="1" s="1"/>
  <c r="T976" i="1" s="1"/>
  <c r="A977" i="1"/>
  <c r="D977" i="1" s="1"/>
  <c r="U976" i="1"/>
  <c r="V976" i="1"/>
  <c r="G919" i="1"/>
  <c r="H918" i="1"/>
  <c r="K917" i="1"/>
  <c r="L917" i="1" s="1"/>
  <c r="M917" i="1" s="1"/>
  <c r="N917" i="1" s="1"/>
  <c r="J918" i="1"/>
  <c r="C964" i="1" l="1"/>
  <c r="O977" i="1"/>
  <c r="S977" i="1" s="1"/>
  <c r="T977" i="1" s="1"/>
  <c r="A978" i="1"/>
  <c r="D978" i="1" s="1"/>
  <c r="E977" i="1"/>
  <c r="F978" i="1" s="1"/>
  <c r="V977" i="1"/>
  <c r="U977" i="1"/>
  <c r="K918" i="1"/>
  <c r="L918" i="1" s="1"/>
  <c r="M918" i="1" s="1"/>
  <c r="N918" i="1" s="1"/>
  <c r="J919" i="1"/>
  <c r="G920" i="1"/>
  <c r="G921" i="1" s="1"/>
  <c r="H919" i="1"/>
  <c r="C965" i="1" l="1"/>
  <c r="E978" i="1"/>
  <c r="F979" i="1" s="1"/>
  <c r="O978" i="1"/>
  <c r="S978" i="1" s="1"/>
  <c r="T978" i="1" s="1"/>
  <c r="A979" i="1"/>
  <c r="D979" i="1" s="1"/>
  <c r="U978" i="1"/>
  <c r="V978" i="1"/>
  <c r="G922" i="1"/>
  <c r="H921" i="1"/>
  <c r="H920" i="1"/>
  <c r="K919" i="1"/>
  <c r="L919" i="1" s="1"/>
  <c r="M919" i="1" s="1"/>
  <c r="N919" i="1" s="1"/>
  <c r="J920" i="1"/>
  <c r="J921" i="1" s="1"/>
  <c r="C966" i="1" l="1"/>
  <c r="K921" i="1"/>
  <c r="J922" i="1"/>
  <c r="A980" i="1"/>
  <c r="D980" i="1" s="1"/>
  <c r="O979" i="1"/>
  <c r="S979" i="1" s="1"/>
  <c r="T979" i="1" s="1"/>
  <c r="E979" i="1"/>
  <c r="F980" i="1" s="1"/>
  <c r="U979" i="1"/>
  <c r="V979" i="1"/>
  <c r="G923" i="1"/>
  <c r="H922" i="1"/>
  <c r="K920" i="1"/>
  <c r="L920" i="1" s="1"/>
  <c r="M920" i="1" s="1"/>
  <c r="N920" i="1" s="1"/>
  <c r="C967" i="1" l="1"/>
  <c r="E980" i="1"/>
  <c r="F981" i="1" s="1"/>
  <c r="O980" i="1"/>
  <c r="S980" i="1" s="1"/>
  <c r="T980" i="1" s="1"/>
  <c r="A981" i="1"/>
  <c r="D981" i="1" s="1"/>
  <c r="U980" i="1"/>
  <c r="V980" i="1"/>
  <c r="K922" i="1"/>
  <c r="L922" i="1" s="1"/>
  <c r="M922" i="1" s="1"/>
  <c r="N922" i="1" s="1"/>
  <c r="J923" i="1"/>
  <c r="L921" i="1"/>
  <c r="M921" i="1" s="1"/>
  <c r="N921" i="1" s="1"/>
  <c r="G924" i="1"/>
  <c r="H923" i="1"/>
  <c r="C968" i="1" l="1"/>
  <c r="A982" i="1"/>
  <c r="D982" i="1" s="1"/>
  <c r="E981" i="1"/>
  <c r="F982" i="1" s="1"/>
  <c r="O981" i="1"/>
  <c r="S981" i="1" s="1"/>
  <c r="T981" i="1" s="1"/>
  <c r="U981" i="1"/>
  <c r="V981" i="1"/>
  <c r="K923" i="1"/>
  <c r="L923" i="1" s="1"/>
  <c r="M923" i="1" s="1"/>
  <c r="N923" i="1" s="1"/>
  <c r="J924" i="1"/>
  <c r="G925" i="1"/>
  <c r="H924" i="1"/>
  <c r="C969" i="1" l="1"/>
  <c r="K924" i="1"/>
  <c r="L924" i="1" s="1"/>
  <c r="M924" i="1" s="1"/>
  <c r="N924" i="1" s="1"/>
  <c r="J925" i="1"/>
  <c r="U982" i="1"/>
  <c r="V982" i="1"/>
  <c r="O982" i="1"/>
  <c r="S982" i="1" s="1"/>
  <c r="T982" i="1" s="1"/>
  <c r="E982" i="1"/>
  <c r="F983" i="1" s="1"/>
  <c r="A983" i="1"/>
  <c r="D983" i="1" s="1"/>
  <c r="G926" i="1"/>
  <c r="H925" i="1"/>
  <c r="C970" i="1" l="1"/>
  <c r="E983" i="1"/>
  <c r="F984" i="1" s="1"/>
  <c r="A984" i="1"/>
  <c r="D984" i="1" s="1"/>
  <c r="O983" i="1"/>
  <c r="S983" i="1" s="1"/>
  <c r="T983" i="1" s="1"/>
  <c r="V983" i="1"/>
  <c r="U983" i="1"/>
  <c r="K925" i="1"/>
  <c r="L925" i="1" s="1"/>
  <c r="M925" i="1" s="1"/>
  <c r="N925" i="1" s="1"/>
  <c r="J926" i="1"/>
  <c r="G927" i="1"/>
  <c r="H926" i="1"/>
  <c r="R82" i="1"/>
  <c r="C971" i="1" l="1"/>
  <c r="U984" i="1"/>
  <c r="V984" i="1"/>
  <c r="E984" i="1"/>
  <c r="F985" i="1" s="1"/>
  <c r="O984" i="1"/>
  <c r="S984" i="1" s="1"/>
  <c r="T984" i="1" s="1"/>
  <c r="A985" i="1"/>
  <c r="D985" i="1" s="1"/>
  <c r="K926" i="1"/>
  <c r="L926" i="1" s="1"/>
  <c r="M926" i="1" s="1"/>
  <c r="N926" i="1" s="1"/>
  <c r="J927" i="1"/>
  <c r="G928" i="1"/>
  <c r="H927" i="1"/>
  <c r="P83" i="1"/>
  <c r="R83" i="1" s="1"/>
  <c r="C972" i="1" l="1"/>
  <c r="O985" i="1"/>
  <c r="S985" i="1" s="1"/>
  <c r="T985" i="1" s="1"/>
  <c r="A986" i="1"/>
  <c r="D986" i="1" s="1"/>
  <c r="E985" i="1"/>
  <c r="F986" i="1" s="1"/>
  <c r="U985" i="1"/>
  <c r="V985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C973" i="1" l="1"/>
  <c r="K928" i="1"/>
  <c r="L928" i="1" s="1"/>
  <c r="M928" i="1" s="1"/>
  <c r="N928" i="1" s="1"/>
  <c r="J929" i="1"/>
  <c r="E986" i="1"/>
  <c r="F987" i="1" s="1"/>
  <c r="O986" i="1"/>
  <c r="S986" i="1" s="1"/>
  <c r="T986" i="1" s="1"/>
  <c r="A987" i="1"/>
  <c r="D987" i="1" s="1"/>
  <c r="U986" i="1"/>
  <c r="V986" i="1"/>
  <c r="G930" i="1"/>
  <c r="H929" i="1"/>
  <c r="R85" i="1"/>
  <c r="P85" i="1"/>
  <c r="B85" i="1" s="1"/>
  <c r="C974" i="1" l="1"/>
  <c r="U987" i="1"/>
  <c r="V987" i="1"/>
  <c r="K929" i="1"/>
  <c r="L929" i="1" s="1"/>
  <c r="M929" i="1" s="1"/>
  <c r="N929" i="1" s="1"/>
  <c r="J930" i="1"/>
  <c r="A988" i="1"/>
  <c r="D988" i="1" s="1"/>
  <c r="O987" i="1"/>
  <c r="S987" i="1" s="1"/>
  <c r="T987" i="1" s="1"/>
  <c r="E987" i="1"/>
  <c r="F988" i="1" s="1"/>
  <c r="G931" i="1"/>
  <c r="H930" i="1"/>
  <c r="R86" i="1"/>
  <c r="P86" i="1"/>
  <c r="C975" i="1" l="1"/>
  <c r="E988" i="1"/>
  <c r="F989" i="1" s="1"/>
  <c r="A989" i="1"/>
  <c r="D989" i="1" s="1"/>
  <c r="O988" i="1"/>
  <c r="S988" i="1" s="1"/>
  <c r="T988" i="1" s="1"/>
  <c r="K930" i="1"/>
  <c r="L930" i="1" s="1"/>
  <c r="M930" i="1" s="1"/>
  <c r="N930" i="1" s="1"/>
  <c r="J931" i="1"/>
  <c r="U988" i="1"/>
  <c r="V988" i="1"/>
  <c r="G932" i="1"/>
  <c r="H931" i="1"/>
  <c r="B86" i="1"/>
  <c r="P87" i="1"/>
  <c r="C976" i="1" l="1"/>
  <c r="B87" i="1"/>
  <c r="K931" i="1"/>
  <c r="L931" i="1" s="1"/>
  <c r="M931" i="1" s="1"/>
  <c r="N931" i="1" s="1"/>
  <c r="J932" i="1"/>
  <c r="U989" i="1"/>
  <c r="V989" i="1"/>
  <c r="A990" i="1"/>
  <c r="D990" i="1" s="1"/>
  <c r="O989" i="1"/>
  <c r="S989" i="1" s="1"/>
  <c r="T989" i="1" s="1"/>
  <c r="E989" i="1"/>
  <c r="F990" i="1" s="1"/>
  <c r="G933" i="1"/>
  <c r="H932" i="1"/>
  <c r="R87" i="1"/>
  <c r="C977" i="1" l="1"/>
  <c r="R88" i="1"/>
  <c r="R89" i="1" s="1"/>
  <c r="P88" i="1"/>
  <c r="B88" i="1" s="1"/>
  <c r="A991" i="1"/>
  <c r="D991" i="1" s="1"/>
  <c r="O990" i="1"/>
  <c r="E990" i="1"/>
  <c r="F991" i="1" s="1"/>
  <c r="K932" i="1"/>
  <c r="L932" i="1" s="1"/>
  <c r="M932" i="1" s="1"/>
  <c r="N932" i="1" s="1"/>
  <c r="J933" i="1"/>
  <c r="U990" i="1"/>
  <c r="V990" i="1"/>
  <c r="G934" i="1"/>
  <c r="H933" i="1"/>
  <c r="S990" i="1" l="1"/>
  <c r="T990" i="1" s="1"/>
  <c r="C978" i="1"/>
  <c r="P89" i="1"/>
  <c r="B89" i="1" s="1"/>
  <c r="V991" i="1"/>
  <c r="U991" i="1"/>
  <c r="K933" i="1"/>
  <c r="L933" i="1" s="1"/>
  <c r="M933" i="1" s="1"/>
  <c r="N933" i="1" s="1"/>
  <c r="J934" i="1"/>
  <c r="A992" i="1"/>
  <c r="D992" i="1" s="1"/>
  <c r="O991" i="1"/>
  <c r="S991" i="1" s="1"/>
  <c r="T991" i="1" s="1"/>
  <c r="E991" i="1"/>
  <c r="F992" i="1" s="1"/>
  <c r="G935" i="1"/>
  <c r="H934" i="1"/>
  <c r="P90" i="1"/>
  <c r="R90" i="1" s="1"/>
  <c r="C979" i="1" l="1"/>
  <c r="E992" i="1"/>
  <c r="F993" i="1" s="1"/>
  <c r="O992" i="1"/>
  <c r="S992" i="1" s="1"/>
  <c r="T992" i="1" s="1"/>
  <c r="A993" i="1"/>
  <c r="D993" i="1" s="1"/>
  <c r="U992" i="1"/>
  <c r="V992" i="1"/>
  <c r="K934" i="1"/>
  <c r="L934" i="1" s="1"/>
  <c r="M934" i="1" s="1"/>
  <c r="N934" i="1" s="1"/>
  <c r="J935" i="1"/>
  <c r="G936" i="1"/>
  <c r="H935" i="1"/>
  <c r="B90" i="1"/>
  <c r="R91" i="1"/>
  <c r="P91" i="1"/>
  <c r="B91" i="1" s="1"/>
  <c r="C980" i="1" l="1"/>
  <c r="K935" i="1"/>
  <c r="L935" i="1" s="1"/>
  <c r="M935" i="1" s="1"/>
  <c r="N935" i="1" s="1"/>
  <c r="J936" i="1"/>
  <c r="E993" i="1"/>
  <c r="F994" i="1" s="1"/>
  <c r="A994" i="1"/>
  <c r="D994" i="1" s="1"/>
  <c r="O993" i="1"/>
  <c r="S993" i="1" s="1"/>
  <c r="T993" i="1" s="1"/>
  <c r="V993" i="1"/>
  <c r="U993" i="1"/>
  <c r="G937" i="1"/>
  <c r="H936" i="1"/>
  <c r="R92" i="1"/>
  <c r="P92" i="1"/>
  <c r="B92" i="1" s="1"/>
  <c r="C981" i="1" l="1"/>
  <c r="U994" i="1"/>
  <c r="V994" i="1"/>
  <c r="A995" i="1"/>
  <c r="D995" i="1" s="1"/>
  <c r="O994" i="1"/>
  <c r="S994" i="1" s="1"/>
  <c r="T994" i="1" s="1"/>
  <c r="E994" i="1"/>
  <c r="F995" i="1" s="1"/>
  <c r="K936" i="1"/>
  <c r="L936" i="1" s="1"/>
  <c r="M936" i="1" s="1"/>
  <c r="N936" i="1" s="1"/>
  <c r="J937" i="1"/>
  <c r="G938" i="1"/>
  <c r="H937" i="1"/>
  <c r="R93" i="1"/>
  <c r="P93" i="1"/>
  <c r="C982" i="1" l="1"/>
  <c r="E995" i="1"/>
  <c r="F996" i="1" s="1"/>
  <c r="O995" i="1"/>
  <c r="S995" i="1" s="1"/>
  <c r="T995" i="1" s="1"/>
  <c r="A996" i="1"/>
  <c r="D996" i="1" s="1"/>
  <c r="V995" i="1"/>
  <c r="U995" i="1"/>
  <c r="K937" i="1"/>
  <c r="L937" i="1" s="1"/>
  <c r="M937" i="1" s="1"/>
  <c r="N937" i="1" s="1"/>
  <c r="J938" i="1"/>
  <c r="G939" i="1"/>
  <c r="H938" i="1"/>
  <c r="B93" i="1"/>
  <c r="R94" i="1"/>
  <c r="P94" i="1"/>
  <c r="B94" i="1" s="1"/>
  <c r="C983" i="1" l="1"/>
  <c r="O996" i="1"/>
  <c r="S996" i="1" s="1"/>
  <c r="T996" i="1" s="1"/>
  <c r="E996" i="1"/>
  <c r="F997" i="1" s="1"/>
  <c r="A997" i="1"/>
  <c r="D997" i="1" s="1"/>
  <c r="K938" i="1"/>
  <c r="L938" i="1" s="1"/>
  <c r="M938" i="1" s="1"/>
  <c r="N938" i="1" s="1"/>
  <c r="J939" i="1"/>
  <c r="U996" i="1"/>
  <c r="V996" i="1"/>
  <c r="G940" i="1"/>
  <c r="H939" i="1"/>
  <c r="R95" i="1"/>
  <c r="P95" i="1"/>
  <c r="C984" i="1" l="1"/>
  <c r="K939" i="1"/>
  <c r="L939" i="1" s="1"/>
  <c r="M939" i="1" s="1"/>
  <c r="N939" i="1" s="1"/>
  <c r="J940" i="1"/>
  <c r="A998" i="1"/>
  <c r="D998" i="1" s="1"/>
  <c r="O997" i="1"/>
  <c r="S997" i="1" s="1"/>
  <c r="T997" i="1" s="1"/>
  <c r="E997" i="1"/>
  <c r="F998" i="1" s="1"/>
  <c r="V997" i="1"/>
  <c r="U997" i="1"/>
  <c r="G941" i="1"/>
  <c r="H940" i="1"/>
  <c r="B95" i="1"/>
  <c r="P96" i="1"/>
  <c r="B96" i="1" s="1"/>
  <c r="R96" i="1" l="1"/>
  <c r="P97" i="1" s="1"/>
  <c r="R97" i="1" s="1"/>
  <c r="C985" i="1"/>
  <c r="A999" i="1"/>
  <c r="D999" i="1" s="1"/>
  <c r="O998" i="1"/>
  <c r="S998" i="1" s="1"/>
  <c r="T998" i="1" s="1"/>
  <c r="E998" i="1"/>
  <c r="F999" i="1" s="1"/>
  <c r="V998" i="1"/>
  <c r="U998" i="1"/>
  <c r="K940" i="1"/>
  <c r="L940" i="1" s="1"/>
  <c r="M940" i="1" s="1"/>
  <c r="N940" i="1" s="1"/>
  <c r="J941" i="1"/>
  <c r="G942" i="1"/>
  <c r="H941" i="1"/>
  <c r="H942" i="1" l="1"/>
  <c r="G943" i="1"/>
  <c r="C986" i="1"/>
  <c r="K941" i="1"/>
  <c r="L941" i="1" s="1"/>
  <c r="M941" i="1" s="1"/>
  <c r="N941" i="1" s="1"/>
  <c r="J942" i="1"/>
  <c r="V999" i="1"/>
  <c r="U999" i="1"/>
  <c r="A1000" i="1"/>
  <c r="D1000" i="1" s="1"/>
  <c r="O999" i="1"/>
  <c r="S999" i="1" s="1"/>
  <c r="T999" i="1" s="1"/>
  <c r="E999" i="1"/>
  <c r="F1000" i="1" s="1"/>
  <c r="B97" i="1"/>
  <c r="R98" i="1"/>
  <c r="P98" i="1"/>
  <c r="B98" i="1" s="1"/>
  <c r="K942" i="1" l="1"/>
  <c r="L942" i="1" s="1"/>
  <c r="M942" i="1" s="1"/>
  <c r="N942" i="1" s="1"/>
  <c r="J943" i="1"/>
  <c r="G944" i="1"/>
  <c r="H943" i="1"/>
  <c r="C987" i="1"/>
  <c r="O1000" i="1"/>
  <c r="S1000" i="1" s="1"/>
  <c r="T1000" i="1" s="1"/>
  <c r="E1000" i="1"/>
  <c r="F1001" i="1" s="1"/>
  <c r="A1001" i="1"/>
  <c r="D1001" i="1" s="1"/>
  <c r="V1000" i="1"/>
  <c r="U1000" i="1"/>
  <c r="R99" i="1"/>
  <c r="P99" i="1"/>
  <c r="B99" i="1" s="1"/>
  <c r="H944" i="1" l="1"/>
  <c r="G945" i="1"/>
  <c r="K943" i="1"/>
  <c r="L943" i="1" s="1"/>
  <c r="M943" i="1" s="1"/>
  <c r="N943" i="1" s="1"/>
  <c r="J944" i="1"/>
  <c r="C988" i="1"/>
  <c r="A1002" i="1"/>
  <c r="D1002" i="1" s="1"/>
  <c r="O1001" i="1"/>
  <c r="S1001" i="1" s="1"/>
  <c r="T1001" i="1" s="1"/>
  <c r="E1001" i="1"/>
  <c r="F1002" i="1" s="1"/>
  <c r="U1001" i="1"/>
  <c r="V1001" i="1"/>
  <c r="R100" i="1"/>
  <c r="P100" i="1"/>
  <c r="K944" i="1" l="1"/>
  <c r="L944" i="1" s="1"/>
  <c r="M944" i="1" s="1"/>
  <c r="N944" i="1" s="1"/>
  <c r="J945" i="1"/>
  <c r="H945" i="1"/>
  <c r="G946" i="1"/>
  <c r="C989" i="1"/>
  <c r="A1003" i="1"/>
  <c r="D1003" i="1" s="1"/>
  <c r="O1002" i="1"/>
  <c r="S1002" i="1" s="1"/>
  <c r="T1002" i="1" s="1"/>
  <c r="E1002" i="1"/>
  <c r="F1003" i="1" s="1"/>
  <c r="V1002" i="1"/>
  <c r="U1002" i="1"/>
  <c r="B100" i="1"/>
  <c r="R101" i="1"/>
  <c r="P101" i="1"/>
  <c r="B101" i="1" s="1"/>
  <c r="H946" i="1" l="1"/>
  <c r="G947" i="1"/>
  <c r="K945" i="1"/>
  <c r="L945" i="1" s="1"/>
  <c r="M945" i="1" s="1"/>
  <c r="N945" i="1" s="1"/>
  <c r="J946" i="1"/>
  <c r="C990" i="1"/>
  <c r="E1003" i="1"/>
  <c r="F1004" i="1" s="1"/>
  <c r="O1003" i="1"/>
  <c r="S1003" i="1" s="1"/>
  <c r="T1003" i="1" s="1"/>
  <c r="A1004" i="1"/>
  <c r="D1004" i="1" s="1"/>
  <c r="V1003" i="1"/>
  <c r="U1003" i="1"/>
  <c r="R102" i="1"/>
  <c r="P102" i="1"/>
  <c r="K946" i="1" l="1"/>
  <c r="L946" i="1" s="1"/>
  <c r="M946" i="1" s="1"/>
  <c r="N946" i="1" s="1"/>
  <c r="J947" i="1"/>
  <c r="H947" i="1"/>
  <c r="G948" i="1"/>
  <c r="C991" i="1"/>
  <c r="E1004" i="1"/>
  <c r="F1005" i="1" s="1"/>
  <c r="A1005" i="1"/>
  <c r="D1005" i="1" s="1"/>
  <c r="O1004" i="1"/>
  <c r="S1004" i="1" s="1"/>
  <c r="T1004" i="1" s="1"/>
  <c r="V1004" i="1"/>
  <c r="U1004" i="1"/>
  <c r="B102" i="1"/>
  <c r="R103" i="1"/>
  <c r="P103" i="1"/>
  <c r="B103" i="1" s="1"/>
  <c r="G949" i="1" l="1"/>
  <c r="H948" i="1"/>
  <c r="K947" i="1"/>
  <c r="L947" i="1" s="1"/>
  <c r="M947" i="1" s="1"/>
  <c r="N947" i="1" s="1"/>
  <c r="J948" i="1"/>
  <c r="C992" i="1"/>
  <c r="U1005" i="1"/>
  <c r="V1005" i="1"/>
  <c r="E1005" i="1"/>
  <c r="F1006" i="1" s="1"/>
  <c r="A1006" i="1"/>
  <c r="D1006" i="1" s="1"/>
  <c r="O1005" i="1"/>
  <c r="S1005" i="1" s="1"/>
  <c r="T1005" i="1" s="1"/>
  <c r="P104" i="1"/>
  <c r="K948" i="1" l="1"/>
  <c r="L948" i="1" s="1"/>
  <c r="M948" i="1" s="1"/>
  <c r="N948" i="1" s="1"/>
  <c r="J949" i="1"/>
  <c r="H949" i="1"/>
  <c r="G950" i="1"/>
  <c r="C993" i="1"/>
  <c r="U1006" i="1"/>
  <c r="V1006" i="1"/>
  <c r="O1006" i="1"/>
  <c r="S1006" i="1" s="1"/>
  <c r="T1006" i="1" s="1"/>
  <c r="A1007" i="1"/>
  <c r="D1007" i="1" s="1"/>
  <c r="E1006" i="1"/>
  <c r="F1007" i="1" s="1"/>
  <c r="B104" i="1"/>
  <c r="R104" i="1"/>
  <c r="G951" i="1" l="1"/>
  <c r="H950" i="1"/>
  <c r="K949" i="1"/>
  <c r="L949" i="1" s="1"/>
  <c r="M949" i="1" s="1"/>
  <c r="N949" i="1" s="1"/>
  <c r="J950" i="1"/>
  <c r="C994" i="1"/>
  <c r="V1007" i="1"/>
  <c r="U1007" i="1"/>
  <c r="E1007" i="1"/>
  <c r="F1008" i="1" s="1"/>
  <c r="O1007" i="1"/>
  <c r="S1007" i="1" s="1"/>
  <c r="T1007" i="1" s="1"/>
  <c r="A1008" i="1"/>
  <c r="D1008" i="1" s="1"/>
  <c r="P105" i="1"/>
  <c r="B105" i="1" s="1"/>
  <c r="R105" i="1"/>
  <c r="R106" i="1" s="1"/>
  <c r="K950" i="1" l="1"/>
  <c r="L950" i="1" s="1"/>
  <c r="M950" i="1" s="1"/>
  <c r="N950" i="1" s="1"/>
  <c r="J951" i="1"/>
  <c r="H951" i="1"/>
  <c r="G952" i="1"/>
  <c r="C995" i="1"/>
  <c r="A1009" i="1"/>
  <c r="D1009" i="1" s="1"/>
  <c r="E1008" i="1"/>
  <c r="F1009" i="1" s="1"/>
  <c r="O1008" i="1"/>
  <c r="S1008" i="1" s="1"/>
  <c r="T1008" i="1" s="1"/>
  <c r="V1008" i="1"/>
  <c r="U1008" i="1"/>
  <c r="P106" i="1"/>
  <c r="B106" i="1" s="1"/>
  <c r="R107" i="1"/>
  <c r="P107" i="1"/>
  <c r="G953" i="1" l="1"/>
  <c r="H952" i="1"/>
  <c r="K951" i="1"/>
  <c r="L951" i="1" s="1"/>
  <c r="M951" i="1" s="1"/>
  <c r="N951" i="1" s="1"/>
  <c r="J952" i="1"/>
  <c r="C996" i="1"/>
  <c r="V1009" i="1"/>
  <c r="U1009" i="1"/>
  <c r="O1009" i="1"/>
  <c r="S1009" i="1" s="1"/>
  <c r="T1009" i="1" s="1"/>
  <c r="E1009" i="1"/>
  <c r="F1010" i="1" s="1"/>
  <c r="A1010" i="1"/>
  <c r="D1010" i="1" s="1"/>
  <c r="B107" i="1"/>
  <c r="R108" i="1"/>
  <c r="P108" i="1"/>
  <c r="B108" i="1" s="1"/>
  <c r="K952" i="1" l="1"/>
  <c r="L952" i="1" s="1"/>
  <c r="M952" i="1" s="1"/>
  <c r="N952" i="1" s="1"/>
  <c r="J953" i="1"/>
  <c r="H953" i="1"/>
  <c r="G954" i="1"/>
  <c r="C997" i="1"/>
  <c r="U1010" i="1"/>
  <c r="V1010" i="1"/>
  <c r="A1011" i="1"/>
  <c r="D1011" i="1" s="1"/>
  <c r="O1010" i="1"/>
  <c r="S1010" i="1" s="1"/>
  <c r="T1010" i="1" s="1"/>
  <c r="E1010" i="1"/>
  <c r="F1011" i="1" s="1"/>
  <c r="R109" i="1"/>
  <c r="P109" i="1"/>
  <c r="H954" i="1" l="1"/>
  <c r="G955" i="1"/>
  <c r="K953" i="1"/>
  <c r="L953" i="1" s="1"/>
  <c r="M953" i="1" s="1"/>
  <c r="N953" i="1" s="1"/>
  <c r="J954" i="1"/>
  <c r="C998" i="1"/>
  <c r="V1011" i="1"/>
  <c r="U1011" i="1"/>
  <c r="E1011" i="1"/>
  <c r="F1012" i="1" s="1"/>
  <c r="A1012" i="1"/>
  <c r="D1012" i="1" s="1"/>
  <c r="O1011" i="1"/>
  <c r="S1011" i="1" s="1"/>
  <c r="T1011" i="1" s="1"/>
  <c r="B109" i="1"/>
  <c r="R110" i="1"/>
  <c r="P111" i="1" s="1"/>
  <c r="P110" i="1"/>
  <c r="B110" i="1" s="1"/>
  <c r="K954" i="1" l="1"/>
  <c r="L954" i="1" s="1"/>
  <c r="M954" i="1" s="1"/>
  <c r="N954" i="1" s="1"/>
  <c r="J955" i="1"/>
  <c r="G956" i="1"/>
  <c r="H955" i="1"/>
  <c r="C999" i="1"/>
  <c r="V1012" i="1"/>
  <c r="U1012" i="1"/>
  <c r="E1012" i="1"/>
  <c r="F1013" i="1" s="1"/>
  <c r="A1013" i="1"/>
  <c r="D1013" i="1" s="1"/>
  <c r="O1012" i="1"/>
  <c r="S1012" i="1" s="1"/>
  <c r="T1012" i="1" s="1"/>
  <c r="R111" i="1"/>
  <c r="R112" i="1" s="1"/>
  <c r="B111" i="1"/>
  <c r="H956" i="1" l="1"/>
  <c r="G957" i="1"/>
  <c r="K955" i="1"/>
  <c r="L955" i="1" s="1"/>
  <c r="M955" i="1" s="1"/>
  <c r="N955" i="1" s="1"/>
  <c r="J956" i="1"/>
  <c r="C1000" i="1"/>
  <c r="P112" i="1"/>
  <c r="B112" i="1" s="1"/>
  <c r="U1013" i="1"/>
  <c r="V1013" i="1"/>
  <c r="E1013" i="1"/>
  <c r="F1014" i="1" s="1"/>
  <c r="O1013" i="1"/>
  <c r="S1013" i="1" s="1"/>
  <c r="T1013" i="1" s="1"/>
  <c r="A1014" i="1"/>
  <c r="D1014" i="1" s="1"/>
  <c r="R113" i="1"/>
  <c r="P113" i="1"/>
  <c r="B113" i="1" s="1"/>
  <c r="K956" i="1" l="1"/>
  <c r="L956" i="1" s="1"/>
  <c r="M956" i="1" s="1"/>
  <c r="N956" i="1" s="1"/>
  <c r="J957" i="1"/>
  <c r="G958" i="1"/>
  <c r="H957" i="1"/>
  <c r="C1001" i="1"/>
  <c r="U1014" i="1"/>
  <c r="V1014" i="1"/>
  <c r="O1014" i="1"/>
  <c r="S1014" i="1" s="1"/>
  <c r="T1014" i="1" s="1"/>
  <c r="A1015" i="1"/>
  <c r="D1015" i="1" s="1"/>
  <c r="E1014" i="1"/>
  <c r="F1015" i="1" s="1"/>
  <c r="P114" i="1"/>
  <c r="R114" i="1" s="1"/>
  <c r="H958" i="1" l="1"/>
  <c r="G959" i="1"/>
  <c r="K957" i="1"/>
  <c r="L957" i="1" s="1"/>
  <c r="M957" i="1" s="1"/>
  <c r="N957" i="1" s="1"/>
  <c r="J958" i="1"/>
  <c r="C1002" i="1"/>
  <c r="U1015" i="1"/>
  <c r="V1015" i="1"/>
  <c r="E1015" i="1"/>
  <c r="F1016" i="1" s="1"/>
  <c r="O1015" i="1"/>
  <c r="S1015" i="1" s="1"/>
  <c r="T1015" i="1" s="1"/>
  <c r="A1016" i="1"/>
  <c r="D1016" i="1" s="1"/>
  <c r="B114" i="1"/>
  <c r="R115" i="1"/>
  <c r="P115" i="1"/>
  <c r="B115" i="1" s="1"/>
  <c r="K958" i="1" l="1"/>
  <c r="L958" i="1" s="1"/>
  <c r="M958" i="1" s="1"/>
  <c r="N958" i="1" s="1"/>
  <c r="J959" i="1"/>
  <c r="H959" i="1"/>
  <c r="G960" i="1"/>
  <c r="C1003" i="1"/>
  <c r="A1017" i="1"/>
  <c r="D1017" i="1" s="1"/>
  <c r="O1016" i="1"/>
  <c r="S1016" i="1" s="1"/>
  <c r="T1016" i="1" s="1"/>
  <c r="E1016" i="1"/>
  <c r="F1017" i="1" s="1"/>
  <c r="U1016" i="1"/>
  <c r="V1016" i="1"/>
  <c r="R116" i="1"/>
  <c r="P116" i="1"/>
  <c r="H960" i="1" l="1"/>
  <c r="G961" i="1"/>
  <c r="K959" i="1"/>
  <c r="L959" i="1" s="1"/>
  <c r="M959" i="1" s="1"/>
  <c r="N959" i="1" s="1"/>
  <c r="J960" i="1"/>
  <c r="C1004" i="1"/>
  <c r="U1017" i="1"/>
  <c r="V1017" i="1"/>
  <c r="A1018" i="1"/>
  <c r="D1018" i="1" s="1"/>
  <c r="E1017" i="1"/>
  <c r="F1018" i="1" s="1"/>
  <c r="O1017" i="1"/>
  <c r="S1017" i="1" s="1"/>
  <c r="T1017" i="1" s="1"/>
  <c r="B116" i="1"/>
  <c r="R117" i="1"/>
  <c r="P117" i="1"/>
  <c r="B117" i="1" s="1"/>
  <c r="K960" i="1" l="1"/>
  <c r="L960" i="1" s="1"/>
  <c r="M960" i="1" s="1"/>
  <c r="N960" i="1" s="1"/>
  <c r="J961" i="1"/>
  <c r="G962" i="1"/>
  <c r="H961" i="1"/>
  <c r="C1005" i="1"/>
  <c r="A1019" i="1"/>
  <c r="D1019" i="1" s="1"/>
  <c r="O1018" i="1"/>
  <c r="S1018" i="1" s="1"/>
  <c r="T1018" i="1" s="1"/>
  <c r="E1018" i="1"/>
  <c r="F1019" i="1" s="1"/>
  <c r="V1018" i="1"/>
  <c r="U1018" i="1"/>
  <c r="P118" i="1"/>
  <c r="G963" i="1" l="1"/>
  <c r="H962" i="1"/>
  <c r="K961" i="1"/>
  <c r="L961" i="1" s="1"/>
  <c r="M961" i="1" s="1"/>
  <c r="N961" i="1" s="1"/>
  <c r="J962" i="1"/>
  <c r="C1006" i="1"/>
  <c r="R118" i="1"/>
  <c r="U1019" i="1"/>
  <c r="V1019" i="1"/>
  <c r="A1020" i="1"/>
  <c r="D1020" i="1" s="1"/>
  <c r="O1019" i="1"/>
  <c r="S1019" i="1" s="1"/>
  <c r="T1019" i="1" s="1"/>
  <c r="E1019" i="1"/>
  <c r="F1020" i="1" s="1"/>
  <c r="B118" i="1"/>
  <c r="K962" i="1" l="1"/>
  <c r="L962" i="1" s="1"/>
  <c r="M962" i="1" s="1"/>
  <c r="N962" i="1" s="1"/>
  <c r="J963" i="1"/>
  <c r="G964" i="1"/>
  <c r="H963" i="1"/>
  <c r="C1007" i="1"/>
  <c r="P119" i="1"/>
  <c r="B119" i="1" s="1"/>
  <c r="R119" i="1"/>
  <c r="P120" i="1" s="1"/>
  <c r="B120" i="1" s="1"/>
  <c r="V1020" i="1"/>
  <c r="U1020" i="1"/>
  <c r="A1021" i="1"/>
  <c r="D1021" i="1" s="1"/>
  <c r="O1020" i="1"/>
  <c r="S1020" i="1" s="1"/>
  <c r="T1020" i="1" s="1"/>
  <c r="E1020" i="1"/>
  <c r="F1021" i="1" s="1"/>
  <c r="H964" i="1" l="1"/>
  <c r="G965" i="1"/>
  <c r="R120" i="1"/>
  <c r="R121" i="1" s="1"/>
  <c r="K963" i="1"/>
  <c r="L963" i="1" s="1"/>
  <c r="M963" i="1" s="1"/>
  <c r="N963" i="1" s="1"/>
  <c r="J964" i="1"/>
  <c r="C1008" i="1"/>
  <c r="V1021" i="1"/>
  <c r="U1021" i="1"/>
  <c r="E1021" i="1"/>
  <c r="F1022" i="1" s="1"/>
  <c r="A1022" i="1"/>
  <c r="D1022" i="1" s="1"/>
  <c r="O1021" i="1"/>
  <c r="S1021" i="1" s="1"/>
  <c r="T1021" i="1" s="1"/>
  <c r="H965" i="1" l="1"/>
  <c r="G966" i="1"/>
  <c r="K964" i="1"/>
  <c r="L964" i="1" s="1"/>
  <c r="M964" i="1" s="1"/>
  <c r="N964" i="1" s="1"/>
  <c r="J965" i="1"/>
  <c r="P121" i="1"/>
  <c r="B121" i="1" s="1"/>
  <c r="C1009" i="1"/>
  <c r="U1022" i="1"/>
  <c r="V1022" i="1"/>
  <c r="A1023" i="1"/>
  <c r="D1023" i="1" s="1"/>
  <c r="O1022" i="1"/>
  <c r="S1022" i="1" s="1"/>
  <c r="T1022" i="1" s="1"/>
  <c r="E1022" i="1"/>
  <c r="F1023" i="1" s="1"/>
  <c r="R122" i="1"/>
  <c r="P122" i="1"/>
  <c r="B122" i="1" s="1"/>
  <c r="K965" i="1" l="1"/>
  <c r="L965" i="1" s="1"/>
  <c r="M965" i="1" s="1"/>
  <c r="N965" i="1" s="1"/>
  <c r="J966" i="1"/>
  <c r="H966" i="1"/>
  <c r="G967" i="1"/>
  <c r="C1010" i="1"/>
  <c r="O1023" i="1"/>
  <c r="S1023" i="1" s="1"/>
  <c r="T1023" i="1" s="1"/>
  <c r="E1023" i="1"/>
  <c r="F1024" i="1" s="1"/>
  <c r="A1024" i="1"/>
  <c r="D1024" i="1" s="1"/>
  <c r="V1023" i="1"/>
  <c r="U1023" i="1"/>
  <c r="P123" i="1"/>
  <c r="R123" i="1" s="1"/>
  <c r="H967" i="1" l="1"/>
  <c r="G968" i="1"/>
  <c r="K966" i="1"/>
  <c r="L966" i="1" s="1"/>
  <c r="M966" i="1" s="1"/>
  <c r="N966" i="1" s="1"/>
  <c r="J967" i="1"/>
  <c r="C1011" i="1"/>
  <c r="E1024" i="1"/>
  <c r="F1025" i="1" s="1"/>
  <c r="O1024" i="1"/>
  <c r="S1024" i="1" s="1"/>
  <c r="T1024" i="1" s="1"/>
  <c r="A1025" i="1"/>
  <c r="D1025" i="1" s="1"/>
  <c r="U1024" i="1"/>
  <c r="V1024" i="1"/>
  <c r="B123" i="1"/>
  <c r="R124" i="1"/>
  <c r="P124" i="1"/>
  <c r="B124" i="1" s="1"/>
  <c r="H968" i="1" l="1"/>
  <c r="G969" i="1"/>
  <c r="K967" i="1"/>
  <c r="L967" i="1" s="1"/>
  <c r="M967" i="1" s="1"/>
  <c r="N967" i="1" s="1"/>
  <c r="J968" i="1"/>
  <c r="C1012" i="1"/>
  <c r="A1026" i="1"/>
  <c r="D1026" i="1" s="1"/>
  <c r="O1025" i="1"/>
  <c r="S1025" i="1" s="1"/>
  <c r="T1025" i="1" s="1"/>
  <c r="E1025" i="1"/>
  <c r="F1026" i="1" s="1"/>
  <c r="U1025" i="1"/>
  <c r="V1025" i="1"/>
  <c r="P125" i="1"/>
  <c r="R125" i="1" s="1"/>
  <c r="K968" i="1" l="1"/>
  <c r="L968" i="1" s="1"/>
  <c r="M968" i="1" s="1"/>
  <c r="N968" i="1" s="1"/>
  <c r="J969" i="1"/>
  <c r="G970" i="1"/>
  <c r="H969" i="1"/>
  <c r="C1013" i="1"/>
  <c r="O1026" i="1"/>
  <c r="S1026" i="1" s="1"/>
  <c r="T1026" i="1" s="1"/>
  <c r="A1027" i="1"/>
  <c r="D1027" i="1" s="1"/>
  <c r="E1026" i="1"/>
  <c r="F1027" i="1" s="1"/>
  <c r="V1026" i="1"/>
  <c r="U1026" i="1"/>
  <c r="B125" i="1"/>
  <c r="P126" i="1"/>
  <c r="B126" i="1" s="1"/>
  <c r="R126" i="1" l="1"/>
  <c r="R127" i="1" s="1"/>
  <c r="H970" i="1"/>
  <c r="G971" i="1"/>
  <c r="K969" i="1"/>
  <c r="L969" i="1" s="1"/>
  <c r="M969" i="1" s="1"/>
  <c r="N969" i="1" s="1"/>
  <c r="J970" i="1"/>
  <c r="C1014" i="1"/>
  <c r="E1027" i="1"/>
  <c r="F1028" i="1" s="1"/>
  <c r="O1027" i="1"/>
  <c r="S1027" i="1" s="1"/>
  <c r="T1027" i="1" s="1"/>
  <c r="A1028" i="1"/>
  <c r="D1028" i="1" s="1"/>
  <c r="U1027" i="1"/>
  <c r="V1027" i="1"/>
  <c r="P127" i="1" l="1"/>
  <c r="B127" i="1" s="1"/>
  <c r="K970" i="1"/>
  <c r="L970" i="1" s="1"/>
  <c r="M970" i="1" s="1"/>
  <c r="N970" i="1" s="1"/>
  <c r="J971" i="1"/>
  <c r="H971" i="1"/>
  <c r="G972" i="1"/>
  <c r="C1015" i="1"/>
  <c r="E1028" i="1"/>
  <c r="F1029" i="1" s="1"/>
  <c r="O1028" i="1"/>
  <c r="S1028" i="1" s="1"/>
  <c r="T1028" i="1" s="1"/>
  <c r="A1029" i="1"/>
  <c r="D1029" i="1" s="1"/>
  <c r="U1028" i="1"/>
  <c r="V1028" i="1"/>
  <c r="R128" i="1"/>
  <c r="P128" i="1"/>
  <c r="H972" i="1" l="1"/>
  <c r="G973" i="1"/>
  <c r="K971" i="1"/>
  <c r="L971" i="1" s="1"/>
  <c r="M971" i="1" s="1"/>
  <c r="N971" i="1" s="1"/>
  <c r="J972" i="1"/>
  <c r="C1016" i="1"/>
  <c r="A1030" i="1"/>
  <c r="D1030" i="1" s="1"/>
  <c r="O1029" i="1"/>
  <c r="S1029" i="1" s="1"/>
  <c r="T1029" i="1" s="1"/>
  <c r="E1029" i="1"/>
  <c r="F1030" i="1" s="1"/>
  <c r="U1029" i="1"/>
  <c r="V1029" i="1"/>
  <c r="B128" i="1"/>
  <c r="R129" i="1"/>
  <c r="P129" i="1"/>
  <c r="B129" i="1" s="1"/>
  <c r="K972" i="1" l="1"/>
  <c r="L972" i="1" s="1"/>
  <c r="M972" i="1" s="1"/>
  <c r="N972" i="1" s="1"/>
  <c r="J973" i="1"/>
  <c r="G974" i="1"/>
  <c r="H973" i="1"/>
  <c r="C1017" i="1"/>
  <c r="V1030" i="1"/>
  <c r="U1030" i="1"/>
  <c r="A1031" i="1"/>
  <c r="D1031" i="1" s="1"/>
  <c r="E1030" i="1"/>
  <c r="F1031" i="1" s="1"/>
  <c r="O1030" i="1"/>
  <c r="S1030" i="1" s="1"/>
  <c r="T1030" i="1" s="1"/>
  <c r="R130" i="1"/>
  <c r="P130" i="1"/>
  <c r="B130" i="1" s="1"/>
  <c r="H974" i="1" l="1"/>
  <c r="G975" i="1"/>
  <c r="K973" i="1"/>
  <c r="L973" i="1" s="1"/>
  <c r="M973" i="1" s="1"/>
  <c r="N973" i="1" s="1"/>
  <c r="J974" i="1"/>
  <c r="C1018" i="1"/>
  <c r="V1031" i="1"/>
  <c r="U1031" i="1"/>
  <c r="E1031" i="1"/>
  <c r="F1032" i="1" s="1"/>
  <c r="A1032" i="1"/>
  <c r="D1032" i="1" s="1"/>
  <c r="O1031" i="1"/>
  <c r="S1031" i="1" s="1"/>
  <c r="T1031" i="1" s="1"/>
  <c r="R131" i="1"/>
  <c r="P131" i="1"/>
  <c r="B131" i="1" s="1"/>
  <c r="K974" i="1" l="1"/>
  <c r="L974" i="1" s="1"/>
  <c r="M974" i="1" s="1"/>
  <c r="N974" i="1" s="1"/>
  <c r="J975" i="1"/>
  <c r="H975" i="1"/>
  <c r="G976" i="1"/>
  <c r="C1019" i="1"/>
  <c r="O1032" i="1"/>
  <c r="S1032" i="1" s="1"/>
  <c r="T1032" i="1" s="1"/>
  <c r="A1033" i="1"/>
  <c r="D1033" i="1" s="1"/>
  <c r="E1032" i="1"/>
  <c r="F1033" i="1" s="1"/>
  <c r="V1032" i="1"/>
  <c r="U1032" i="1"/>
  <c r="R132" i="1"/>
  <c r="P132" i="1"/>
  <c r="B132" i="1" s="1"/>
  <c r="G977" i="1" l="1"/>
  <c r="H976" i="1"/>
  <c r="K975" i="1"/>
  <c r="L975" i="1" s="1"/>
  <c r="M975" i="1" s="1"/>
  <c r="N975" i="1" s="1"/>
  <c r="J976" i="1"/>
  <c r="C1020" i="1"/>
  <c r="E1033" i="1"/>
  <c r="F1034" i="1" s="1"/>
  <c r="A1034" i="1"/>
  <c r="D1034" i="1" s="1"/>
  <c r="O1033" i="1"/>
  <c r="S1033" i="1" s="1"/>
  <c r="T1033" i="1" s="1"/>
  <c r="V1033" i="1"/>
  <c r="U1033" i="1"/>
  <c r="R133" i="1"/>
  <c r="P133" i="1"/>
  <c r="B133" i="1" s="1"/>
  <c r="K976" i="1" l="1"/>
  <c r="L976" i="1" s="1"/>
  <c r="M976" i="1" s="1"/>
  <c r="N976" i="1" s="1"/>
  <c r="J977" i="1"/>
  <c r="H977" i="1"/>
  <c r="G978" i="1"/>
  <c r="C1021" i="1"/>
  <c r="V1034" i="1"/>
  <c r="U1034" i="1"/>
  <c r="O1034" i="1"/>
  <c r="S1034" i="1" s="1"/>
  <c r="T1034" i="1" s="1"/>
  <c r="E1034" i="1"/>
  <c r="F1035" i="1" s="1"/>
  <c r="A1035" i="1"/>
  <c r="D1035" i="1" s="1"/>
  <c r="R134" i="1"/>
  <c r="P134" i="1"/>
  <c r="B134" i="1" s="1"/>
  <c r="G979" i="1" l="1"/>
  <c r="H978" i="1"/>
  <c r="K977" i="1"/>
  <c r="L977" i="1" s="1"/>
  <c r="M977" i="1" s="1"/>
  <c r="N977" i="1" s="1"/>
  <c r="J978" i="1"/>
  <c r="C1022" i="1"/>
  <c r="U1035" i="1"/>
  <c r="V1035" i="1"/>
  <c r="A1036" i="1"/>
  <c r="D1036" i="1" s="1"/>
  <c r="O1035" i="1"/>
  <c r="S1035" i="1" s="1"/>
  <c r="T1035" i="1" s="1"/>
  <c r="E1035" i="1"/>
  <c r="F1036" i="1" s="1"/>
  <c r="P135" i="1"/>
  <c r="H979" i="1" l="1"/>
  <c r="G980" i="1"/>
  <c r="K978" i="1"/>
  <c r="L978" i="1" s="1"/>
  <c r="M978" i="1" s="1"/>
  <c r="N978" i="1" s="1"/>
  <c r="J979" i="1"/>
  <c r="C1023" i="1"/>
  <c r="V1036" i="1"/>
  <c r="U1036" i="1"/>
  <c r="O1036" i="1"/>
  <c r="S1036" i="1" s="1"/>
  <c r="T1036" i="1" s="1"/>
  <c r="E1036" i="1"/>
  <c r="F1037" i="1" s="1"/>
  <c r="A1037" i="1"/>
  <c r="D1037" i="1" s="1"/>
  <c r="B135" i="1"/>
  <c r="R135" i="1"/>
  <c r="R136" i="1" s="1"/>
  <c r="K979" i="1" l="1"/>
  <c r="L979" i="1" s="1"/>
  <c r="M979" i="1" s="1"/>
  <c r="N979" i="1" s="1"/>
  <c r="J980" i="1"/>
  <c r="H980" i="1"/>
  <c r="G981" i="1"/>
  <c r="C1024" i="1"/>
  <c r="V1037" i="1"/>
  <c r="U1037" i="1"/>
  <c r="A1038" i="1"/>
  <c r="D1038" i="1" s="1"/>
  <c r="O1037" i="1"/>
  <c r="S1037" i="1" s="1"/>
  <c r="T1037" i="1" s="1"/>
  <c r="E1037" i="1"/>
  <c r="F1038" i="1" s="1"/>
  <c r="P136" i="1"/>
  <c r="B136" i="1" s="1"/>
  <c r="R137" i="1"/>
  <c r="P137" i="1"/>
  <c r="B137" i="1" s="1"/>
  <c r="H981" i="1" l="1"/>
  <c r="G982" i="1"/>
  <c r="K980" i="1"/>
  <c r="L980" i="1" s="1"/>
  <c r="M980" i="1" s="1"/>
  <c r="N980" i="1" s="1"/>
  <c r="J981" i="1"/>
  <c r="C1025" i="1"/>
  <c r="V1038" i="1"/>
  <c r="U1038" i="1"/>
  <c r="E1038" i="1"/>
  <c r="F1039" i="1" s="1"/>
  <c r="O1038" i="1"/>
  <c r="S1038" i="1" s="1"/>
  <c r="T1038" i="1" s="1"/>
  <c r="A1039" i="1"/>
  <c r="D1039" i="1" s="1"/>
  <c r="R138" i="1"/>
  <c r="P138" i="1"/>
  <c r="B138" i="1" s="1"/>
  <c r="K981" i="1" l="1"/>
  <c r="L981" i="1" s="1"/>
  <c r="M981" i="1" s="1"/>
  <c r="N981" i="1" s="1"/>
  <c r="J982" i="1"/>
  <c r="H982" i="1"/>
  <c r="G983" i="1"/>
  <c r="C1026" i="1"/>
  <c r="E1039" i="1"/>
  <c r="F1040" i="1" s="1"/>
  <c r="O1039" i="1"/>
  <c r="S1039" i="1" s="1"/>
  <c r="T1039" i="1" s="1"/>
  <c r="A1040" i="1"/>
  <c r="D1040" i="1" s="1"/>
  <c r="V1039" i="1"/>
  <c r="U1039" i="1"/>
  <c r="R139" i="1"/>
  <c r="P139" i="1"/>
  <c r="B139" i="1" s="1"/>
  <c r="G984" i="1" l="1"/>
  <c r="H983" i="1"/>
  <c r="K982" i="1"/>
  <c r="L982" i="1" s="1"/>
  <c r="M982" i="1" s="1"/>
  <c r="N982" i="1" s="1"/>
  <c r="J983" i="1"/>
  <c r="C1027" i="1"/>
  <c r="O1040" i="1"/>
  <c r="S1040" i="1" s="1"/>
  <c r="T1040" i="1" s="1"/>
  <c r="A1041" i="1"/>
  <c r="D1041" i="1" s="1"/>
  <c r="E1040" i="1"/>
  <c r="F1041" i="1" s="1"/>
  <c r="V1040" i="1"/>
  <c r="U1040" i="1"/>
  <c r="R140" i="1"/>
  <c r="P140" i="1"/>
  <c r="B140" i="1" s="1"/>
  <c r="K983" i="1" l="1"/>
  <c r="L983" i="1" s="1"/>
  <c r="M983" i="1" s="1"/>
  <c r="N983" i="1" s="1"/>
  <c r="J984" i="1"/>
  <c r="H984" i="1"/>
  <c r="G985" i="1"/>
  <c r="C1028" i="1"/>
  <c r="E1041" i="1"/>
  <c r="F1042" i="1" s="1"/>
  <c r="A1042" i="1"/>
  <c r="D1042" i="1" s="1"/>
  <c r="O1041" i="1"/>
  <c r="S1041" i="1" s="1"/>
  <c r="T1041" i="1" s="1"/>
  <c r="U1041" i="1"/>
  <c r="V1041" i="1"/>
  <c r="R141" i="1"/>
  <c r="P142" i="1" s="1"/>
  <c r="P141" i="1"/>
  <c r="B141" i="1" s="1"/>
  <c r="G986" i="1" l="1"/>
  <c r="H985" i="1"/>
  <c r="K984" i="1"/>
  <c r="L984" i="1" s="1"/>
  <c r="M984" i="1" s="1"/>
  <c r="N984" i="1" s="1"/>
  <c r="J985" i="1"/>
  <c r="C1029" i="1"/>
  <c r="U1042" i="1"/>
  <c r="V1042" i="1"/>
  <c r="E1042" i="1"/>
  <c r="F1043" i="1" s="1"/>
  <c r="A1043" i="1"/>
  <c r="D1043" i="1" s="1"/>
  <c r="O1042" i="1"/>
  <c r="S1042" i="1" s="1"/>
  <c r="T1042" i="1" s="1"/>
  <c r="R142" i="1"/>
  <c r="R143" i="1" s="1"/>
  <c r="B142" i="1"/>
  <c r="K985" i="1" l="1"/>
  <c r="L985" i="1" s="1"/>
  <c r="M985" i="1" s="1"/>
  <c r="N985" i="1" s="1"/>
  <c r="J986" i="1"/>
  <c r="H986" i="1"/>
  <c r="G987" i="1"/>
  <c r="C1030" i="1"/>
  <c r="P143" i="1"/>
  <c r="B143" i="1" s="1"/>
  <c r="A1044" i="1"/>
  <c r="D1044" i="1" s="1"/>
  <c r="O1043" i="1"/>
  <c r="S1043" i="1" s="1"/>
  <c r="T1043" i="1" s="1"/>
  <c r="E1043" i="1"/>
  <c r="F1044" i="1" s="1"/>
  <c r="V1043" i="1"/>
  <c r="U1043" i="1"/>
  <c r="P144" i="1"/>
  <c r="B144" i="1" s="1"/>
  <c r="H987" i="1" l="1"/>
  <c r="G988" i="1"/>
  <c r="K986" i="1"/>
  <c r="L986" i="1" s="1"/>
  <c r="M986" i="1" s="1"/>
  <c r="N986" i="1" s="1"/>
  <c r="J987" i="1"/>
  <c r="R144" i="1"/>
  <c r="R145" i="1" s="1"/>
  <c r="C1031" i="1"/>
  <c r="V1044" i="1"/>
  <c r="U1044" i="1"/>
  <c r="O1044" i="1"/>
  <c r="S1044" i="1" s="1"/>
  <c r="T1044" i="1" s="1"/>
  <c r="A1045" i="1"/>
  <c r="D1045" i="1" s="1"/>
  <c r="E1044" i="1"/>
  <c r="F1045" i="1" s="1"/>
  <c r="K987" i="1" l="1"/>
  <c r="L987" i="1" s="1"/>
  <c r="M987" i="1" s="1"/>
  <c r="N987" i="1" s="1"/>
  <c r="J988" i="1"/>
  <c r="H988" i="1"/>
  <c r="G989" i="1"/>
  <c r="P145" i="1"/>
  <c r="B145" i="1" s="1"/>
  <c r="C1032" i="1"/>
  <c r="E1045" i="1"/>
  <c r="F1046" i="1" s="1"/>
  <c r="O1045" i="1"/>
  <c r="S1045" i="1" s="1"/>
  <c r="T1045" i="1" s="1"/>
  <c r="A1046" i="1"/>
  <c r="D1046" i="1" s="1"/>
  <c r="V1045" i="1"/>
  <c r="U1045" i="1"/>
  <c r="R146" i="1"/>
  <c r="P146" i="1"/>
  <c r="B146" i="1" s="1"/>
  <c r="G990" i="1" l="1"/>
  <c r="H989" i="1"/>
  <c r="K988" i="1"/>
  <c r="L988" i="1" s="1"/>
  <c r="M988" i="1" s="1"/>
  <c r="N988" i="1" s="1"/>
  <c r="J989" i="1"/>
  <c r="C1033" i="1"/>
  <c r="E1046" i="1"/>
  <c r="F1047" i="1" s="1"/>
  <c r="O1046" i="1"/>
  <c r="S1046" i="1" s="1"/>
  <c r="T1046" i="1" s="1"/>
  <c r="A1047" i="1"/>
  <c r="D1047" i="1" s="1"/>
  <c r="V1046" i="1"/>
  <c r="U1046" i="1"/>
  <c r="R147" i="1"/>
  <c r="P147" i="1"/>
  <c r="B147" i="1" s="1"/>
  <c r="K989" i="1" l="1"/>
  <c r="L989" i="1" s="1"/>
  <c r="M989" i="1" s="1"/>
  <c r="N989" i="1" s="1"/>
  <c r="J990" i="1"/>
  <c r="H990" i="1"/>
  <c r="G991" i="1"/>
  <c r="C1034" i="1"/>
  <c r="A1048" i="1"/>
  <c r="D1048" i="1" s="1"/>
  <c r="E1047" i="1"/>
  <c r="F1048" i="1" s="1"/>
  <c r="O1047" i="1"/>
  <c r="S1047" i="1" s="1"/>
  <c r="T1047" i="1" s="1"/>
  <c r="U1047" i="1"/>
  <c r="V1047" i="1"/>
  <c r="R148" i="1"/>
  <c r="P148" i="1"/>
  <c r="B148" i="1" s="1"/>
  <c r="H991" i="1" l="1"/>
  <c r="G992" i="1"/>
  <c r="K990" i="1"/>
  <c r="L990" i="1" s="1"/>
  <c r="M990" i="1" s="1"/>
  <c r="N990" i="1" s="1"/>
  <c r="J991" i="1"/>
  <c r="C1035" i="1"/>
  <c r="V1048" i="1"/>
  <c r="U1048" i="1"/>
  <c r="O1048" i="1"/>
  <c r="S1048" i="1" s="1"/>
  <c r="T1048" i="1" s="1"/>
  <c r="A1049" i="1"/>
  <c r="D1049" i="1" s="1"/>
  <c r="E1048" i="1"/>
  <c r="F1049" i="1" s="1"/>
  <c r="R149" i="1"/>
  <c r="P149" i="1"/>
  <c r="B149" i="1" s="1"/>
  <c r="K991" i="1" l="1"/>
  <c r="L991" i="1" s="1"/>
  <c r="M991" i="1" s="1"/>
  <c r="N991" i="1" s="1"/>
  <c r="J992" i="1"/>
  <c r="G993" i="1"/>
  <c r="H992" i="1"/>
  <c r="C1036" i="1"/>
  <c r="V1049" i="1"/>
  <c r="U1049" i="1"/>
  <c r="O1049" i="1"/>
  <c r="S1049" i="1" s="1"/>
  <c r="T1049" i="1" s="1"/>
  <c r="E1049" i="1"/>
  <c r="F1050" i="1" s="1"/>
  <c r="A1050" i="1"/>
  <c r="D1050" i="1" s="1"/>
  <c r="P150" i="1"/>
  <c r="H993" i="1" l="1"/>
  <c r="G994" i="1"/>
  <c r="K992" i="1"/>
  <c r="L992" i="1" s="1"/>
  <c r="M992" i="1" s="1"/>
  <c r="N992" i="1" s="1"/>
  <c r="J993" i="1"/>
  <c r="C1037" i="1"/>
  <c r="B150" i="1"/>
  <c r="U1050" i="1"/>
  <c r="V1050" i="1"/>
  <c r="E1050" i="1"/>
  <c r="F1051" i="1" s="1"/>
  <c r="O1050" i="1"/>
  <c r="S1050" i="1" s="1"/>
  <c r="T1050" i="1" s="1"/>
  <c r="A1051" i="1"/>
  <c r="D1051" i="1" s="1"/>
  <c r="R150" i="1"/>
  <c r="K993" i="1" l="1"/>
  <c r="L993" i="1" s="1"/>
  <c r="M993" i="1" s="1"/>
  <c r="N993" i="1" s="1"/>
  <c r="J994" i="1"/>
  <c r="G995" i="1"/>
  <c r="H994" i="1"/>
  <c r="C1038" i="1"/>
  <c r="R151" i="1"/>
  <c r="P152" i="1" s="1"/>
  <c r="B152" i="1" s="1"/>
  <c r="P151" i="1"/>
  <c r="B151" i="1" s="1"/>
  <c r="A1052" i="1"/>
  <c r="D1052" i="1" s="1"/>
  <c r="O1051" i="1"/>
  <c r="S1051" i="1" s="1"/>
  <c r="T1051" i="1" s="1"/>
  <c r="E1051" i="1"/>
  <c r="F1052" i="1" s="1"/>
  <c r="U1051" i="1"/>
  <c r="V1051" i="1"/>
  <c r="H995" i="1" l="1"/>
  <c r="G996" i="1"/>
  <c r="K994" i="1"/>
  <c r="L994" i="1" s="1"/>
  <c r="M994" i="1" s="1"/>
  <c r="N994" i="1" s="1"/>
  <c r="J995" i="1"/>
  <c r="C1039" i="1"/>
  <c r="R152" i="1"/>
  <c r="P153" i="1" s="1"/>
  <c r="B153" i="1" s="1"/>
  <c r="V1052" i="1"/>
  <c r="U1052" i="1"/>
  <c r="A1053" i="1"/>
  <c r="D1053" i="1" s="1"/>
  <c r="O1052" i="1"/>
  <c r="S1052" i="1" s="1"/>
  <c r="T1052" i="1" s="1"/>
  <c r="E1052" i="1"/>
  <c r="F1053" i="1" s="1"/>
  <c r="K995" i="1" l="1"/>
  <c r="L995" i="1" s="1"/>
  <c r="M995" i="1" s="1"/>
  <c r="N995" i="1" s="1"/>
  <c r="J996" i="1"/>
  <c r="G997" i="1"/>
  <c r="H996" i="1"/>
  <c r="C1040" i="1"/>
  <c r="E1053" i="1"/>
  <c r="F1054" i="1" s="1"/>
  <c r="A1054" i="1"/>
  <c r="D1054" i="1" s="1"/>
  <c r="O1053" i="1"/>
  <c r="S1053" i="1" s="1"/>
  <c r="T1053" i="1" s="1"/>
  <c r="V1053" i="1"/>
  <c r="U1053" i="1"/>
  <c r="R153" i="1"/>
  <c r="R154" i="1" s="1"/>
  <c r="H997" i="1" l="1"/>
  <c r="G998" i="1"/>
  <c r="K996" i="1"/>
  <c r="L996" i="1" s="1"/>
  <c r="M996" i="1" s="1"/>
  <c r="N996" i="1" s="1"/>
  <c r="J997" i="1"/>
  <c r="C1041" i="1"/>
  <c r="P154" i="1"/>
  <c r="B154" i="1" s="1"/>
  <c r="U1054" i="1"/>
  <c r="V1054" i="1"/>
  <c r="A1055" i="1"/>
  <c r="D1055" i="1" s="1"/>
  <c r="E1054" i="1"/>
  <c r="F1055" i="1" s="1"/>
  <c r="O1054" i="1"/>
  <c r="S1054" i="1" s="1"/>
  <c r="T1054" i="1" s="1"/>
  <c r="R155" i="1"/>
  <c r="P155" i="1"/>
  <c r="B155" i="1" s="1"/>
  <c r="K997" i="1" l="1"/>
  <c r="L997" i="1" s="1"/>
  <c r="M997" i="1" s="1"/>
  <c r="N997" i="1" s="1"/>
  <c r="J998" i="1"/>
  <c r="G999" i="1"/>
  <c r="H998" i="1"/>
  <c r="C1042" i="1"/>
  <c r="E1055" i="1"/>
  <c r="F1056" i="1" s="1"/>
  <c r="O1055" i="1"/>
  <c r="S1055" i="1" s="1"/>
  <c r="T1055" i="1" s="1"/>
  <c r="A1056" i="1"/>
  <c r="D1056" i="1" s="1"/>
  <c r="V1055" i="1"/>
  <c r="U1055" i="1"/>
  <c r="R156" i="1"/>
  <c r="P156" i="1"/>
  <c r="B156" i="1" s="1"/>
  <c r="H999" i="1" l="1"/>
  <c r="G1000" i="1"/>
  <c r="K998" i="1"/>
  <c r="L998" i="1" s="1"/>
  <c r="M998" i="1" s="1"/>
  <c r="N998" i="1" s="1"/>
  <c r="J999" i="1"/>
  <c r="C1043" i="1"/>
  <c r="A1057" i="1"/>
  <c r="D1057" i="1" s="1"/>
  <c r="O1056" i="1"/>
  <c r="S1056" i="1" s="1"/>
  <c r="T1056" i="1" s="1"/>
  <c r="E1056" i="1"/>
  <c r="F1057" i="1" s="1"/>
  <c r="V1056" i="1"/>
  <c r="U1056" i="1"/>
  <c r="R157" i="1"/>
  <c r="P157" i="1"/>
  <c r="B157" i="1" s="1"/>
  <c r="H1000" i="1" l="1"/>
  <c r="G1001" i="1"/>
  <c r="K999" i="1"/>
  <c r="L999" i="1" s="1"/>
  <c r="M999" i="1" s="1"/>
  <c r="N999" i="1" s="1"/>
  <c r="J1000" i="1"/>
  <c r="C1044" i="1"/>
  <c r="U1057" i="1"/>
  <c r="V1057" i="1"/>
  <c r="E1057" i="1"/>
  <c r="F1058" i="1" s="1"/>
  <c r="A1058" i="1"/>
  <c r="D1058" i="1" s="1"/>
  <c r="O1057" i="1"/>
  <c r="S1057" i="1" s="1"/>
  <c r="T1057" i="1" s="1"/>
  <c r="R158" i="1"/>
  <c r="P158" i="1"/>
  <c r="B158" i="1" s="1"/>
  <c r="H1001" i="1" l="1"/>
  <c r="G1002" i="1"/>
  <c r="K1000" i="1"/>
  <c r="L1000" i="1" s="1"/>
  <c r="M1000" i="1" s="1"/>
  <c r="N1000" i="1" s="1"/>
  <c r="J1001" i="1"/>
  <c r="C1045" i="1"/>
  <c r="U1058" i="1"/>
  <c r="V1058" i="1"/>
  <c r="E1058" i="1"/>
  <c r="F1059" i="1" s="1"/>
  <c r="A1059" i="1"/>
  <c r="D1059" i="1" s="1"/>
  <c r="O1058" i="1"/>
  <c r="S1058" i="1" s="1"/>
  <c r="T1058" i="1" s="1"/>
  <c r="P159" i="1"/>
  <c r="B159" i="1" s="1"/>
  <c r="H1002" i="1" l="1"/>
  <c r="G1003" i="1"/>
  <c r="K1001" i="1"/>
  <c r="L1001" i="1" s="1"/>
  <c r="M1001" i="1" s="1"/>
  <c r="N1001" i="1" s="1"/>
  <c r="J1002" i="1"/>
  <c r="R159" i="1"/>
  <c r="R160" i="1" s="1"/>
  <c r="C1046" i="1"/>
  <c r="V1059" i="1"/>
  <c r="U1059" i="1"/>
  <c r="E1059" i="1"/>
  <c r="F1060" i="1" s="1"/>
  <c r="A1060" i="1"/>
  <c r="D1060" i="1" s="1"/>
  <c r="O1059" i="1"/>
  <c r="S1059" i="1" s="1"/>
  <c r="T1059" i="1" s="1"/>
  <c r="P160" i="1" l="1"/>
  <c r="B160" i="1" s="1"/>
  <c r="K1002" i="1"/>
  <c r="L1002" i="1" s="1"/>
  <c r="M1002" i="1" s="1"/>
  <c r="N1002" i="1" s="1"/>
  <c r="J1003" i="1"/>
  <c r="H1003" i="1"/>
  <c r="G1004" i="1"/>
  <c r="C1047" i="1"/>
  <c r="O1060" i="1"/>
  <c r="S1060" i="1" s="1"/>
  <c r="T1060" i="1" s="1"/>
  <c r="E1060" i="1"/>
  <c r="F1061" i="1" s="1"/>
  <c r="A1061" i="1"/>
  <c r="D1061" i="1" s="1"/>
  <c r="V1060" i="1"/>
  <c r="U1060" i="1"/>
  <c r="R161" i="1"/>
  <c r="P161" i="1"/>
  <c r="B161" i="1" s="1"/>
  <c r="H1004" i="1" l="1"/>
  <c r="G1005" i="1"/>
  <c r="K1003" i="1"/>
  <c r="L1003" i="1" s="1"/>
  <c r="M1003" i="1" s="1"/>
  <c r="N1003" i="1" s="1"/>
  <c r="J1004" i="1"/>
  <c r="C1048" i="1"/>
  <c r="A1062" i="1"/>
  <c r="D1062" i="1" s="1"/>
  <c r="E1061" i="1"/>
  <c r="F1062" i="1" s="1"/>
  <c r="O1061" i="1"/>
  <c r="S1061" i="1" s="1"/>
  <c r="T1061" i="1" s="1"/>
  <c r="V1061" i="1"/>
  <c r="U1061" i="1"/>
  <c r="R162" i="1"/>
  <c r="P162" i="1"/>
  <c r="B162" i="1" s="1"/>
  <c r="K1004" i="1" l="1"/>
  <c r="L1004" i="1" s="1"/>
  <c r="M1004" i="1" s="1"/>
  <c r="N1004" i="1" s="1"/>
  <c r="J1005" i="1"/>
  <c r="H1005" i="1"/>
  <c r="G1006" i="1"/>
  <c r="C1049" i="1"/>
  <c r="U1062" i="1"/>
  <c r="V1062" i="1"/>
  <c r="O1062" i="1"/>
  <c r="S1062" i="1" s="1"/>
  <c r="T1062" i="1" s="1"/>
  <c r="A1063" i="1"/>
  <c r="D1063" i="1" s="1"/>
  <c r="E1062" i="1"/>
  <c r="F1063" i="1" s="1"/>
  <c r="R163" i="1"/>
  <c r="P163" i="1"/>
  <c r="B163" i="1" s="1"/>
  <c r="G1007" i="1" l="1"/>
  <c r="H1006" i="1"/>
  <c r="K1005" i="1"/>
  <c r="L1005" i="1" s="1"/>
  <c r="M1005" i="1" s="1"/>
  <c r="N1005" i="1" s="1"/>
  <c r="J1006" i="1"/>
  <c r="C1050" i="1"/>
  <c r="A1064" i="1"/>
  <c r="D1064" i="1" s="1"/>
  <c r="E1063" i="1"/>
  <c r="F1064" i="1" s="1"/>
  <c r="O1063" i="1"/>
  <c r="S1063" i="1" s="1"/>
  <c r="T1063" i="1" s="1"/>
  <c r="V1063" i="1"/>
  <c r="U1063" i="1"/>
  <c r="R164" i="1"/>
  <c r="P164" i="1"/>
  <c r="B164" i="1" s="1"/>
  <c r="K1006" i="1" l="1"/>
  <c r="L1006" i="1" s="1"/>
  <c r="M1006" i="1" s="1"/>
  <c r="N1006" i="1" s="1"/>
  <c r="J1007" i="1"/>
  <c r="H1007" i="1"/>
  <c r="G1008" i="1"/>
  <c r="C1051" i="1"/>
  <c r="V1064" i="1"/>
  <c r="U1064" i="1"/>
  <c r="O1064" i="1"/>
  <c r="S1064" i="1" s="1"/>
  <c r="T1064" i="1" s="1"/>
  <c r="E1064" i="1"/>
  <c r="F1065" i="1" s="1"/>
  <c r="A1065" i="1"/>
  <c r="D1065" i="1" s="1"/>
  <c r="R165" i="1"/>
  <c r="P165" i="1"/>
  <c r="B165" i="1" s="1"/>
  <c r="H1008" i="1" l="1"/>
  <c r="G1009" i="1"/>
  <c r="K1007" i="1"/>
  <c r="L1007" i="1" s="1"/>
  <c r="M1007" i="1" s="1"/>
  <c r="N1007" i="1" s="1"/>
  <c r="J1008" i="1"/>
  <c r="C1052" i="1"/>
  <c r="V1065" i="1"/>
  <c r="U1065" i="1"/>
  <c r="O1065" i="1"/>
  <c r="S1065" i="1" s="1"/>
  <c r="T1065" i="1" s="1"/>
  <c r="A1066" i="1"/>
  <c r="D1066" i="1" s="1"/>
  <c r="E1065" i="1"/>
  <c r="F1066" i="1" s="1"/>
  <c r="P166" i="1"/>
  <c r="K1008" i="1" l="1"/>
  <c r="L1008" i="1" s="1"/>
  <c r="M1008" i="1" s="1"/>
  <c r="N1008" i="1" s="1"/>
  <c r="J1009" i="1"/>
  <c r="H1009" i="1"/>
  <c r="G1010" i="1"/>
  <c r="C1053" i="1"/>
  <c r="U1066" i="1"/>
  <c r="V1066" i="1"/>
  <c r="O1066" i="1"/>
  <c r="S1066" i="1" s="1"/>
  <c r="T1066" i="1" s="1"/>
  <c r="E1066" i="1"/>
  <c r="F1067" i="1" s="1"/>
  <c r="A1067" i="1"/>
  <c r="D1067" i="1" s="1"/>
  <c r="R166" i="1"/>
  <c r="B166" i="1"/>
  <c r="H1010" i="1" l="1"/>
  <c r="G1011" i="1"/>
  <c r="K1009" i="1"/>
  <c r="L1009" i="1" s="1"/>
  <c r="M1009" i="1" s="1"/>
  <c r="N1009" i="1" s="1"/>
  <c r="J1010" i="1"/>
  <c r="C1054" i="1"/>
  <c r="P167" i="1"/>
  <c r="B167" i="1" s="1"/>
  <c r="R167" i="1"/>
  <c r="R168" i="1" s="1"/>
  <c r="V1067" i="1"/>
  <c r="U1067" i="1"/>
  <c r="E1067" i="1"/>
  <c r="F1068" i="1" s="1"/>
  <c r="A1068" i="1"/>
  <c r="D1068" i="1" s="1"/>
  <c r="O1067" i="1"/>
  <c r="S1067" i="1" s="1"/>
  <c r="T1067" i="1" s="1"/>
  <c r="K1010" i="1" l="1"/>
  <c r="L1010" i="1" s="1"/>
  <c r="M1010" i="1" s="1"/>
  <c r="N1010" i="1" s="1"/>
  <c r="J1011" i="1"/>
  <c r="H1011" i="1"/>
  <c r="G1012" i="1"/>
  <c r="C1055" i="1"/>
  <c r="P168" i="1"/>
  <c r="B168" i="1" s="1"/>
  <c r="V1068" i="1"/>
  <c r="U1068" i="1"/>
  <c r="E1068" i="1"/>
  <c r="F1069" i="1" s="1"/>
  <c r="A1069" i="1"/>
  <c r="D1069" i="1" s="1"/>
  <c r="O1068" i="1"/>
  <c r="S1068" i="1" s="1"/>
  <c r="T1068" i="1" s="1"/>
  <c r="R169" i="1"/>
  <c r="P169" i="1"/>
  <c r="B169" i="1" s="1"/>
  <c r="H1012" i="1" l="1"/>
  <c r="G1013" i="1"/>
  <c r="K1011" i="1"/>
  <c r="L1011" i="1" s="1"/>
  <c r="M1011" i="1" s="1"/>
  <c r="N1011" i="1" s="1"/>
  <c r="J1012" i="1"/>
  <c r="C1056" i="1"/>
  <c r="V1069" i="1"/>
  <c r="U1069" i="1"/>
  <c r="O1069" i="1"/>
  <c r="S1069" i="1" s="1"/>
  <c r="T1069" i="1" s="1"/>
  <c r="E1069" i="1"/>
  <c r="F1070" i="1" s="1"/>
  <c r="A1070" i="1"/>
  <c r="D1070" i="1" s="1"/>
  <c r="R170" i="1"/>
  <c r="P170" i="1"/>
  <c r="B170" i="1" s="1"/>
  <c r="K1012" i="1" l="1"/>
  <c r="L1012" i="1" s="1"/>
  <c r="M1012" i="1" s="1"/>
  <c r="N1012" i="1" s="1"/>
  <c r="J1013" i="1"/>
  <c r="H1013" i="1"/>
  <c r="G1014" i="1"/>
  <c r="C1057" i="1"/>
  <c r="V1070" i="1"/>
  <c r="U1070" i="1"/>
  <c r="O1070" i="1"/>
  <c r="S1070" i="1" s="1"/>
  <c r="T1070" i="1" s="1"/>
  <c r="E1070" i="1"/>
  <c r="F1071" i="1" s="1"/>
  <c r="A1071" i="1"/>
  <c r="D1071" i="1" s="1"/>
  <c r="R171" i="1"/>
  <c r="P171" i="1"/>
  <c r="B171" i="1" s="1"/>
  <c r="H1014" i="1" l="1"/>
  <c r="G1015" i="1"/>
  <c r="K1013" i="1"/>
  <c r="L1013" i="1" s="1"/>
  <c r="M1013" i="1" s="1"/>
  <c r="N1013" i="1" s="1"/>
  <c r="J1014" i="1"/>
  <c r="C1058" i="1"/>
  <c r="A1072" i="1"/>
  <c r="D1072" i="1" s="1"/>
  <c r="E1071" i="1"/>
  <c r="F1072" i="1" s="1"/>
  <c r="O1071" i="1"/>
  <c r="S1071" i="1" s="1"/>
  <c r="T1071" i="1" s="1"/>
  <c r="V1071" i="1"/>
  <c r="U1071" i="1"/>
  <c r="R172" i="1"/>
  <c r="P173" i="1" s="1"/>
  <c r="P172" i="1"/>
  <c r="B172" i="1" s="1"/>
  <c r="K1014" i="1" l="1"/>
  <c r="L1014" i="1" s="1"/>
  <c r="M1014" i="1" s="1"/>
  <c r="N1014" i="1" s="1"/>
  <c r="J1015" i="1"/>
  <c r="H1015" i="1"/>
  <c r="G1016" i="1"/>
  <c r="C1059" i="1"/>
  <c r="V1072" i="1"/>
  <c r="U1072" i="1"/>
  <c r="A1073" i="1"/>
  <c r="D1073" i="1" s="1"/>
  <c r="E1072" i="1"/>
  <c r="F1073" i="1" s="1"/>
  <c r="O1072" i="1"/>
  <c r="S1072" i="1" s="1"/>
  <c r="T1072" i="1" s="1"/>
  <c r="R173" i="1"/>
  <c r="P174" i="1" s="1"/>
  <c r="B173" i="1"/>
  <c r="G1017" i="1" l="1"/>
  <c r="H1016" i="1"/>
  <c r="K1015" i="1"/>
  <c r="L1015" i="1" s="1"/>
  <c r="M1015" i="1" s="1"/>
  <c r="N1015" i="1" s="1"/>
  <c r="J1016" i="1"/>
  <c r="C1060" i="1"/>
  <c r="B174" i="1"/>
  <c r="A1074" i="1"/>
  <c r="D1074" i="1" s="1"/>
  <c r="E1073" i="1"/>
  <c r="F1074" i="1" s="1"/>
  <c r="O1073" i="1"/>
  <c r="S1073" i="1" s="1"/>
  <c r="T1073" i="1" s="1"/>
  <c r="V1073" i="1"/>
  <c r="U1073" i="1"/>
  <c r="R174" i="1"/>
  <c r="K1016" i="1" l="1"/>
  <c r="L1016" i="1" s="1"/>
  <c r="M1016" i="1" s="1"/>
  <c r="N1016" i="1" s="1"/>
  <c r="J1017" i="1"/>
  <c r="G1018" i="1"/>
  <c r="H1017" i="1"/>
  <c r="C1061" i="1"/>
  <c r="P175" i="1"/>
  <c r="B175" i="1" s="1"/>
  <c r="R175" i="1"/>
  <c r="P176" i="1" s="1"/>
  <c r="B176" i="1" s="1"/>
  <c r="U1074" i="1"/>
  <c r="V1074" i="1"/>
  <c r="O1074" i="1"/>
  <c r="S1074" i="1" s="1"/>
  <c r="T1074" i="1" s="1"/>
  <c r="A1075" i="1"/>
  <c r="D1075" i="1" s="1"/>
  <c r="E1074" i="1"/>
  <c r="F1075" i="1" s="1"/>
  <c r="H1018" i="1" l="1"/>
  <c r="G1019" i="1"/>
  <c r="K1017" i="1"/>
  <c r="L1017" i="1" s="1"/>
  <c r="M1017" i="1" s="1"/>
  <c r="N1017" i="1" s="1"/>
  <c r="J1018" i="1"/>
  <c r="C1062" i="1"/>
  <c r="R176" i="1"/>
  <c r="P177" i="1" s="1"/>
  <c r="B177" i="1" s="1"/>
  <c r="V1075" i="1"/>
  <c r="U1075" i="1"/>
  <c r="A1076" i="1"/>
  <c r="D1076" i="1" s="1"/>
  <c r="O1075" i="1"/>
  <c r="S1075" i="1" s="1"/>
  <c r="T1075" i="1" s="1"/>
  <c r="E1075" i="1"/>
  <c r="F1076" i="1" s="1"/>
  <c r="G1020" i="1" l="1"/>
  <c r="H1019" i="1"/>
  <c r="K1018" i="1"/>
  <c r="L1018" i="1" s="1"/>
  <c r="M1018" i="1" s="1"/>
  <c r="N1018" i="1" s="1"/>
  <c r="J1019" i="1"/>
  <c r="C1063" i="1"/>
  <c r="R177" i="1"/>
  <c r="R178" i="1" s="1"/>
  <c r="V1076" i="1"/>
  <c r="U1076" i="1"/>
  <c r="O1076" i="1"/>
  <c r="S1076" i="1" s="1"/>
  <c r="T1076" i="1" s="1"/>
  <c r="A1077" i="1"/>
  <c r="D1077" i="1" s="1"/>
  <c r="E1076" i="1"/>
  <c r="F1077" i="1" s="1"/>
  <c r="K1019" i="1" l="1"/>
  <c r="L1019" i="1" s="1"/>
  <c r="M1019" i="1" s="1"/>
  <c r="N1019" i="1" s="1"/>
  <c r="J1020" i="1"/>
  <c r="H1020" i="1"/>
  <c r="G1021" i="1"/>
  <c r="C1064" i="1"/>
  <c r="P178" i="1"/>
  <c r="B178" i="1" s="1"/>
  <c r="V1077" i="1"/>
  <c r="U1077" i="1"/>
  <c r="E1077" i="1"/>
  <c r="F1078" i="1" s="1"/>
  <c r="O1077" i="1"/>
  <c r="S1077" i="1" s="1"/>
  <c r="T1077" i="1" s="1"/>
  <c r="A1078" i="1"/>
  <c r="D1078" i="1" s="1"/>
  <c r="R179" i="1"/>
  <c r="P179" i="1"/>
  <c r="B179" i="1" s="1"/>
  <c r="H1021" i="1" l="1"/>
  <c r="G1022" i="1"/>
  <c r="K1020" i="1"/>
  <c r="L1020" i="1" s="1"/>
  <c r="M1020" i="1" s="1"/>
  <c r="N1020" i="1" s="1"/>
  <c r="J1021" i="1"/>
  <c r="C1065" i="1"/>
  <c r="O1078" i="1"/>
  <c r="S1078" i="1" s="1"/>
  <c r="T1078" i="1" s="1"/>
  <c r="A1079" i="1"/>
  <c r="D1079" i="1" s="1"/>
  <c r="E1078" i="1"/>
  <c r="F1079" i="1" s="1"/>
  <c r="V1078" i="1"/>
  <c r="U1078" i="1"/>
  <c r="R180" i="1"/>
  <c r="P180" i="1"/>
  <c r="B180" i="1" s="1"/>
  <c r="K1021" i="1" l="1"/>
  <c r="L1021" i="1" s="1"/>
  <c r="M1021" i="1" s="1"/>
  <c r="N1021" i="1" s="1"/>
  <c r="J1022" i="1"/>
  <c r="G1023" i="1"/>
  <c r="H1022" i="1"/>
  <c r="C1066" i="1"/>
  <c r="V1079" i="1"/>
  <c r="U1079" i="1"/>
  <c r="O1079" i="1"/>
  <c r="S1079" i="1" s="1"/>
  <c r="T1079" i="1" s="1"/>
  <c r="A1080" i="1"/>
  <c r="D1080" i="1" s="1"/>
  <c r="E1079" i="1"/>
  <c r="F1080" i="1" s="1"/>
  <c r="R181" i="1"/>
  <c r="P181" i="1"/>
  <c r="B181" i="1" s="1"/>
  <c r="H1023" i="1" l="1"/>
  <c r="G1024" i="1"/>
  <c r="K1022" i="1"/>
  <c r="L1022" i="1" s="1"/>
  <c r="M1022" i="1" s="1"/>
  <c r="N1022" i="1" s="1"/>
  <c r="J1023" i="1"/>
  <c r="C1067" i="1"/>
  <c r="U1080" i="1"/>
  <c r="V1080" i="1"/>
  <c r="A1081" i="1"/>
  <c r="D1081" i="1" s="1"/>
  <c r="E1080" i="1"/>
  <c r="F1081" i="1" s="1"/>
  <c r="O1080" i="1"/>
  <c r="S1080" i="1" s="1"/>
  <c r="T1080" i="1" s="1"/>
  <c r="R182" i="1"/>
  <c r="P182" i="1"/>
  <c r="B182" i="1" s="1"/>
  <c r="K1023" i="1" l="1"/>
  <c r="L1023" i="1" s="1"/>
  <c r="M1023" i="1" s="1"/>
  <c r="N1023" i="1" s="1"/>
  <c r="J1024" i="1"/>
  <c r="H1024" i="1"/>
  <c r="G1025" i="1"/>
  <c r="C1068" i="1"/>
  <c r="O1081" i="1"/>
  <c r="S1081" i="1" s="1"/>
  <c r="T1081" i="1" s="1"/>
  <c r="E1081" i="1"/>
  <c r="F1082" i="1" s="1"/>
  <c r="A1082" i="1"/>
  <c r="D1082" i="1" s="1"/>
  <c r="U1081" i="1"/>
  <c r="V1081" i="1"/>
  <c r="R183" i="1"/>
  <c r="P183" i="1"/>
  <c r="B183" i="1" s="1"/>
  <c r="H1025" i="1" l="1"/>
  <c r="G1026" i="1"/>
  <c r="K1024" i="1"/>
  <c r="L1024" i="1" s="1"/>
  <c r="M1024" i="1" s="1"/>
  <c r="N1024" i="1" s="1"/>
  <c r="J1025" i="1"/>
  <c r="C1069" i="1"/>
  <c r="U1082" i="1"/>
  <c r="V1082" i="1"/>
  <c r="A1083" i="1"/>
  <c r="D1083" i="1" s="1"/>
  <c r="O1082" i="1"/>
  <c r="S1082" i="1" s="1"/>
  <c r="T1082" i="1" s="1"/>
  <c r="E1082" i="1"/>
  <c r="F1083" i="1" s="1"/>
  <c r="R184" i="1"/>
  <c r="P184" i="1"/>
  <c r="B184" i="1" s="1"/>
  <c r="K1025" i="1" l="1"/>
  <c r="L1025" i="1" s="1"/>
  <c r="M1025" i="1" s="1"/>
  <c r="N1025" i="1" s="1"/>
  <c r="J1026" i="1"/>
  <c r="H1026" i="1"/>
  <c r="G1027" i="1"/>
  <c r="C1070" i="1"/>
  <c r="V1083" i="1"/>
  <c r="U1083" i="1"/>
  <c r="A1084" i="1"/>
  <c r="D1084" i="1" s="1"/>
  <c r="O1083" i="1"/>
  <c r="S1083" i="1" s="1"/>
  <c r="T1083" i="1" s="1"/>
  <c r="E1083" i="1"/>
  <c r="F1084" i="1" s="1"/>
  <c r="P185" i="1"/>
  <c r="B185" i="1" s="1"/>
  <c r="H1027" i="1" l="1"/>
  <c r="G1028" i="1"/>
  <c r="K1026" i="1"/>
  <c r="L1026" i="1" s="1"/>
  <c r="M1026" i="1" s="1"/>
  <c r="N1026" i="1" s="1"/>
  <c r="J1027" i="1"/>
  <c r="R185" i="1"/>
  <c r="R186" i="1" s="1"/>
  <c r="C1071" i="1"/>
  <c r="U1084" i="1"/>
  <c r="V1084" i="1"/>
  <c r="O1084" i="1"/>
  <c r="S1084" i="1" s="1"/>
  <c r="T1084" i="1" s="1"/>
  <c r="A1085" i="1"/>
  <c r="D1085" i="1" s="1"/>
  <c r="E1084" i="1"/>
  <c r="F1085" i="1" s="1"/>
  <c r="K1027" i="1" l="1"/>
  <c r="L1027" i="1" s="1"/>
  <c r="M1027" i="1" s="1"/>
  <c r="N1027" i="1" s="1"/>
  <c r="J1028" i="1"/>
  <c r="H1028" i="1"/>
  <c r="G1029" i="1"/>
  <c r="P186" i="1"/>
  <c r="B186" i="1" s="1"/>
  <c r="C1072" i="1"/>
  <c r="O1085" i="1"/>
  <c r="S1085" i="1" s="1"/>
  <c r="T1085" i="1" s="1"/>
  <c r="A1086" i="1"/>
  <c r="D1086" i="1" s="1"/>
  <c r="E1085" i="1"/>
  <c r="F1086" i="1" s="1"/>
  <c r="V1085" i="1"/>
  <c r="U1085" i="1"/>
  <c r="P187" i="1"/>
  <c r="B187" i="1" s="1"/>
  <c r="H1029" i="1" l="1"/>
  <c r="G1030" i="1"/>
  <c r="K1028" i="1"/>
  <c r="L1028" i="1" s="1"/>
  <c r="M1028" i="1" s="1"/>
  <c r="N1028" i="1" s="1"/>
  <c r="J1029" i="1"/>
  <c r="C1073" i="1"/>
  <c r="O1086" i="1"/>
  <c r="S1086" i="1" s="1"/>
  <c r="T1086" i="1" s="1"/>
  <c r="A1087" i="1"/>
  <c r="D1087" i="1" s="1"/>
  <c r="E1086" i="1"/>
  <c r="F1087" i="1" s="1"/>
  <c r="U1086" i="1"/>
  <c r="V1086" i="1"/>
  <c r="R187" i="1"/>
  <c r="R188" i="1" s="1"/>
  <c r="K1029" i="1" l="1"/>
  <c r="L1029" i="1" s="1"/>
  <c r="M1029" i="1" s="1"/>
  <c r="N1029" i="1" s="1"/>
  <c r="J1030" i="1"/>
  <c r="H1030" i="1"/>
  <c r="G1031" i="1"/>
  <c r="C1074" i="1"/>
  <c r="P188" i="1"/>
  <c r="B188" i="1" s="1"/>
  <c r="A1088" i="1"/>
  <c r="D1088" i="1" s="1"/>
  <c r="E1087" i="1"/>
  <c r="F1088" i="1" s="1"/>
  <c r="O1087" i="1"/>
  <c r="S1087" i="1" s="1"/>
  <c r="T1087" i="1" s="1"/>
  <c r="U1087" i="1"/>
  <c r="V1087" i="1"/>
  <c r="R189" i="1"/>
  <c r="P189" i="1"/>
  <c r="B189" i="1" s="1"/>
  <c r="H1031" i="1" l="1"/>
  <c r="G1032" i="1"/>
  <c r="K1030" i="1"/>
  <c r="L1030" i="1" s="1"/>
  <c r="M1030" i="1" s="1"/>
  <c r="N1030" i="1" s="1"/>
  <c r="J1031" i="1"/>
  <c r="C1075" i="1"/>
  <c r="O1088" i="1"/>
  <c r="S1088" i="1" s="1"/>
  <c r="T1088" i="1" s="1"/>
  <c r="A1089" i="1"/>
  <c r="D1089" i="1" s="1"/>
  <c r="E1088" i="1"/>
  <c r="F1089" i="1" s="1"/>
  <c r="V1088" i="1"/>
  <c r="U1088" i="1"/>
  <c r="R190" i="1"/>
  <c r="P190" i="1"/>
  <c r="B190" i="1" s="1"/>
  <c r="K1031" i="1" l="1"/>
  <c r="L1031" i="1" s="1"/>
  <c r="M1031" i="1" s="1"/>
  <c r="N1031" i="1" s="1"/>
  <c r="J1032" i="1"/>
  <c r="H1032" i="1"/>
  <c r="G1033" i="1"/>
  <c r="C1076" i="1"/>
  <c r="O1089" i="1"/>
  <c r="S1089" i="1" s="1"/>
  <c r="T1089" i="1" s="1"/>
  <c r="A1090" i="1"/>
  <c r="D1090" i="1" s="1"/>
  <c r="E1089" i="1"/>
  <c r="F1090" i="1" s="1"/>
  <c r="U1089" i="1"/>
  <c r="V1089" i="1"/>
  <c r="R191" i="1"/>
  <c r="P191" i="1"/>
  <c r="B191" i="1" s="1"/>
  <c r="H1033" i="1" l="1"/>
  <c r="G1034" i="1"/>
  <c r="K1032" i="1"/>
  <c r="L1032" i="1" s="1"/>
  <c r="M1032" i="1" s="1"/>
  <c r="N1032" i="1" s="1"/>
  <c r="J1033" i="1"/>
  <c r="C1077" i="1"/>
  <c r="O1090" i="1"/>
  <c r="S1090" i="1" s="1"/>
  <c r="T1090" i="1" s="1"/>
  <c r="A1091" i="1"/>
  <c r="D1091" i="1" s="1"/>
  <c r="E1090" i="1"/>
  <c r="F1091" i="1" s="1"/>
  <c r="V1090" i="1"/>
  <c r="U1090" i="1"/>
  <c r="R192" i="1"/>
  <c r="P192" i="1"/>
  <c r="B192" i="1" s="1"/>
  <c r="K1033" i="1" l="1"/>
  <c r="L1033" i="1" s="1"/>
  <c r="M1033" i="1" s="1"/>
  <c r="N1033" i="1" s="1"/>
  <c r="J1034" i="1"/>
  <c r="H1034" i="1"/>
  <c r="G1035" i="1"/>
  <c r="C1078" i="1"/>
  <c r="E1091" i="1"/>
  <c r="F1092" i="1" s="1"/>
  <c r="O1091" i="1"/>
  <c r="S1091" i="1" s="1"/>
  <c r="T1091" i="1" s="1"/>
  <c r="A1092" i="1"/>
  <c r="D1092" i="1" s="1"/>
  <c r="V1091" i="1"/>
  <c r="U1091" i="1"/>
  <c r="R193" i="1"/>
  <c r="P193" i="1"/>
  <c r="B193" i="1" s="1"/>
  <c r="G1036" i="1" l="1"/>
  <c r="H1035" i="1"/>
  <c r="K1034" i="1"/>
  <c r="L1034" i="1" s="1"/>
  <c r="M1034" i="1" s="1"/>
  <c r="N1034" i="1" s="1"/>
  <c r="J1035" i="1"/>
  <c r="C1079" i="1"/>
  <c r="E1092" i="1"/>
  <c r="F1093" i="1" s="1"/>
  <c r="A1093" i="1"/>
  <c r="D1093" i="1" s="1"/>
  <c r="O1092" i="1"/>
  <c r="S1092" i="1" s="1"/>
  <c r="T1092" i="1" s="1"/>
  <c r="V1092" i="1"/>
  <c r="U1092" i="1"/>
  <c r="R194" i="1"/>
  <c r="P194" i="1"/>
  <c r="B194" i="1" s="1"/>
  <c r="K1035" i="1" l="1"/>
  <c r="L1035" i="1" s="1"/>
  <c r="M1035" i="1" s="1"/>
  <c r="N1035" i="1" s="1"/>
  <c r="J1036" i="1"/>
  <c r="H1036" i="1"/>
  <c r="G1037" i="1"/>
  <c r="C1080" i="1"/>
  <c r="V1093" i="1"/>
  <c r="U1093" i="1"/>
  <c r="O1093" i="1"/>
  <c r="S1093" i="1" s="1"/>
  <c r="T1093" i="1" s="1"/>
  <c r="E1093" i="1"/>
  <c r="F1094" i="1" s="1"/>
  <c r="A1094" i="1"/>
  <c r="D1094" i="1" s="1"/>
  <c r="P195" i="1"/>
  <c r="H1037" i="1" l="1"/>
  <c r="G1038" i="1"/>
  <c r="K1036" i="1"/>
  <c r="L1036" i="1" s="1"/>
  <c r="M1036" i="1" s="1"/>
  <c r="N1036" i="1" s="1"/>
  <c r="J1037" i="1"/>
  <c r="C1081" i="1"/>
  <c r="V1094" i="1"/>
  <c r="U1094" i="1"/>
  <c r="O1094" i="1"/>
  <c r="S1094" i="1" s="1"/>
  <c r="T1094" i="1" s="1"/>
  <c r="E1094" i="1"/>
  <c r="F1095" i="1" s="1"/>
  <c r="A1095" i="1"/>
  <c r="D1095" i="1" s="1"/>
  <c r="R195" i="1"/>
  <c r="B195" i="1"/>
  <c r="H1038" i="1" l="1"/>
  <c r="G1039" i="1"/>
  <c r="K1037" i="1"/>
  <c r="L1037" i="1" s="1"/>
  <c r="M1037" i="1" s="1"/>
  <c r="N1037" i="1" s="1"/>
  <c r="J1038" i="1"/>
  <c r="C1082" i="1"/>
  <c r="P196" i="1"/>
  <c r="B196" i="1" s="1"/>
  <c r="R196" i="1"/>
  <c r="R197" i="1" s="1"/>
  <c r="U1095" i="1"/>
  <c r="V1095" i="1"/>
  <c r="A1096" i="1"/>
  <c r="D1096" i="1" s="1"/>
  <c r="E1095" i="1"/>
  <c r="F1096" i="1" s="1"/>
  <c r="O1095" i="1"/>
  <c r="S1095" i="1" s="1"/>
  <c r="T1095" i="1" s="1"/>
  <c r="H1039" i="1" l="1"/>
  <c r="G1040" i="1"/>
  <c r="K1038" i="1"/>
  <c r="L1038" i="1" s="1"/>
  <c r="M1038" i="1" s="1"/>
  <c r="N1038" i="1" s="1"/>
  <c r="J1039" i="1"/>
  <c r="P197" i="1"/>
  <c r="B197" i="1" s="1"/>
  <c r="C1083" i="1"/>
  <c r="O1096" i="1"/>
  <c r="S1096" i="1" s="1"/>
  <c r="T1096" i="1" s="1"/>
  <c r="E1096" i="1"/>
  <c r="F1097" i="1" s="1"/>
  <c r="A1097" i="1"/>
  <c r="D1097" i="1" s="1"/>
  <c r="U1096" i="1"/>
  <c r="V1096" i="1"/>
  <c r="R198" i="1"/>
  <c r="P198" i="1"/>
  <c r="B198" i="1" s="1"/>
  <c r="K1039" i="1" l="1"/>
  <c r="L1039" i="1" s="1"/>
  <c r="M1039" i="1" s="1"/>
  <c r="N1039" i="1" s="1"/>
  <c r="J1040" i="1"/>
  <c r="H1040" i="1"/>
  <c r="G1041" i="1"/>
  <c r="C1084" i="1"/>
  <c r="A1098" i="1"/>
  <c r="D1098" i="1" s="1"/>
  <c r="O1097" i="1"/>
  <c r="S1097" i="1" s="1"/>
  <c r="T1097" i="1" s="1"/>
  <c r="E1097" i="1"/>
  <c r="F1098" i="1" s="1"/>
  <c r="V1097" i="1"/>
  <c r="U1097" i="1"/>
  <c r="R199" i="1"/>
  <c r="P199" i="1"/>
  <c r="B199" i="1" s="1"/>
  <c r="H1041" i="1" l="1"/>
  <c r="G1042" i="1"/>
  <c r="K1040" i="1"/>
  <c r="L1040" i="1" s="1"/>
  <c r="M1040" i="1" s="1"/>
  <c r="N1040" i="1" s="1"/>
  <c r="J1041" i="1"/>
  <c r="C1085" i="1"/>
  <c r="V1098" i="1"/>
  <c r="U1098" i="1"/>
  <c r="O1098" i="1"/>
  <c r="S1098" i="1" s="1"/>
  <c r="T1098" i="1" s="1"/>
  <c r="E1098" i="1"/>
  <c r="F1099" i="1" s="1"/>
  <c r="A1099" i="1"/>
  <c r="D1099" i="1" s="1"/>
  <c r="R200" i="1"/>
  <c r="P200" i="1"/>
  <c r="B200" i="1" s="1"/>
  <c r="H1042" i="1" l="1"/>
  <c r="G1043" i="1"/>
  <c r="K1041" i="1"/>
  <c r="L1041" i="1" s="1"/>
  <c r="M1041" i="1" s="1"/>
  <c r="N1041" i="1" s="1"/>
  <c r="J1042" i="1"/>
  <c r="C1086" i="1"/>
  <c r="V1099" i="1"/>
  <c r="U1099" i="1"/>
  <c r="A1100" i="1"/>
  <c r="D1100" i="1" s="1"/>
  <c r="E1099" i="1"/>
  <c r="F1100" i="1" s="1"/>
  <c r="O1099" i="1"/>
  <c r="S1099" i="1" s="1"/>
  <c r="T1099" i="1" s="1"/>
  <c r="R201" i="1"/>
  <c r="P202" i="1" s="1"/>
  <c r="P201" i="1"/>
  <c r="B201" i="1" s="1"/>
  <c r="K1042" i="1" l="1"/>
  <c r="L1042" i="1" s="1"/>
  <c r="M1042" i="1" s="1"/>
  <c r="N1042" i="1" s="1"/>
  <c r="J1043" i="1"/>
  <c r="H1043" i="1"/>
  <c r="G1044" i="1"/>
  <c r="C1087" i="1"/>
  <c r="U1100" i="1"/>
  <c r="V1100" i="1"/>
  <c r="A1101" i="1"/>
  <c r="D1101" i="1" s="1"/>
  <c r="O1100" i="1"/>
  <c r="S1100" i="1" s="1"/>
  <c r="T1100" i="1" s="1"/>
  <c r="E1100" i="1"/>
  <c r="F1101" i="1" s="1"/>
  <c r="R202" i="1"/>
  <c r="R203" i="1" s="1"/>
  <c r="B202" i="1"/>
  <c r="H1044" i="1" l="1"/>
  <c r="G1045" i="1"/>
  <c r="K1043" i="1"/>
  <c r="L1043" i="1" s="1"/>
  <c r="M1043" i="1" s="1"/>
  <c r="N1043" i="1" s="1"/>
  <c r="J1044" i="1"/>
  <c r="C1088" i="1"/>
  <c r="P203" i="1"/>
  <c r="B203" i="1" s="1"/>
  <c r="U1101" i="1"/>
  <c r="V1101" i="1"/>
  <c r="E1101" i="1"/>
  <c r="F1102" i="1" s="1"/>
  <c r="A1102" i="1"/>
  <c r="D1102" i="1" s="1"/>
  <c r="O1101" i="1"/>
  <c r="S1101" i="1" s="1"/>
  <c r="T1101" i="1" s="1"/>
  <c r="R204" i="1"/>
  <c r="P204" i="1"/>
  <c r="B204" i="1" s="1"/>
  <c r="K1044" i="1" l="1"/>
  <c r="L1044" i="1" s="1"/>
  <c r="M1044" i="1" s="1"/>
  <c r="N1044" i="1" s="1"/>
  <c r="J1045" i="1"/>
  <c r="H1045" i="1"/>
  <c r="G1046" i="1"/>
  <c r="C1089" i="1"/>
  <c r="V1102" i="1"/>
  <c r="U1102" i="1"/>
  <c r="A1103" i="1"/>
  <c r="D1103" i="1" s="1"/>
  <c r="O1102" i="1"/>
  <c r="S1102" i="1" s="1"/>
  <c r="T1102" i="1" s="1"/>
  <c r="E1102" i="1"/>
  <c r="F1103" i="1" s="1"/>
  <c r="P205" i="1"/>
  <c r="B205" i="1" s="1"/>
  <c r="H1046" i="1" l="1"/>
  <c r="G1047" i="1"/>
  <c r="K1045" i="1"/>
  <c r="L1045" i="1" s="1"/>
  <c r="M1045" i="1" s="1"/>
  <c r="N1045" i="1" s="1"/>
  <c r="J1046" i="1"/>
  <c r="R205" i="1"/>
  <c r="P206" i="1" s="1"/>
  <c r="B206" i="1" s="1"/>
  <c r="C1090" i="1"/>
  <c r="V1103" i="1"/>
  <c r="U1103" i="1"/>
  <c r="E1103" i="1"/>
  <c r="F1104" i="1" s="1"/>
  <c r="A1104" i="1"/>
  <c r="D1104" i="1" s="1"/>
  <c r="O1103" i="1"/>
  <c r="S1103" i="1" s="1"/>
  <c r="T1103" i="1" s="1"/>
  <c r="G1048" i="1" l="1"/>
  <c r="H1047" i="1"/>
  <c r="K1046" i="1"/>
  <c r="L1046" i="1" s="1"/>
  <c r="M1046" i="1" s="1"/>
  <c r="N1046" i="1" s="1"/>
  <c r="J1047" i="1"/>
  <c r="R206" i="1"/>
  <c r="R207" i="1" s="1"/>
  <c r="C1091" i="1"/>
  <c r="U1104" i="1"/>
  <c r="V1104" i="1"/>
  <c r="E1104" i="1"/>
  <c r="F1105" i="1" s="1"/>
  <c r="A1105" i="1"/>
  <c r="D1105" i="1" s="1"/>
  <c r="O1104" i="1"/>
  <c r="S1104" i="1" s="1"/>
  <c r="T1104" i="1" s="1"/>
  <c r="K1047" i="1" l="1"/>
  <c r="L1047" i="1" s="1"/>
  <c r="M1047" i="1" s="1"/>
  <c r="N1047" i="1" s="1"/>
  <c r="J1048" i="1"/>
  <c r="H1048" i="1"/>
  <c r="G1049" i="1"/>
  <c r="P207" i="1"/>
  <c r="B207" i="1" s="1"/>
  <c r="C1092" i="1"/>
  <c r="V1105" i="1"/>
  <c r="U1105" i="1"/>
  <c r="A1106" i="1"/>
  <c r="D1106" i="1" s="1"/>
  <c r="O1105" i="1"/>
  <c r="S1105" i="1" s="1"/>
  <c r="T1105" i="1" s="1"/>
  <c r="E1105" i="1"/>
  <c r="F1106" i="1" s="1"/>
  <c r="R208" i="1"/>
  <c r="P208" i="1"/>
  <c r="B208" i="1" s="1"/>
  <c r="H1049" i="1" l="1"/>
  <c r="G1050" i="1"/>
  <c r="K1048" i="1"/>
  <c r="L1048" i="1" s="1"/>
  <c r="M1048" i="1" s="1"/>
  <c r="N1048" i="1" s="1"/>
  <c r="J1049" i="1"/>
  <c r="C1093" i="1"/>
  <c r="O1106" i="1"/>
  <c r="S1106" i="1" s="1"/>
  <c r="T1106" i="1" s="1"/>
  <c r="E1106" i="1"/>
  <c r="F1107" i="1" s="1"/>
  <c r="A1107" i="1"/>
  <c r="D1107" i="1" s="1"/>
  <c r="U1106" i="1"/>
  <c r="V1106" i="1"/>
  <c r="P209" i="1"/>
  <c r="K1049" i="1" l="1"/>
  <c r="L1049" i="1" s="1"/>
  <c r="M1049" i="1" s="1"/>
  <c r="N1049" i="1" s="1"/>
  <c r="J1050" i="1"/>
  <c r="H1050" i="1"/>
  <c r="G1051" i="1"/>
  <c r="C1094" i="1"/>
  <c r="B209" i="1"/>
  <c r="O1107" i="1"/>
  <c r="S1107" i="1" s="1"/>
  <c r="T1107" i="1" s="1"/>
  <c r="E1107" i="1"/>
  <c r="F1108" i="1" s="1"/>
  <c r="A1108" i="1"/>
  <c r="D1108" i="1" s="1"/>
  <c r="V1107" i="1"/>
  <c r="U1107" i="1"/>
  <c r="R209" i="1"/>
  <c r="H1051" i="1" l="1"/>
  <c r="G1052" i="1"/>
  <c r="K1050" i="1"/>
  <c r="L1050" i="1" s="1"/>
  <c r="M1050" i="1" s="1"/>
  <c r="N1050" i="1" s="1"/>
  <c r="J1051" i="1"/>
  <c r="C1095" i="1"/>
  <c r="R210" i="1"/>
  <c r="P211" i="1" s="1"/>
  <c r="B211" i="1" s="1"/>
  <c r="P210" i="1"/>
  <c r="B210" i="1" s="1"/>
  <c r="A1109" i="1"/>
  <c r="D1109" i="1" s="1"/>
  <c r="E1108" i="1"/>
  <c r="F1109" i="1" s="1"/>
  <c r="O1108" i="1"/>
  <c r="S1108" i="1" s="1"/>
  <c r="T1108" i="1" s="1"/>
  <c r="V1108" i="1"/>
  <c r="U1108" i="1"/>
  <c r="R211" i="1" l="1"/>
  <c r="R212" i="1" s="1"/>
  <c r="K1051" i="1"/>
  <c r="L1051" i="1" s="1"/>
  <c r="M1051" i="1" s="1"/>
  <c r="N1051" i="1" s="1"/>
  <c r="J1052" i="1"/>
  <c r="H1052" i="1"/>
  <c r="G1053" i="1"/>
  <c r="C1096" i="1"/>
  <c r="E1109" i="1"/>
  <c r="F1110" i="1" s="1"/>
  <c r="O1109" i="1"/>
  <c r="S1109" i="1" s="1"/>
  <c r="T1109" i="1" s="1"/>
  <c r="A1110" i="1"/>
  <c r="D1110" i="1" s="1"/>
  <c r="V1109" i="1"/>
  <c r="U1109" i="1"/>
  <c r="P212" i="1" l="1"/>
  <c r="B212" i="1" s="1"/>
  <c r="G1054" i="1"/>
  <c r="H1053" i="1"/>
  <c r="K1052" i="1"/>
  <c r="L1052" i="1" s="1"/>
  <c r="M1052" i="1" s="1"/>
  <c r="N1052" i="1" s="1"/>
  <c r="J1053" i="1"/>
  <c r="C1097" i="1"/>
  <c r="O1110" i="1"/>
  <c r="S1110" i="1" s="1"/>
  <c r="T1110" i="1" s="1"/>
  <c r="A1111" i="1"/>
  <c r="D1111" i="1" s="1"/>
  <c r="E1110" i="1"/>
  <c r="F1111" i="1" s="1"/>
  <c r="U1110" i="1"/>
  <c r="V1110" i="1"/>
  <c r="P213" i="1"/>
  <c r="B213" i="1" s="1"/>
  <c r="K1053" i="1" l="1"/>
  <c r="L1053" i="1" s="1"/>
  <c r="M1053" i="1" s="1"/>
  <c r="N1053" i="1" s="1"/>
  <c r="J1054" i="1"/>
  <c r="H1054" i="1"/>
  <c r="G1055" i="1"/>
  <c r="R213" i="1"/>
  <c r="P214" i="1" s="1"/>
  <c r="B214" i="1" s="1"/>
  <c r="C1098" i="1"/>
  <c r="A1112" i="1"/>
  <c r="D1112" i="1" s="1"/>
  <c r="O1111" i="1"/>
  <c r="S1111" i="1" s="1"/>
  <c r="T1111" i="1" s="1"/>
  <c r="E1111" i="1"/>
  <c r="F1112" i="1" s="1"/>
  <c r="V1111" i="1"/>
  <c r="U1111" i="1"/>
  <c r="H1055" i="1" l="1"/>
  <c r="G1056" i="1"/>
  <c r="K1054" i="1"/>
  <c r="L1054" i="1" s="1"/>
  <c r="M1054" i="1" s="1"/>
  <c r="N1054" i="1" s="1"/>
  <c r="J1055" i="1"/>
  <c r="R214" i="1"/>
  <c r="P215" i="1" s="1"/>
  <c r="B215" i="1" s="1"/>
  <c r="C1099" i="1"/>
  <c r="V1112" i="1"/>
  <c r="U1112" i="1"/>
  <c r="O1112" i="1"/>
  <c r="S1112" i="1" s="1"/>
  <c r="T1112" i="1" s="1"/>
  <c r="E1112" i="1"/>
  <c r="F1113" i="1" s="1"/>
  <c r="A1113" i="1"/>
  <c r="D1113" i="1" s="1"/>
  <c r="R215" i="1" l="1"/>
  <c r="P216" i="1" s="1"/>
  <c r="B216" i="1" s="1"/>
  <c r="K1055" i="1"/>
  <c r="L1055" i="1" s="1"/>
  <c r="M1055" i="1" s="1"/>
  <c r="N1055" i="1" s="1"/>
  <c r="J1056" i="1"/>
  <c r="H1056" i="1"/>
  <c r="G1057" i="1"/>
  <c r="C1100" i="1"/>
  <c r="U1113" i="1"/>
  <c r="V1113" i="1"/>
  <c r="A1114" i="1"/>
  <c r="D1114" i="1" s="1"/>
  <c r="E1113" i="1"/>
  <c r="F1114" i="1" s="1"/>
  <c r="O1113" i="1"/>
  <c r="S1113" i="1" s="1"/>
  <c r="T1113" i="1" s="1"/>
  <c r="G1058" i="1" l="1"/>
  <c r="H1057" i="1"/>
  <c r="K1056" i="1"/>
  <c r="L1056" i="1" s="1"/>
  <c r="M1056" i="1" s="1"/>
  <c r="N1056" i="1" s="1"/>
  <c r="J1057" i="1"/>
  <c r="C1101" i="1"/>
  <c r="E1114" i="1"/>
  <c r="F1115" i="1" s="1"/>
  <c r="A1115" i="1"/>
  <c r="D1115" i="1" s="1"/>
  <c r="O1114" i="1"/>
  <c r="S1114" i="1" s="1"/>
  <c r="T1114" i="1" s="1"/>
  <c r="V1114" i="1"/>
  <c r="U1114" i="1"/>
  <c r="R216" i="1"/>
  <c r="R217" i="1" s="1"/>
  <c r="K1057" i="1" l="1"/>
  <c r="L1057" i="1" s="1"/>
  <c r="M1057" i="1" s="1"/>
  <c r="N1057" i="1" s="1"/>
  <c r="J1058" i="1"/>
  <c r="G1059" i="1"/>
  <c r="H1058" i="1"/>
  <c r="C1102" i="1"/>
  <c r="P217" i="1"/>
  <c r="B217" i="1" s="1"/>
  <c r="V1115" i="1"/>
  <c r="U1115" i="1"/>
  <c r="E1115" i="1"/>
  <c r="F1116" i="1" s="1"/>
  <c r="A1116" i="1"/>
  <c r="D1116" i="1" s="1"/>
  <c r="O1115" i="1"/>
  <c r="S1115" i="1" s="1"/>
  <c r="T1115" i="1" s="1"/>
  <c r="P218" i="1"/>
  <c r="B218" i="1" s="1"/>
  <c r="H1059" i="1" l="1"/>
  <c r="G1060" i="1"/>
  <c r="K1058" i="1"/>
  <c r="L1058" i="1" s="1"/>
  <c r="M1058" i="1" s="1"/>
  <c r="N1058" i="1" s="1"/>
  <c r="J1059" i="1"/>
  <c r="R218" i="1"/>
  <c r="R219" i="1" s="1"/>
  <c r="C1103" i="1"/>
  <c r="V1116" i="1"/>
  <c r="U1116" i="1"/>
  <c r="O1116" i="1"/>
  <c r="S1116" i="1" s="1"/>
  <c r="T1116" i="1" s="1"/>
  <c r="E1116" i="1"/>
  <c r="F1117" i="1" s="1"/>
  <c r="A1117" i="1"/>
  <c r="D1117" i="1" s="1"/>
  <c r="P219" i="1" l="1"/>
  <c r="B219" i="1" s="1"/>
  <c r="K1059" i="1"/>
  <c r="L1059" i="1" s="1"/>
  <c r="M1059" i="1" s="1"/>
  <c r="N1059" i="1" s="1"/>
  <c r="J1060" i="1"/>
  <c r="H1060" i="1"/>
  <c r="G1061" i="1"/>
  <c r="C1104" i="1"/>
  <c r="V1117" i="1"/>
  <c r="U1117" i="1"/>
  <c r="A1118" i="1"/>
  <c r="D1118" i="1" s="1"/>
  <c r="O1117" i="1"/>
  <c r="S1117" i="1" s="1"/>
  <c r="T1117" i="1" s="1"/>
  <c r="E1117" i="1"/>
  <c r="F1118" i="1" s="1"/>
  <c r="R220" i="1"/>
  <c r="P220" i="1"/>
  <c r="B220" i="1" s="1"/>
  <c r="H1061" i="1" l="1"/>
  <c r="G1062" i="1"/>
  <c r="K1060" i="1"/>
  <c r="L1060" i="1" s="1"/>
  <c r="M1060" i="1" s="1"/>
  <c r="N1060" i="1" s="1"/>
  <c r="J1061" i="1"/>
  <c r="C1105" i="1"/>
  <c r="E1118" i="1"/>
  <c r="F1119" i="1" s="1"/>
  <c r="A1119" i="1"/>
  <c r="D1119" i="1" s="1"/>
  <c r="O1118" i="1"/>
  <c r="S1118" i="1" s="1"/>
  <c r="T1118" i="1" s="1"/>
  <c r="U1118" i="1"/>
  <c r="V1118" i="1"/>
  <c r="R221" i="1"/>
  <c r="P221" i="1"/>
  <c r="B221" i="1" s="1"/>
  <c r="K1061" i="1" l="1"/>
  <c r="L1061" i="1" s="1"/>
  <c r="M1061" i="1" s="1"/>
  <c r="N1061" i="1" s="1"/>
  <c r="J1062" i="1"/>
  <c r="H1062" i="1"/>
  <c r="G1063" i="1"/>
  <c r="C1106" i="1"/>
  <c r="V1119" i="1"/>
  <c r="U1119" i="1"/>
  <c r="E1119" i="1"/>
  <c r="F1120" i="1" s="1"/>
  <c r="O1119" i="1"/>
  <c r="S1119" i="1" s="1"/>
  <c r="T1119" i="1" s="1"/>
  <c r="A1120" i="1"/>
  <c r="D1120" i="1" s="1"/>
  <c r="R222" i="1"/>
  <c r="P222" i="1"/>
  <c r="B222" i="1" s="1"/>
  <c r="H1063" i="1" l="1"/>
  <c r="G1064" i="1"/>
  <c r="K1062" i="1"/>
  <c r="L1062" i="1" s="1"/>
  <c r="M1062" i="1" s="1"/>
  <c r="N1062" i="1" s="1"/>
  <c r="J1063" i="1"/>
  <c r="C1107" i="1"/>
  <c r="E1120" i="1"/>
  <c r="F1121" i="1" s="1"/>
  <c r="O1120" i="1"/>
  <c r="S1120" i="1" s="1"/>
  <c r="T1120" i="1" s="1"/>
  <c r="A1121" i="1"/>
  <c r="D1121" i="1" s="1"/>
  <c r="V1120" i="1"/>
  <c r="U1120" i="1"/>
  <c r="R223" i="1"/>
  <c r="P223" i="1"/>
  <c r="B223" i="1" s="1"/>
  <c r="K1063" i="1" l="1"/>
  <c r="L1063" i="1" s="1"/>
  <c r="M1063" i="1" s="1"/>
  <c r="N1063" i="1" s="1"/>
  <c r="J1064" i="1"/>
  <c r="H1064" i="1"/>
  <c r="G1065" i="1"/>
  <c r="C1108" i="1"/>
  <c r="O1121" i="1"/>
  <c r="E1121" i="1"/>
  <c r="F1122" i="1" s="1"/>
  <c r="A1122" i="1"/>
  <c r="D1122" i="1" s="1"/>
  <c r="V1121" i="1"/>
  <c r="U1121" i="1"/>
  <c r="R224" i="1"/>
  <c r="P224" i="1"/>
  <c r="B224" i="1" s="1"/>
  <c r="G1066" i="1" l="1"/>
  <c r="H1065" i="1"/>
  <c r="K1064" i="1"/>
  <c r="L1064" i="1" s="1"/>
  <c r="M1064" i="1" s="1"/>
  <c r="N1064" i="1" s="1"/>
  <c r="J1065" i="1"/>
  <c r="S1121" i="1"/>
  <c r="T1121" i="1" s="1"/>
  <c r="C1109" i="1"/>
  <c r="A1123" i="1"/>
  <c r="D1123" i="1" s="1"/>
  <c r="O1122" i="1"/>
  <c r="S1122" i="1" s="1"/>
  <c r="T1122" i="1" s="1"/>
  <c r="E1122" i="1"/>
  <c r="F1123" i="1" s="1"/>
  <c r="U1122" i="1"/>
  <c r="V1122" i="1"/>
  <c r="R225" i="1"/>
  <c r="P225" i="1"/>
  <c r="B225" i="1" s="1"/>
  <c r="K1065" i="1" l="1"/>
  <c r="L1065" i="1" s="1"/>
  <c r="M1065" i="1" s="1"/>
  <c r="N1065" i="1" s="1"/>
  <c r="J1066" i="1"/>
  <c r="H1066" i="1"/>
  <c r="G1067" i="1"/>
  <c r="C1110" i="1"/>
  <c r="V1123" i="1"/>
  <c r="U1123" i="1"/>
  <c r="A1124" i="1"/>
  <c r="D1124" i="1" s="1"/>
  <c r="O1123" i="1"/>
  <c r="S1123" i="1" s="1"/>
  <c r="T1123" i="1" s="1"/>
  <c r="E1123" i="1"/>
  <c r="F1124" i="1" s="1"/>
  <c r="R226" i="1"/>
  <c r="P226" i="1"/>
  <c r="B226" i="1" s="1"/>
  <c r="G1068" i="1" l="1"/>
  <c r="H1067" i="1"/>
  <c r="K1066" i="1"/>
  <c r="L1066" i="1" s="1"/>
  <c r="M1066" i="1" s="1"/>
  <c r="N1066" i="1" s="1"/>
  <c r="J1067" i="1"/>
  <c r="C1111" i="1"/>
  <c r="E1124" i="1"/>
  <c r="F1125" i="1" s="1"/>
  <c r="O1124" i="1"/>
  <c r="S1124" i="1" s="1"/>
  <c r="T1124" i="1" s="1"/>
  <c r="A1125" i="1"/>
  <c r="D1125" i="1" s="1"/>
  <c r="V1124" i="1"/>
  <c r="U1124" i="1"/>
  <c r="R227" i="1"/>
  <c r="P227" i="1"/>
  <c r="B227" i="1" s="1"/>
  <c r="H1068" i="1" l="1"/>
  <c r="G1069" i="1"/>
  <c r="K1067" i="1"/>
  <c r="L1067" i="1" s="1"/>
  <c r="M1067" i="1" s="1"/>
  <c r="N1067" i="1" s="1"/>
  <c r="J1068" i="1"/>
  <c r="C1112" i="1"/>
  <c r="O1125" i="1"/>
  <c r="S1125" i="1" s="1"/>
  <c r="T1125" i="1" s="1"/>
  <c r="A1126" i="1"/>
  <c r="D1126" i="1" s="1"/>
  <c r="E1125" i="1"/>
  <c r="F1126" i="1" s="1"/>
  <c r="V1125" i="1"/>
  <c r="U1125" i="1"/>
  <c r="P228" i="1"/>
  <c r="K1068" i="1" l="1"/>
  <c r="L1068" i="1" s="1"/>
  <c r="M1068" i="1" s="1"/>
  <c r="N1068" i="1" s="1"/>
  <c r="J1069" i="1"/>
  <c r="G1070" i="1"/>
  <c r="H1069" i="1"/>
  <c r="C1113" i="1"/>
  <c r="A1127" i="1"/>
  <c r="D1127" i="1" s="1"/>
  <c r="O1126" i="1"/>
  <c r="S1126" i="1" s="1"/>
  <c r="T1126" i="1" s="1"/>
  <c r="E1126" i="1"/>
  <c r="F1127" i="1" s="1"/>
  <c r="U1126" i="1"/>
  <c r="V1126" i="1"/>
  <c r="R228" i="1"/>
  <c r="B228" i="1"/>
  <c r="G1071" i="1" l="1"/>
  <c r="H1070" i="1"/>
  <c r="K1069" i="1"/>
  <c r="L1069" i="1" s="1"/>
  <c r="M1069" i="1" s="1"/>
  <c r="N1069" i="1" s="1"/>
  <c r="J1070" i="1"/>
  <c r="C1114" i="1"/>
  <c r="P229" i="1"/>
  <c r="B229" i="1" s="1"/>
  <c r="R229" i="1"/>
  <c r="R230" i="1" s="1"/>
  <c r="V1127" i="1"/>
  <c r="U1127" i="1"/>
  <c r="E1127" i="1"/>
  <c r="F1128" i="1" s="1"/>
  <c r="A1128" i="1"/>
  <c r="D1128" i="1" s="1"/>
  <c r="O1127" i="1"/>
  <c r="S1127" i="1" s="1"/>
  <c r="T1127" i="1" s="1"/>
  <c r="K1070" i="1" l="1"/>
  <c r="L1070" i="1" s="1"/>
  <c r="M1070" i="1" s="1"/>
  <c r="N1070" i="1" s="1"/>
  <c r="J1071" i="1"/>
  <c r="H1071" i="1"/>
  <c r="G1072" i="1"/>
  <c r="C1115" i="1"/>
  <c r="P230" i="1"/>
  <c r="B230" i="1" s="1"/>
  <c r="O1128" i="1"/>
  <c r="S1128" i="1" s="1"/>
  <c r="T1128" i="1" s="1"/>
  <c r="E1128" i="1"/>
  <c r="F1129" i="1" s="1"/>
  <c r="A1129" i="1"/>
  <c r="D1129" i="1" s="1"/>
  <c r="V1128" i="1"/>
  <c r="U1128" i="1"/>
  <c r="R231" i="1"/>
  <c r="P231" i="1"/>
  <c r="B231" i="1" s="1"/>
  <c r="H1072" i="1" l="1"/>
  <c r="G1073" i="1"/>
  <c r="K1071" i="1"/>
  <c r="L1071" i="1" s="1"/>
  <c r="M1071" i="1" s="1"/>
  <c r="N1071" i="1" s="1"/>
  <c r="J1072" i="1"/>
  <c r="C1116" i="1"/>
  <c r="A1130" i="1"/>
  <c r="D1130" i="1" s="1"/>
  <c r="E1129" i="1"/>
  <c r="F1130" i="1" s="1"/>
  <c r="O1129" i="1"/>
  <c r="S1129" i="1" s="1"/>
  <c r="T1129" i="1" s="1"/>
  <c r="U1129" i="1"/>
  <c r="V1129" i="1"/>
  <c r="R232" i="1"/>
  <c r="P232" i="1"/>
  <c r="B232" i="1" s="1"/>
  <c r="H1073" i="1" l="1"/>
  <c r="G1074" i="1"/>
  <c r="K1072" i="1"/>
  <c r="L1072" i="1" s="1"/>
  <c r="M1072" i="1" s="1"/>
  <c r="N1072" i="1" s="1"/>
  <c r="J1073" i="1"/>
  <c r="C1117" i="1"/>
  <c r="E1130" i="1"/>
  <c r="F1131" i="1" s="1"/>
  <c r="A1131" i="1"/>
  <c r="D1131" i="1" s="1"/>
  <c r="O1130" i="1"/>
  <c r="S1130" i="1" s="1"/>
  <c r="T1130" i="1" s="1"/>
  <c r="V1130" i="1"/>
  <c r="U1130" i="1"/>
  <c r="R233" i="1"/>
  <c r="P233" i="1"/>
  <c r="B233" i="1" s="1"/>
  <c r="K1073" i="1" l="1"/>
  <c r="L1073" i="1" s="1"/>
  <c r="M1073" i="1" s="1"/>
  <c r="N1073" i="1" s="1"/>
  <c r="J1074" i="1"/>
  <c r="H1074" i="1"/>
  <c r="G1075" i="1"/>
  <c r="C1118" i="1"/>
  <c r="V1131" i="1"/>
  <c r="U1131" i="1"/>
  <c r="E1131" i="1"/>
  <c r="F1132" i="1" s="1"/>
  <c r="O1131" i="1"/>
  <c r="S1131" i="1" s="1"/>
  <c r="T1131" i="1" s="1"/>
  <c r="A1132" i="1"/>
  <c r="D1132" i="1" s="1"/>
  <c r="R234" i="1"/>
  <c r="P235" i="1" s="1"/>
  <c r="P234" i="1"/>
  <c r="B234" i="1" s="1"/>
  <c r="H1075" i="1" l="1"/>
  <c r="G1076" i="1"/>
  <c r="K1074" i="1"/>
  <c r="L1074" i="1" s="1"/>
  <c r="M1074" i="1" s="1"/>
  <c r="N1074" i="1" s="1"/>
  <c r="J1075" i="1"/>
  <c r="C1119" i="1"/>
  <c r="O1132" i="1"/>
  <c r="S1132" i="1" s="1"/>
  <c r="T1132" i="1" s="1"/>
  <c r="E1132" i="1"/>
  <c r="F1133" i="1" s="1"/>
  <c r="A1133" i="1"/>
  <c r="D1133" i="1" s="1"/>
  <c r="U1132" i="1"/>
  <c r="V1132" i="1"/>
  <c r="R235" i="1"/>
  <c r="B235" i="1"/>
  <c r="H1076" i="1" l="1"/>
  <c r="G1077" i="1"/>
  <c r="K1075" i="1"/>
  <c r="L1075" i="1" s="1"/>
  <c r="M1075" i="1" s="1"/>
  <c r="N1075" i="1" s="1"/>
  <c r="J1076" i="1"/>
  <c r="C1120" i="1"/>
  <c r="P236" i="1"/>
  <c r="B236" i="1" s="1"/>
  <c r="A1134" i="1"/>
  <c r="D1134" i="1" s="1"/>
  <c r="E1133" i="1"/>
  <c r="F1134" i="1" s="1"/>
  <c r="O1133" i="1"/>
  <c r="S1133" i="1" s="1"/>
  <c r="T1133" i="1" s="1"/>
  <c r="U1133" i="1"/>
  <c r="V1133" i="1"/>
  <c r="K1076" i="1" l="1"/>
  <c r="L1076" i="1" s="1"/>
  <c r="M1076" i="1" s="1"/>
  <c r="N1076" i="1" s="1"/>
  <c r="J1077" i="1"/>
  <c r="H1077" i="1"/>
  <c r="G1078" i="1"/>
  <c r="R236" i="1"/>
  <c r="P237" i="1" s="1"/>
  <c r="B237" i="1" s="1"/>
  <c r="C1121" i="1"/>
  <c r="V1134" i="1"/>
  <c r="U1134" i="1"/>
  <c r="E1134" i="1"/>
  <c r="F1135" i="1" s="1"/>
  <c r="A1135" i="1"/>
  <c r="D1135" i="1" s="1"/>
  <c r="O1134" i="1"/>
  <c r="S1134" i="1" s="1"/>
  <c r="T1134" i="1" s="1"/>
  <c r="G1079" i="1" l="1"/>
  <c r="H1078" i="1"/>
  <c r="K1077" i="1"/>
  <c r="L1077" i="1" s="1"/>
  <c r="M1077" i="1" s="1"/>
  <c r="N1077" i="1" s="1"/>
  <c r="J1078" i="1"/>
  <c r="R237" i="1"/>
  <c r="R238" i="1" s="1"/>
  <c r="R239" i="1" s="1"/>
  <c r="C1122" i="1"/>
  <c r="V1135" i="1"/>
  <c r="U1135" i="1"/>
  <c r="E1135" i="1"/>
  <c r="F1136" i="1" s="1"/>
  <c r="A1136" i="1"/>
  <c r="D1136" i="1" s="1"/>
  <c r="O1135" i="1"/>
  <c r="S1135" i="1" s="1"/>
  <c r="T1135" i="1" s="1"/>
  <c r="K1078" i="1" l="1"/>
  <c r="L1078" i="1" s="1"/>
  <c r="M1078" i="1" s="1"/>
  <c r="N1078" i="1" s="1"/>
  <c r="J1079" i="1"/>
  <c r="H1079" i="1"/>
  <c r="G1080" i="1"/>
  <c r="P239" i="1"/>
  <c r="B239" i="1" s="1"/>
  <c r="P238" i="1"/>
  <c r="B238" i="1" s="1"/>
  <c r="C1123" i="1"/>
  <c r="U1136" i="1"/>
  <c r="V1136" i="1"/>
  <c r="O1136" i="1"/>
  <c r="S1136" i="1" s="1"/>
  <c r="T1136" i="1" s="1"/>
  <c r="A1137" i="1"/>
  <c r="D1137" i="1" s="1"/>
  <c r="E1136" i="1"/>
  <c r="F1137" i="1" s="1"/>
  <c r="R240" i="1"/>
  <c r="P240" i="1"/>
  <c r="B240" i="1" s="1"/>
  <c r="H1080" i="1" l="1"/>
  <c r="G1081" i="1"/>
  <c r="K1079" i="1"/>
  <c r="L1079" i="1" s="1"/>
  <c r="M1079" i="1" s="1"/>
  <c r="N1079" i="1" s="1"/>
  <c r="J1080" i="1"/>
  <c r="C1124" i="1"/>
  <c r="E1137" i="1"/>
  <c r="F1138" i="1" s="1"/>
  <c r="O1137" i="1"/>
  <c r="S1137" i="1" s="1"/>
  <c r="T1137" i="1" s="1"/>
  <c r="A1138" i="1"/>
  <c r="D1138" i="1" s="1"/>
  <c r="U1137" i="1"/>
  <c r="V1137" i="1"/>
  <c r="R241" i="1"/>
  <c r="P241" i="1"/>
  <c r="B241" i="1" s="1"/>
  <c r="K1080" i="1" l="1"/>
  <c r="L1080" i="1" s="1"/>
  <c r="M1080" i="1" s="1"/>
  <c r="N1080" i="1" s="1"/>
  <c r="J1081" i="1"/>
  <c r="H1081" i="1"/>
  <c r="G1082" i="1"/>
  <c r="C1125" i="1"/>
  <c r="A1139" i="1"/>
  <c r="D1139" i="1" s="1"/>
  <c r="E1138" i="1"/>
  <c r="F1139" i="1" s="1"/>
  <c r="O1138" i="1"/>
  <c r="S1138" i="1" s="1"/>
  <c r="T1138" i="1" s="1"/>
  <c r="U1138" i="1"/>
  <c r="V1138" i="1"/>
  <c r="R242" i="1"/>
  <c r="P242" i="1"/>
  <c r="B242" i="1" s="1"/>
  <c r="G1083" i="1" l="1"/>
  <c r="H1082" i="1"/>
  <c r="K1081" i="1"/>
  <c r="L1081" i="1" s="1"/>
  <c r="M1081" i="1" s="1"/>
  <c r="N1081" i="1" s="1"/>
  <c r="J1082" i="1"/>
  <c r="C1126" i="1"/>
  <c r="U1139" i="1"/>
  <c r="V1139" i="1"/>
  <c r="A1140" i="1"/>
  <c r="D1140" i="1" s="1"/>
  <c r="E1139" i="1"/>
  <c r="F1140" i="1" s="1"/>
  <c r="O1139" i="1"/>
  <c r="S1139" i="1" s="1"/>
  <c r="T1139" i="1" s="1"/>
  <c r="R243" i="1"/>
  <c r="P243" i="1"/>
  <c r="B243" i="1" s="1"/>
  <c r="K1082" i="1" l="1"/>
  <c r="L1082" i="1" s="1"/>
  <c r="M1082" i="1" s="1"/>
  <c r="N1082" i="1" s="1"/>
  <c r="J1083" i="1"/>
  <c r="H1083" i="1"/>
  <c r="G1084" i="1"/>
  <c r="C1127" i="1"/>
  <c r="E1140" i="1"/>
  <c r="F1141" i="1" s="1"/>
  <c r="A1141" i="1"/>
  <c r="D1141" i="1" s="1"/>
  <c r="O1140" i="1"/>
  <c r="S1140" i="1" s="1"/>
  <c r="T1140" i="1" s="1"/>
  <c r="V1140" i="1"/>
  <c r="U1140" i="1"/>
  <c r="P244" i="1"/>
  <c r="B244" i="1" s="1"/>
  <c r="H1084" i="1" l="1"/>
  <c r="G1085" i="1"/>
  <c r="K1083" i="1"/>
  <c r="L1083" i="1" s="1"/>
  <c r="M1083" i="1" s="1"/>
  <c r="N1083" i="1" s="1"/>
  <c r="J1084" i="1"/>
  <c r="R244" i="1"/>
  <c r="P245" i="1" s="1"/>
  <c r="B245" i="1" s="1"/>
  <c r="C1128" i="1"/>
  <c r="V1141" i="1"/>
  <c r="U1141" i="1"/>
  <c r="A1142" i="1"/>
  <c r="D1142" i="1" s="1"/>
  <c r="O1141" i="1"/>
  <c r="S1141" i="1" s="1"/>
  <c r="T1141" i="1" s="1"/>
  <c r="E1141" i="1"/>
  <c r="F1142" i="1" s="1"/>
  <c r="R245" i="1" l="1"/>
  <c r="R246" i="1" s="1"/>
  <c r="K1084" i="1"/>
  <c r="L1084" i="1" s="1"/>
  <c r="M1084" i="1" s="1"/>
  <c r="N1084" i="1" s="1"/>
  <c r="J1085" i="1"/>
  <c r="H1085" i="1"/>
  <c r="G1086" i="1"/>
  <c r="C1129" i="1"/>
  <c r="U1142" i="1"/>
  <c r="V1142" i="1"/>
  <c r="E1142" i="1"/>
  <c r="F1143" i="1" s="1"/>
  <c r="A1143" i="1"/>
  <c r="D1143" i="1" s="1"/>
  <c r="O1142" i="1"/>
  <c r="S1142" i="1" s="1"/>
  <c r="T1142" i="1" s="1"/>
  <c r="P246" i="1" l="1"/>
  <c r="B246" i="1" s="1"/>
  <c r="H1086" i="1"/>
  <c r="G1087" i="1"/>
  <c r="K1085" i="1"/>
  <c r="L1085" i="1" s="1"/>
  <c r="M1085" i="1" s="1"/>
  <c r="N1085" i="1" s="1"/>
  <c r="J1086" i="1"/>
  <c r="C1130" i="1"/>
  <c r="U1143" i="1"/>
  <c r="V1143" i="1"/>
  <c r="E1143" i="1"/>
  <c r="F1144" i="1" s="1"/>
  <c r="O1143" i="1"/>
  <c r="S1143" i="1" s="1"/>
  <c r="T1143" i="1" s="1"/>
  <c r="A1144" i="1"/>
  <c r="D1144" i="1" s="1"/>
  <c r="R247" i="1"/>
  <c r="P247" i="1"/>
  <c r="B247" i="1" s="1"/>
  <c r="H1087" i="1" l="1"/>
  <c r="G1088" i="1"/>
  <c r="K1086" i="1"/>
  <c r="L1086" i="1" s="1"/>
  <c r="M1086" i="1" s="1"/>
  <c r="N1086" i="1" s="1"/>
  <c r="J1087" i="1"/>
  <c r="C1131" i="1"/>
  <c r="E1144" i="1"/>
  <c r="F1145" i="1" s="1"/>
  <c r="O1144" i="1"/>
  <c r="S1144" i="1" s="1"/>
  <c r="T1144" i="1" s="1"/>
  <c r="A1145" i="1"/>
  <c r="D1145" i="1" s="1"/>
  <c r="V1144" i="1"/>
  <c r="U1144" i="1"/>
  <c r="P248" i="1"/>
  <c r="B248" i="1" s="1"/>
  <c r="K1087" i="1" l="1"/>
  <c r="L1087" i="1" s="1"/>
  <c r="M1087" i="1" s="1"/>
  <c r="N1087" i="1" s="1"/>
  <c r="J1088" i="1"/>
  <c r="G1089" i="1"/>
  <c r="H1088" i="1"/>
  <c r="C1132" i="1"/>
  <c r="A1146" i="1"/>
  <c r="D1146" i="1" s="1"/>
  <c r="E1145" i="1"/>
  <c r="F1146" i="1" s="1"/>
  <c r="O1145" i="1"/>
  <c r="S1145" i="1" s="1"/>
  <c r="T1145" i="1" s="1"/>
  <c r="V1145" i="1"/>
  <c r="U1145" i="1"/>
  <c r="R248" i="1"/>
  <c r="R249" i="1" s="1"/>
  <c r="H1089" i="1" l="1"/>
  <c r="G1090" i="1"/>
  <c r="K1088" i="1"/>
  <c r="L1088" i="1" s="1"/>
  <c r="M1088" i="1" s="1"/>
  <c r="N1088" i="1" s="1"/>
  <c r="J1089" i="1"/>
  <c r="C1133" i="1"/>
  <c r="U1146" i="1"/>
  <c r="V1146" i="1"/>
  <c r="O1146" i="1"/>
  <c r="S1146" i="1" s="1"/>
  <c r="T1146" i="1" s="1"/>
  <c r="A1147" i="1"/>
  <c r="D1147" i="1" s="1"/>
  <c r="E1146" i="1"/>
  <c r="F1147" i="1" s="1"/>
  <c r="P249" i="1"/>
  <c r="B249" i="1" s="1"/>
  <c r="P250" i="1"/>
  <c r="B250" i="1" l="1"/>
  <c r="K1089" i="1"/>
  <c r="L1089" i="1" s="1"/>
  <c r="M1089" i="1" s="1"/>
  <c r="N1089" i="1" s="1"/>
  <c r="J1090" i="1"/>
  <c r="H1090" i="1"/>
  <c r="G1091" i="1"/>
  <c r="R250" i="1"/>
  <c r="C1134" i="1"/>
  <c r="O1147" i="1"/>
  <c r="S1147" i="1" s="1"/>
  <c r="T1147" i="1" s="1"/>
  <c r="E1147" i="1"/>
  <c r="F1148" i="1" s="1"/>
  <c r="A1148" i="1"/>
  <c r="D1148" i="1" s="1"/>
  <c r="V1147" i="1"/>
  <c r="U1147" i="1"/>
  <c r="R251" i="1" l="1"/>
  <c r="R252" i="1" s="1"/>
  <c r="P251" i="1"/>
  <c r="B251" i="1" s="1"/>
  <c r="H1091" i="1"/>
  <c r="G1092" i="1"/>
  <c r="K1090" i="1"/>
  <c r="L1090" i="1" s="1"/>
  <c r="M1090" i="1" s="1"/>
  <c r="N1090" i="1" s="1"/>
  <c r="J1091" i="1"/>
  <c r="C1135" i="1"/>
  <c r="O1148" i="1"/>
  <c r="S1148" i="1" s="1"/>
  <c r="T1148" i="1" s="1"/>
  <c r="E1148" i="1"/>
  <c r="F1149" i="1" s="1"/>
  <c r="A1149" i="1"/>
  <c r="D1149" i="1" s="1"/>
  <c r="U1148" i="1"/>
  <c r="V1148" i="1"/>
  <c r="P252" i="1" l="1"/>
  <c r="B252" i="1" s="1"/>
  <c r="K1091" i="1"/>
  <c r="L1091" i="1" s="1"/>
  <c r="M1091" i="1" s="1"/>
  <c r="N1091" i="1" s="1"/>
  <c r="J1092" i="1"/>
  <c r="H1092" i="1"/>
  <c r="G1093" i="1"/>
  <c r="C1136" i="1"/>
  <c r="E1149" i="1"/>
  <c r="F1150" i="1" s="1"/>
  <c r="O1149" i="1"/>
  <c r="S1149" i="1" s="1"/>
  <c r="T1149" i="1" s="1"/>
  <c r="A1150" i="1"/>
  <c r="D1150" i="1" s="1"/>
  <c r="V1149" i="1"/>
  <c r="U1149" i="1"/>
  <c r="R253" i="1"/>
  <c r="P253" i="1"/>
  <c r="B253" i="1" s="1"/>
  <c r="H1093" i="1" l="1"/>
  <c r="G1094" i="1"/>
  <c r="K1092" i="1"/>
  <c r="L1092" i="1" s="1"/>
  <c r="M1092" i="1" s="1"/>
  <c r="N1092" i="1" s="1"/>
  <c r="J1093" i="1"/>
  <c r="C1137" i="1"/>
  <c r="A1151" i="1"/>
  <c r="D1151" i="1" s="1"/>
  <c r="E1150" i="1"/>
  <c r="F1151" i="1" s="1"/>
  <c r="O1150" i="1"/>
  <c r="S1150" i="1" s="1"/>
  <c r="T1150" i="1" s="1"/>
  <c r="V1150" i="1"/>
  <c r="U1150" i="1"/>
  <c r="R254" i="1"/>
  <c r="P254" i="1"/>
  <c r="B254" i="1" s="1"/>
  <c r="K1093" i="1" l="1"/>
  <c r="L1093" i="1" s="1"/>
  <c r="M1093" i="1" s="1"/>
  <c r="N1093" i="1" s="1"/>
  <c r="J1094" i="1"/>
  <c r="H1094" i="1"/>
  <c r="G1095" i="1"/>
  <c r="C1138" i="1"/>
  <c r="V1151" i="1"/>
  <c r="U1151" i="1"/>
  <c r="O1151" i="1"/>
  <c r="S1151" i="1" s="1"/>
  <c r="T1151" i="1" s="1"/>
  <c r="A1152" i="1"/>
  <c r="D1152" i="1" s="1"/>
  <c r="E1151" i="1"/>
  <c r="F1152" i="1" s="1"/>
  <c r="R255" i="1"/>
  <c r="P255" i="1"/>
  <c r="B255" i="1" s="1"/>
  <c r="G1096" i="1" l="1"/>
  <c r="H1095" i="1"/>
  <c r="K1094" i="1"/>
  <c r="L1094" i="1" s="1"/>
  <c r="M1094" i="1" s="1"/>
  <c r="N1094" i="1" s="1"/>
  <c r="J1095" i="1"/>
  <c r="C1139" i="1"/>
  <c r="U1152" i="1"/>
  <c r="V1152" i="1"/>
  <c r="E1152" i="1"/>
  <c r="F1153" i="1" s="1"/>
  <c r="A1153" i="1"/>
  <c r="D1153" i="1" s="1"/>
  <c r="O1152" i="1"/>
  <c r="S1152" i="1" s="1"/>
  <c r="T1152" i="1" s="1"/>
  <c r="R256" i="1"/>
  <c r="P256" i="1"/>
  <c r="B256" i="1" s="1"/>
  <c r="K1095" i="1" l="1"/>
  <c r="L1095" i="1" s="1"/>
  <c r="M1095" i="1" s="1"/>
  <c r="N1095" i="1" s="1"/>
  <c r="J1096" i="1"/>
  <c r="H1096" i="1"/>
  <c r="G1097" i="1"/>
  <c r="C1140" i="1"/>
  <c r="A1154" i="1"/>
  <c r="D1154" i="1" s="1"/>
  <c r="O1153" i="1"/>
  <c r="S1153" i="1" s="1"/>
  <c r="T1153" i="1" s="1"/>
  <c r="E1153" i="1"/>
  <c r="F1154" i="1" s="1"/>
  <c r="V1153" i="1"/>
  <c r="U1153" i="1"/>
  <c r="R257" i="1"/>
  <c r="P257" i="1"/>
  <c r="B257" i="1" s="1"/>
  <c r="H1097" i="1" l="1"/>
  <c r="G1098" i="1"/>
  <c r="K1096" i="1"/>
  <c r="L1096" i="1" s="1"/>
  <c r="M1096" i="1" s="1"/>
  <c r="N1096" i="1" s="1"/>
  <c r="J1097" i="1"/>
  <c r="C1141" i="1"/>
  <c r="V1154" i="1"/>
  <c r="U1154" i="1"/>
  <c r="E1154" i="1"/>
  <c r="F1155" i="1" s="1"/>
  <c r="O1154" i="1"/>
  <c r="S1154" i="1" s="1"/>
  <c r="T1154" i="1" s="1"/>
  <c r="A1155" i="1"/>
  <c r="D1155" i="1" s="1"/>
  <c r="P258" i="1"/>
  <c r="K1097" i="1" l="1"/>
  <c r="L1097" i="1" s="1"/>
  <c r="M1097" i="1" s="1"/>
  <c r="N1097" i="1" s="1"/>
  <c r="J1098" i="1"/>
  <c r="G1099" i="1"/>
  <c r="H1098" i="1"/>
  <c r="C1142" i="1"/>
  <c r="A1156" i="1"/>
  <c r="D1156" i="1" s="1"/>
  <c r="E1155" i="1"/>
  <c r="F1156" i="1" s="1"/>
  <c r="O1155" i="1"/>
  <c r="S1155" i="1" s="1"/>
  <c r="T1155" i="1" s="1"/>
  <c r="U1155" i="1"/>
  <c r="V1155" i="1"/>
  <c r="R258" i="1"/>
  <c r="B258" i="1"/>
  <c r="G1100" i="1" l="1"/>
  <c r="H1099" i="1"/>
  <c r="K1098" i="1"/>
  <c r="L1098" i="1" s="1"/>
  <c r="M1098" i="1" s="1"/>
  <c r="N1098" i="1" s="1"/>
  <c r="J1099" i="1"/>
  <c r="C1143" i="1"/>
  <c r="P259" i="1"/>
  <c r="B259" i="1" s="1"/>
  <c r="V1156" i="1"/>
  <c r="U1156" i="1"/>
  <c r="O1156" i="1"/>
  <c r="S1156" i="1" s="1"/>
  <c r="T1156" i="1" s="1"/>
  <c r="A1157" i="1"/>
  <c r="D1157" i="1" s="1"/>
  <c r="E1156" i="1"/>
  <c r="F1157" i="1" s="1"/>
  <c r="R259" i="1"/>
  <c r="R260" i="1" s="1"/>
  <c r="H1100" i="1" l="1"/>
  <c r="G1101" i="1"/>
  <c r="K1099" i="1"/>
  <c r="L1099" i="1" s="1"/>
  <c r="M1099" i="1" s="1"/>
  <c r="N1099" i="1" s="1"/>
  <c r="J1100" i="1"/>
  <c r="C1144" i="1"/>
  <c r="P260" i="1"/>
  <c r="B260" i="1" s="1"/>
  <c r="A1158" i="1"/>
  <c r="D1158" i="1" s="1"/>
  <c r="E1157" i="1"/>
  <c r="F1158" i="1" s="1"/>
  <c r="O1157" i="1"/>
  <c r="S1157" i="1" s="1"/>
  <c r="T1157" i="1" s="1"/>
  <c r="V1157" i="1"/>
  <c r="U1157" i="1"/>
  <c r="R261" i="1"/>
  <c r="P261" i="1"/>
  <c r="B261" i="1" s="1"/>
  <c r="K1100" i="1" l="1"/>
  <c r="L1100" i="1" s="1"/>
  <c r="M1100" i="1" s="1"/>
  <c r="N1100" i="1" s="1"/>
  <c r="J1101" i="1"/>
  <c r="H1101" i="1"/>
  <c r="G1102" i="1"/>
  <c r="C1145" i="1"/>
  <c r="V1158" i="1"/>
  <c r="U1158" i="1"/>
  <c r="O1158" i="1"/>
  <c r="S1158" i="1" s="1"/>
  <c r="T1158" i="1" s="1"/>
  <c r="A1159" i="1"/>
  <c r="D1159" i="1" s="1"/>
  <c r="E1158" i="1"/>
  <c r="F1159" i="1" s="1"/>
  <c r="R262" i="1"/>
  <c r="P262" i="1"/>
  <c r="B262" i="1" s="1"/>
  <c r="H1102" i="1" l="1"/>
  <c r="G1103" i="1"/>
  <c r="K1101" i="1"/>
  <c r="L1101" i="1" s="1"/>
  <c r="M1101" i="1" s="1"/>
  <c r="N1101" i="1" s="1"/>
  <c r="J1102" i="1"/>
  <c r="C1146" i="1"/>
  <c r="O1159" i="1"/>
  <c r="S1159" i="1" s="1"/>
  <c r="T1159" i="1" s="1"/>
  <c r="A1160" i="1"/>
  <c r="D1160" i="1" s="1"/>
  <c r="E1159" i="1"/>
  <c r="F1160" i="1" s="1"/>
  <c r="V1159" i="1"/>
  <c r="U1159" i="1"/>
  <c r="R263" i="1"/>
  <c r="P263" i="1"/>
  <c r="B263" i="1" s="1"/>
  <c r="K1102" i="1" l="1"/>
  <c r="L1102" i="1" s="1"/>
  <c r="M1102" i="1" s="1"/>
  <c r="N1102" i="1" s="1"/>
  <c r="J1103" i="1"/>
  <c r="H1103" i="1"/>
  <c r="G1104" i="1"/>
  <c r="C1147" i="1"/>
  <c r="V1160" i="1"/>
  <c r="U1160" i="1"/>
  <c r="E1160" i="1"/>
  <c r="F1161" i="1" s="1"/>
  <c r="O1160" i="1"/>
  <c r="S1160" i="1" s="1"/>
  <c r="T1160" i="1" s="1"/>
  <c r="A1161" i="1"/>
  <c r="D1161" i="1" s="1"/>
  <c r="R264" i="1"/>
  <c r="P265" i="1" s="1"/>
  <c r="P264" i="1"/>
  <c r="B264" i="1" s="1"/>
  <c r="G1105" i="1" l="1"/>
  <c r="H1104" i="1"/>
  <c r="K1103" i="1"/>
  <c r="L1103" i="1" s="1"/>
  <c r="M1103" i="1" s="1"/>
  <c r="N1103" i="1" s="1"/>
  <c r="J1104" i="1"/>
  <c r="C1148" i="1"/>
  <c r="U1161" i="1"/>
  <c r="V1161" i="1"/>
  <c r="A1162" i="1"/>
  <c r="D1162" i="1" s="1"/>
  <c r="O1161" i="1"/>
  <c r="S1161" i="1" s="1"/>
  <c r="T1161" i="1" s="1"/>
  <c r="E1161" i="1"/>
  <c r="F1162" i="1" s="1"/>
  <c r="R265" i="1"/>
  <c r="R266" i="1" s="1"/>
  <c r="B265" i="1"/>
  <c r="K1104" i="1" l="1"/>
  <c r="L1104" i="1" s="1"/>
  <c r="M1104" i="1" s="1"/>
  <c r="N1104" i="1" s="1"/>
  <c r="J1105" i="1"/>
  <c r="H1105" i="1"/>
  <c r="G1106" i="1"/>
  <c r="C1149" i="1"/>
  <c r="O1162" i="1"/>
  <c r="S1162" i="1" s="1"/>
  <c r="T1162" i="1" s="1"/>
  <c r="A1163" i="1"/>
  <c r="D1163" i="1" s="1"/>
  <c r="E1162" i="1"/>
  <c r="F1163" i="1" s="1"/>
  <c r="V1162" i="1"/>
  <c r="U1162" i="1"/>
  <c r="P266" i="1"/>
  <c r="B266" i="1" s="1"/>
  <c r="R267" i="1"/>
  <c r="P267" i="1"/>
  <c r="B267" i="1" s="1"/>
  <c r="H1106" i="1" l="1"/>
  <c r="G1107" i="1"/>
  <c r="K1105" i="1"/>
  <c r="L1105" i="1" s="1"/>
  <c r="M1105" i="1" s="1"/>
  <c r="N1105" i="1" s="1"/>
  <c r="J1106" i="1"/>
  <c r="C1150" i="1"/>
  <c r="A1164" i="1"/>
  <c r="D1164" i="1" s="1"/>
  <c r="E1163" i="1"/>
  <c r="F1164" i="1" s="1"/>
  <c r="O1163" i="1"/>
  <c r="S1163" i="1" s="1"/>
  <c r="T1163" i="1" s="1"/>
  <c r="V1163" i="1"/>
  <c r="U1163" i="1"/>
  <c r="P268" i="1"/>
  <c r="B268" i="1" s="1"/>
  <c r="K1106" i="1" l="1"/>
  <c r="L1106" i="1" s="1"/>
  <c r="M1106" i="1" s="1"/>
  <c r="N1106" i="1" s="1"/>
  <c r="J1107" i="1"/>
  <c r="G1108" i="1"/>
  <c r="H1107" i="1"/>
  <c r="R268" i="1"/>
  <c r="P269" i="1" s="1"/>
  <c r="B269" i="1" s="1"/>
  <c r="C1151" i="1"/>
  <c r="U1164" i="1"/>
  <c r="V1164" i="1"/>
  <c r="O1164" i="1"/>
  <c r="S1164" i="1" s="1"/>
  <c r="T1164" i="1" s="1"/>
  <c r="E1164" i="1"/>
  <c r="F1165" i="1" s="1"/>
  <c r="A1165" i="1"/>
  <c r="D1165" i="1" s="1"/>
  <c r="H1108" i="1" l="1"/>
  <c r="G1109" i="1"/>
  <c r="K1107" i="1"/>
  <c r="L1107" i="1" s="1"/>
  <c r="M1107" i="1" s="1"/>
  <c r="N1107" i="1" s="1"/>
  <c r="J1108" i="1"/>
  <c r="C1152" i="1"/>
  <c r="V1165" i="1"/>
  <c r="U1165" i="1"/>
  <c r="O1165" i="1"/>
  <c r="S1165" i="1" s="1"/>
  <c r="T1165" i="1" s="1"/>
  <c r="A1166" i="1"/>
  <c r="D1166" i="1" s="1"/>
  <c r="E1165" i="1"/>
  <c r="F1166" i="1" s="1"/>
  <c r="R269" i="1"/>
  <c r="R270" i="1" s="1"/>
  <c r="K1108" i="1" l="1"/>
  <c r="L1108" i="1" s="1"/>
  <c r="M1108" i="1" s="1"/>
  <c r="N1108" i="1" s="1"/>
  <c r="J1109" i="1"/>
  <c r="G1110" i="1"/>
  <c r="H1109" i="1"/>
  <c r="C1153" i="1"/>
  <c r="P270" i="1"/>
  <c r="B270" i="1" s="1"/>
  <c r="V1166" i="1"/>
  <c r="U1166" i="1"/>
  <c r="E1166" i="1"/>
  <c r="F1167" i="1" s="1"/>
  <c r="A1167" i="1"/>
  <c r="D1167" i="1" s="1"/>
  <c r="O1166" i="1"/>
  <c r="S1166" i="1" s="1"/>
  <c r="T1166" i="1" s="1"/>
  <c r="R271" i="1"/>
  <c r="P271" i="1"/>
  <c r="B271" i="1" s="1"/>
  <c r="H1110" i="1" l="1"/>
  <c r="G1111" i="1"/>
  <c r="K1109" i="1"/>
  <c r="L1109" i="1" s="1"/>
  <c r="M1109" i="1" s="1"/>
  <c r="N1109" i="1" s="1"/>
  <c r="J1110" i="1"/>
  <c r="C1154" i="1"/>
  <c r="V1167" i="1"/>
  <c r="U1167" i="1"/>
  <c r="O1167" i="1"/>
  <c r="S1167" i="1" s="1"/>
  <c r="T1167" i="1" s="1"/>
  <c r="E1167" i="1"/>
  <c r="F1168" i="1" s="1"/>
  <c r="A1168" i="1"/>
  <c r="D1168" i="1" s="1"/>
  <c r="R272" i="1"/>
  <c r="P272" i="1"/>
  <c r="K1110" i="1" l="1"/>
  <c r="L1110" i="1" s="1"/>
  <c r="M1110" i="1" s="1"/>
  <c r="N1110" i="1" s="1"/>
  <c r="J1111" i="1"/>
  <c r="G1112" i="1"/>
  <c r="H1111" i="1"/>
  <c r="C1155" i="1"/>
  <c r="V1168" i="1"/>
  <c r="U1168" i="1"/>
  <c r="E1168" i="1"/>
  <c r="F1169" i="1" s="1"/>
  <c r="A1169" i="1"/>
  <c r="D1169" i="1" s="1"/>
  <c r="O1168" i="1"/>
  <c r="S1168" i="1" s="1"/>
  <c r="T1168" i="1" s="1"/>
  <c r="B272" i="1"/>
  <c r="R273" i="1"/>
  <c r="P273" i="1"/>
  <c r="B273" i="1" s="1"/>
  <c r="G1113" i="1" l="1"/>
  <c r="H1112" i="1"/>
  <c r="K1111" i="1"/>
  <c r="L1111" i="1" s="1"/>
  <c r="M1111" i="1" s="1"/>
  <c r="N1111" i="1" s="1"/>
  <c r="J1112" i="1"/>
  <c r="C1156" i="1"/>
  <c r="V1169" i="1"/>
  <c r="U1169" i="1"/>
  <c r="E1169" i="1"/>
  <c r="F1170" i="1" s="1"/>
  <c r="O1169" i="1"/>
  <c r="S1169" i="1" s="1"/>
  <c r="T1169" i="1" s="1"/>
  <c r="A1170" i="1"/>
  <c r="D1170" i="1" s="1"/>
  <c r="R274" i="1"/>
  <c r="P274" i="1"/>
  <c r="B274" i="1" s="1"/>
  <c r="K1112" i="1" l="1"/>
  <c r="L1112" i="1" s="1"/>
  <c r="M1112" i="1" s="1"/>
  <c r="N1112" i="1" s="1"/>
  <c r="J1113" i="1"/>
  <c r="G1114" i="1"/>
  <c r="H1113" i="1"/>
  <c r="C1157" i="1"/>
  <c r="A1171" i="1"/>
  <c r="D1171" i="1" s="1"/>
  <c r="E1170" i="1"/>
  <c r="F1171" i="1" s="1"/>
  <c r="O1170" i="1"/>
  <c r="S1170" i="1" s="1"/>
  <c r="T1170" i="1" s="1"/>
  <c r="V1170" i="1"/>
  <c r="U1170" i="1"/>
  <c r="R275" i="1"/>
  <c r="P275" i="1"/>
  <c r="B275" i="1" s="1"/>
  <c r="H1114" i="1" l="1"/>
  <c r="G1115" i="1"/>
  <c r="K1113" i="1"/>
  <c r="L1113" i="1" s="1"/>
  <c r="M1113" i="1" s="1"/>
  <c r="N1113" i="1" s="1"/>
  <c r="J1114" i="1"/>
  <c r="C1158" i="1"/>
  <c r="U1171" i="1"/>
  <c r="V1171" i="1"/>
  <c r="O1171" i="1"/>
  <c r="S1171" i="1" s="1"/>
  <c r="T1171" i="1" s="1"/>
  <c r="A1172" i="1"/>
  <c r="D1172" i="1" s="1"/>
  <c r="E1171" i="1"/>
  <c r="F1172" i="1" s="1"/>
  <c r="R276" i="1"/>
  <c r="P276" i="1"/>
  <c r="B276" i="1" s="1"/>
  <c r="K1114" i="1" l="1"/>
  <c r="L1114" i="1" s="1"/>
  <c r="M1114" i="1" s="1"/>
  <c r="N1114" i="1" s="1"/>
  <c r="J1115" i="1"/>
  <c r="H1115" i="1"/>
  <c r="G1116" i="1"/>
  <c r="C1159" i="1"/>
  <c r="E1172" i="1"/>
  <c r="F1173" i="1" s="1"/>
  <c r="O1172" i="1"/>
  <c r="S1172" i="1" s="1"/>
  <c r="T1172" i="1" s="1"/>
  <c r="A1173" i="1"/>
  <c r="D1173" i="1" s="1"/>
  <c r="U1172" i="1"/>
  <c r="V1172" i="1"/>
  <c r="P277" i="1"/>
  <c r="R277" i="1" s="1"/>
  <c r="G1117" i="1" l="1"/>
  <c r="H1116" i="1"/>
  <c r="K1115" i="1"/>
  <c r="L1115" i="1" s="1"/>
  <c r="M1115" i="1" s="1"/>
  <c r="N1115" i="1" s="1"/>
  <c r="J1116" i="1"/>
  <c r="C1160" i="1"/>
  <c r="E1173" i="1"/>
  <c r="F1174" i="1" s="1"/>
  <c r="O1173" i="1"/>
  <c r="A1174" i="1"/>
  <c r="D1174" i="1" s="1"/>
  <c r="V1173" i="1"/>
  <c r="U1173" i="1"/>
  <c r="B277" i="1"/>
  <c r="P278" i="1"/>
  <c r="B278" i="1" l="1"/>
  <c r="K1116" i="1"/>
  <c r="L1116" i="1" s="1"/>
  <c r="M1116" i="1" s="1"/>
  <c r="N1116" i="1" s="1"/>
  <c r="J1117" i="1"/>
  <c r="H1117" i="1"/>
  <c r="G1118" i="1"/>
  <c r="R278" i="1"/>
  <c r="S1173" i="1"/>
  <c r="T1173" i="1" s="1"/>
  <c r="C1161" i="1"/>
  <c r="V1174" i="1"/>
  <c r="U1174" i="1"/>
  <c r="E1174" i="1"/>
  <c r="F1175" i="1" s="1"/>
  <c r="A1175" i="1"/>
  <c r="D1175" i="1" s="1"/>
  <c r="O1174" i="1"/>
  <c r="S1174" i="1" s="1"/>
  <c r="T1174" i="1" s="1"/>
  <c r="P279" i="1" l="1"/>
  <c r="B279" i="1" s="1"/>
  <c r="R279" i="1"/>
  <c r="R280" i="1" s="1"/>
  <c r="G1119" i="1"/>
  <c r="H1118" i="1"/>
  <c r="K1117" i="1"/>
  <c r="L1117" i="1" s="1"/>
  <c r="M1117" i="1" s="1"/>
  <c r="N1117" i="1" s="1"/>
  <c r="J1118" i="1"/>
  <c r="C1162" i="1"/>
  <c r="E1175" i="1"/>
  <c r="F1176" i="1" s="1"/>
  <c r="A1176" i="1"/>
  <c r="D1176" i="1" s="1"/>
  <c r="O1175" i="1"/>
  <c r="S1175" i="1" s="1"/>
  <c r="T1175" i="1" s="1"/>
  <c r="V1175" i="1"/>
  <c r="U1175" i="1"/>
  <c r="P280" i="1" l="1"/>
  <c r="B280" i="1" s="1"/>
  <c r="K1118" i="1"/>
  <c r="L1118" i="1" s="1"/>
  <c r="M1118" i="1" s="1"/>
  <c r="N1118" i="1" s="1"/>
  <c r="J1119" i="1"/>
  <c r="G1120" i="1"/>
  <c r="H1119" i="1"/>
  <c r="C1163" i="1"/>
  <c r="V1176" i="1"/>
  <c r="U1176" i="1"/>
  <c r="E1176" i="1"/>
  <c r="F1177" i="1" s="1"/>
  <c r="O1176" i="1"/>
  <c r="S1176" i="1" s="1"/>
  <c r="T1176" i="1" s="1"/>
  <c r="A1177" i="1"/>
  <c r="D1177" i="1" s="1"/>
  <c r="R281" i="1"/>
  <c r="P281" i="1"/>
  <c r="B281" i="1" s="1"/>
  <c r="G1121" i="1" l="1"/>
  <c r="H1120" i="1"/>
  <c r="K1119" i="1"/>
  <c r="L1119" i="1" s="1"/>
  <c r="M1119" i="1" s="1"/>
  <c r="N1119" i="1" s="1"/>
  <c r="J1120" i="1"/>
  <c r="C1164" i="1"/>
  <c r="A1178" i="1"/>
  <c r="D1178" i="1" s="1"/>
  <c r="O1177" i="1"/>
  <c r="S1177" i="1" s="1"/>
  <c r="T1177" i="1" s="1"/>
  <c r="E1177" i="1"/>
  <c r="F1178" i="1" s="1"/>
  <c r="U1177" i="1"/>
  <c r="V1177" i="1"/>
  <c r="R282" i="1"/>
  <c r="P282" i="1"/>
  <c r="K1120" i="1" l="1"/>
  <c r="L1120" i="1" s="1"/>
  <c r="M1120" i="1" s="1"/>
  <c r="N1120" i="1" s="1"/>
  <c r="J1121" i="1"/>
  <c r="H1121" i="1"/>
  <c r="G1122" i="1"/>
  <c r="C1165" i="1"/>
  <c r="V1178" i="1"/>
  <c r="U1178" i="1"/>
  <c r="O1178" i="1"/>
  <c r="S1178" i="1" s="1"/>
  <c r="T1178" i="1" s="1"/>
  <c r="E1178" i="1"/>
  <c r="F1179" i="1" s="1"/>
  <c r="A1179" i="1"/>
  <c r="D1179" i="1" s="1"/>
  <c r="B282" i="1"/>
  <c r="R283" i="1"/>
  <c r="P283" i="1"/>
  <c r="B283" i="1" s="1"/>
  <c r="H1122" i="1" l="1"/>
  <c r="G1123" i="1"/>
  <c r="K1121" i="1"/>
  <c r="L1121" i="1" s="1"/>
  <c r="M1121" i="1" s="1"/>
  <c r="N1121" i="1" s="1"/>
  <c r="J1122" i="1"/>
  <c r="C1166" i="1"/>
  <c r="V1179" i="1"/>
  <c r="U1179" i="1"/>
  <c r="O1179" i="1"/>
  <c r="S1179" i="1" s="1"/>
  <c r="T1179" i="1" s="1"/>
  <c r="A1180" i="1"/>
  <c r="D1180" i="1" s="1"/>
  <c r="E1179" i="1"/>
  <c r="F1180" i="1" s="1"/>
  <c r="R284" i="1"/>
  <c r="P284" i="1"/>
  <c r="K1122" i="1" l="1"/>
  <c r="L1122" i="1" s="1"/>
  <c r="M1122" i="1" s="1"/>
  <c r="N1122" i="1" s="1"/>
  <c r="J1123" i="1"/>
  <c r="H1123" i="1"/>
  <c r="G1124" i="1"/>
  <c r="C1167" i="1"/>
  <c r="U1180" i="1"/>
  <c r="V1180" i="1"/>
  <c r="O1180" i="1"/>
  <c r="S1180" i="1" s="1"/>
  <c r="T1180" i="1" s="1"/>
  <c r="E1180" i="1"/>
  <c r="F1181" i="1" s="1"/>
  <c r="A1181" i="1"/>
  <c r="D1181" i="1" s="1"/>
  <c r="B284" i="1"/>
  <c r="R285" i="1"/>
  <c r="P285" i="1"/>
  <c r="B285" i="1" s="1"/>
  <c r="H1124" i="1" l="1"/>
  <c r="G1125" i="1"/>
  <c r="K1123" i="1"/>
  <c r="L1123" i="1" s="1"/>
  <c r="M1123" i="1" s="1"/>
  <c r="N1123" i="1" s="1"/>
  <c r="J1124" i="1"/>
  <c r="C1168" i="1"/>
  <c r="O1181" i="1"/>
  <c r="S1181" i="1" s="1"/>
  <c r="T1181" i="1" s="1"/>
  <c r="A1182" i="1"/>
  <c r="D1182" i="1" s="1"/>
  <c r="E1181" i="1"/>
  <c r="F1182" i="1" s="1"/>
  <c r="V1181" i="1"/>
  <c r="U1181" i="1"/>
  <c r="P286" i="1"/>
  <c r="K1124" i="1" l="1"/>
  <c r="L1124" i="1" s="1"/>
  <c r="M1124" i="1" s="1"/>
  <c r="N1124" i="1" s="1"/>
  <c r="J1125" i="1"/>
  <c r="H1125" i="1"/>
  <c r="G1126" i="1"/>
  <c r="C1169" i="1"/>
  <c r="V1182" i="1"/>
  <c r="U1182" i="1"/>
  <c r="O1182" i="1"/>
  <c r="S1182" i="1" s="1"/>
  <c r="T1182" i="1" s="1"/>
  <c r="A1183" i="1"/>
  <c r="D1183" i="1" s="1"/>
  <c r="E1182" i="1"/>
  <c r="F1183" i="1" s="1"/>
  <c r="B286" i="1"/>
  <c r="R286" i="1"/>
  <c r="H1126" i="1" l="1"/>
  <c r="G1127" i="1"/>
  <c r="K1125" i="1"/>
  <c r="L1125" i="1" s="1"/>
  <c r="M1125" i="1" s="1"/>
  <c r="N1125" i="1" s="1"/>
  <c r="J1126" i="1"/>
  <c r="C1170" i="1"/>
  <c r="U1183" i="1"/>
  <c r="V1183" i="1"/>
  <c r="O1183" i="1"/>
  <c r="S1183" i="1" s="1"/>
  <c r="T1183" i="1" s="1"/>
  <c r="E1183" i="1"/>
  <c r="F1184" i="1" s="1"/>
  <c r="A1184" i="1"/>
  <c r="D1184" i="1" s="1"/>
  <c r="R287" i="1"/>
  <c r="R288" i="1" s="1"/>
  <c r="P287" i="1"/>
  <c r="B287" i="1" s="1"/>
  <c r="K1126" i="1" l="1"/>
  <c r="L1126" i="1" s="1"/>
  <c r="M1126" i="1" s="1"/>
  <c r="N1126" i="1" s="1"/>
  <c r="J1127" i="1"/>
  <c r="H1127" i="1"/>
  <c r="G1128" i="1"/>
  <c r="C1171" i="1"/>
  <c r="P288" i="1"/>
  <c r="B288" i="1" s="1"/>
  <c r="A1185" i="1"/>
  <c r="D1185" i="1" s="1"/>
  <c r="O1184" i="1"/>
  <c r="S1184" i="1" s="1"/>
  <c r="T1184" i="1" s="1"/>
  <c r="E1184" i="1"/>
  <c r="F1185" i="1" s="1"/>
  <c r="U1184" i="1"/>
  <c r="V1184" i="1"/>
  <c r="R289" i="1"/>
  <c r="P289" i="1"/>
  <c r="G1129" i="1" l="1"/>
  <c r="H1128" i="1"/>
  <c r="K1127" i="1"/>
  <c r="L1127" i="1" s="1"/>
  <c r="M1127" i="1" s="1"/>
  <c r="N1127" i="1" s="1"/>
  <c r="J1128" i="1"/>
  <c r="C1172" i="1"/>
  <c r="V1185" i="1"/>
  <c r="U1185" i="1"/>
  <c r="E1185" i="1"/>
  <c r="F1186" i="1" s="1"/>
  <c r="A1186" i="1"/>
  <c r="D1186" i="1" s="1"/>
  <c r="O1185" i="1"/>
  <c r="S1185" i="1" s="1"/>
  <c r="T1185" i="1" s="1"/>
  <c r="B289" i="1"/>
  <c r="R290" i="1"/>
  <c r="P290" i="1"/>
  <c r="B290" i="1" s="1"/>
  <c r="K1128" i="1" l="1"/>
  <c r="L1128" i="1" s="1"/>
  <c r="M1128" i="1" s="1"/>
  <c r="N1128" i="1" s="1"/>
  <c r="J1129" i="1"/>
  <c r="H1129" i="1"/>
  <c r="G1130" i="1"/>
  <c r="C1173" i="1"/>
  <c r="V1186" i="1"/>
  <c r="U1186" i="1"/>
  <c r="O1186" i="1"/>
  <c r="S1186" i="1" s="1"/>
  <c r="T1186" i="1" s="1"/>
  <c r="E1186" i="1"/>
  <c r="F1187" i="1" s="1"/>
  <c r="A1187" i="1"/>
  <c r="D1187" i="1" s="1"/>
  <c r="R291" i="1"/>
  <c r="P291" i="1"/>
  <c r="H1130" i="1" l="1"/>
  <c r="G1131" i="1"/>
  <c r="K1129" i="1"/>
  <c r="L1129" i="1" s="1"/>
  <c r="M1129" i="1" s="1"/>
  <c r="N1129" i="1" s="1"/>
  <c r="J1130" i="1"/>
  <c r="C1174" i="1"/>
  <c r="V1187" i="1"/>
  <c r="U1187" i="1"/>
  <c r="E1187" i="1"/>
  <c r="F1188" i="1" s="1"/>
  <c r="O1187" i="1"/>
  <c r="S1187" i="1" s="1"/>
  <c r="T1187" i="1" s="1"/>
  <c r="A1188" i="1"/>
  <c r="D1188" i="1" s="1"/>
  <c r="B291" i="1"/>
  <c r="R292" i="1"/>
  <c r="P293" i="1" s="1"/>
  <c r="P292" i="1"/>
  <c r="B292" i="1" s="1"/>
  <c r="K1130" i="1" l="1"/>
  <c r="L1130" i="1" s="1"/>
  <c r="M1130" i="1" s="1"/>
  <c r="N1130" i="1" s="1"/>
  <c r="J1131" i="1"/>
  <c r="H1131" i="1"/>
  <c r="G1132" i="1"/>
  <c r="C1175" i="1"/>
  <c r="U1188" i="1"/>
  <c r="V1188" i="1"/>
  <c r="O1188" i="1"/>
  <c r="S1188" i="1" s="1"/>
  <c r="T1188" i="1" s="1"/>
  <c r="E1188" i="1"/>
  <c r="F1189" i="1" s="1"/>
  <c r="A1189" i="1"/>
  <c r="D1189" i="1" s="1"/>
  <c r="R293" i="1"/>
  <c r="R294" i="1" s="1"/>
  <c r="B293" i="1"/>
  <c r="H1132" i="1" l="1"/>
  <c r="G1133" i="1"/>
  <c r="K1131" i="1"/>
  <c r="L1131" i="1" s="1"/>
  <c r="M1131" i="1" s="1"/>
  <c r="N1131" i="1" s="1"/>
  <c r="J1132" i="1"/>
  <c r="C1176" i="1"/>
  <c r="P294" i="1"/>
  <c r="B294" i="1" s="1"/>
  <c r="V1189" i="1"/>
  <c r="U1189" i="1"/>
  <c r="A1190" i="1"/>
  <c r="D1190" i="1" s="1"/>
  <c r="O1189" i="1"/>
  <c r="S1189" i="1" s="1"/>
  <c r="T1189" i="1" s="1"/>
  <c r="E1189" i="1"/>
  <c r="F1190" i="1" s="1"/>
  <c r="R295" i="1"/>
  <c r="P295" i="1"/>
  <c r="B295" i="1" s="1"/>
  <c r="K1132" i="1" l="1"/>
  <c r="L1132" i="1" s="1"/>
  <c r="M1132" i="1" s="1"/>
  <c r="N1132" i="1" s="1"/>
  <c r="J1133" i="1"/>
  <c r="H1133" i="1"/>
  <c r="G1134" i="1"/>
  <c r="C1177" i="1"/>
  <c r="O1190" i="1"/>
  <c r="S1190" i="1" s="1"/>
  <c r="T1190" i="1" s="1"/>
  <c r="A1191" i="1"/>
  <c r="D1191" i="1" s="1"/>
  <c r="E1190" i="1"/>
  <c r="F1191" i="1" s="1"/>
  <c r="V1190" i="1"/>
  <c r="U1190" i="1"/>
  <c r="P296" i="1"/>
  <c r="R296" i="1" s="1"/>
  <c r="H1134" i="1" l="1"/>
  <c r="G1135" i="1"/>
  <c r="K1133" i="1"/>
  <c r="L1133" i="1" s="1"/>
  <c r="M1133" i="1" s="1"/>
  <c r="N1133" i="1" s="1"/>
  <c r="J1134" i="1"/>
  <c r="C1178" i="1"/>
  <c r="O1191" i="1"/>
  <c r="A1192" i="1"/>
  <c r="D1192" i="1" s="1"/>
  <c r="E1191" i="1"/>
  <c r="F1192" i="1" s="1"/>
  <c r="V1191" i="1"/>
  <c r="U1191" i="1"/>
  <c r="B296" i="1"/>
  <c r="R297" i="1"/>
  <c r="P297" i="1"/>
  <c r="B297" i="1" s="1"/>
  <c r="K1134" i="1" l="1"/>
  <c r="L1134" i="1" s="1"/>
  <c r="M1134" i="1" s="1"/>
  <c r="N1134" i="1" s="1"/>
  <c r="J1135" i="1"/>
  <c r="G1136" i="1"/>
  <c r="H1135" i="1"/>
  <c r="S1191" i="1"/>
  <c r="T1191" i="1" s="1"/>
  <c r="C1179" i="1"/>
  <c r="E1192" i="1"/>
  <c r="F1193" i="1" s="1"/>
  <c r="O1192" i="1"/>
  <c r="S1192" i="1" s="1"/>
  <c r="T1192" i="1" s="1"/>
  <c r="A1193" i="1"/>
  <c r="D1193" i="1" s="1"/>
  <c r="U1192" i="1"/>
  <c r="V1192" i="1"/>
  <c r="P298" i="1"/>
  <c r="R298" i="1" s="1"/>
  <c r="H1136" i="1" l="1"/>
  <c r="G1137" i="1"/>
  <c r="K1135" i="1"/>
  <c r="L1135" i="1" s="1"/>
  <c r="M1135" i="1" s="1"/>
  <c r="N1135" i="1" s="1"/>
  <c r="J1136" i="1"/>
  <c r="C1180" i="1"/>
  <c r="A1194" i="1"/>
  <c r="D1194" i="1" s="1"/>
  <c r="O1193" i="1"/>
  <c r="S1193" i="1" s="1"/>
  <c r="T1193" i="1" s="1"/>
  <c r="E1193" i="1"/>
  <c r="F1194" i="1" s="1"/>
  <c r="U1193" i="1"/>
  <c r="V1193" i="1"/>
  <c r="B298" i="1"/>
  <c r="R299" i="1"/>
  <c r="P299" i="1"/>
  <c r="B299" i="1" s="1"/>
  <c r="K1136" i="1" l="1"/>
  <c r="L1136" i="1" s="1"/>
  <c r="M1136" i="1" s="1"/>
  <c r="N1136" i="1" s="1"/>
  <c r="J1137" i="1"/>
  <c r="G1138" i="1"/>
  <c r="H1137" i="1"/>
  <c r="C1181" i="1"/>
  <c r="V1194" i="1"/>
  <c r="U1194" i="1"/>
  <c r="A1195" i="1"/>
  <c r="D1195" i="1" s="1"/>
  <c r="E1194" i="1"/>
  <c r="F1195" i="1" s="1"/>
  <c r="O1194" i="1"/>
  <c r="S1194" i="1" s="1"/>
  <c r="T1194" i="1" s="1"/>
  <c r="R300" i="1"/>
  <c r="P300" i="1"/>
  <c r="G1139" i="1" l="1"/>
  <c r="H1138" i="1"/>
  <c r="K1137" i="1"/>
  <c r="L1137" i="1" s="1"/>
  <c r="M1137" i="1" s="1"/>
  <c r="N1137" i="1" s="1"/>
  <c r="J1138" i="1"/>
  <c r="C1182" i="1"/>
  <c r="E1195" i="1"/>
  <c r="F1196" i="1" s="1"/>
  <c r="O1195" i="1"/>
  <c r="S1195" i="1" s="1"/>
  <c r="T1195" i="1" s="1"/>
  <c r="A1196" i="1"/>
  <c r="D1196" i="1" s="1"/>
  <c r="V1195" i="1"/>
  <c r="U1195" i="1"/>
  <c r="B300" i="1"/>
  <c r="R301" i="1"/>
  <c r="P301" i="1"/>
  <c r="B301" i="1" s="1"/>
  <c r="K1138" i="1" l="1"/>
  <c r="L1138" i="1" s="1"/>
  <c r="M1138" i="1" s="1"/>
  <c r="N1138" i="1" s="1"/>
  <c r="J1139" i="1"/>
  <c r="G1140" i="1"/>
  <c r="H1139" i="1"/>
  <c r="C1183" i="1"/>
  <c r="A1197" i="1"/>
  <c r="D1197" i="1" s="1"/>
  <c r="O1196" i="1"/>
  <c r="S1196" i="1" s="1"/>
  <c r="T1196" i="1" s="1"/>
  <c r="E1196" i="1"/>
  <c r="F1197" i="1" s="1"/>
  <c r="U1196" i="1"/>
  <c r="V1196" i="1"/>
  <c r="R302" i="1"/>
  <c r="P302" i="1"/>
  <c r="B302" i="1" s="1"/>
  <c r="H1140" i="1" l="1"/>
  <c r="G1141" i="1"/>
  <c r="K1139" i="1"/>
  <c r="L1139" i="1" s="1"/>
  <c r="M1139" i="1" s="1"/>
  <c r="N1139" i="1" s="1"/>
  <c r="J1140" i="1"/>
  <c r="C1184" i="1"/>
  <c r="U1197" i="1"/>
  <c r="V1197" i="1"/>
  <c r="E1197" i="1"/>
  <c r="F1198" i="1" s="1"/>
  <c r="O1197" i="1"/>
  <c r="S1197" i="1" s="1"/>
  <c r="T1197" i="1" s="1"/>
  <c r="A1198" i="1"/>
  <c r="D1198" i="1" s="1"/>
  <c r="R303" i="1"/>
  <c r="P303" i="1"/>
  <c r="K1140" i="1" l="1"/>
  <c r="L1140" i="1" s="1"/>
  <c r="M1140" i="1" s="1"/>
  <c r="N1140" i="1" s="1"/>
  <c r="J1141" i="1"/>
  <c r="H1141" i="1"/>
  <c r="G1142" i="1"/>
  <c r="C1185" i="1"/>
  <c r="E1198" i="1"/>
  <c r="F1199" i="1" s="1"/>
  <c r="O1198" i="1"/>
  <c r="S1198" i="1" s="1"/>
  <c r="T1198" i="1" s="1"/>
  <c r="A1199" i="1"/>
  <c r="D1199" i="1" s="1"/>
  <c r="U1198" i="1"/>
  <c r="V1198" i="1"/>
  <c r="B303" i="1"/>
  <c r="P304" i="1"/>
  <c r="B304" i="1" s="1"/>
  <c r="H1142" i="1" l="1"/>
  <c r="G1143" i="1"/>
  <c r="K1141" i="1"/>
  <c r="L1141" i="1" s="1"/>
  <c r="M1141" i="1" s="1"/>
  <c r="N1141" i="1" s="1"/>
  <c r="J1142" i="1"/>
  <c r="R304" i="1"/>
  <c r="R305" i="1" s="1"/>
  <c r="C1186" i="1"/>
  <c r="O1199" i="1"/>
  <c r="S1199" i="1" s="1"/>
  <c r="T1199" i="1" s="1"/>
  <c r="E1199" i="1"/>
  <c r="F1200" i="1" s="1"/>
  <c r="A1200" i="1"/>
  <c r="D1200" i="1" s="1"/>
  <c r="U1199" i="1"/>
  <c r="V1199" i="1"/>
  <c r="K1142" i="1" l="1"/>
  <c r="L1142" i="1" s="1"/>
  <c r="M1142" i="1" s="1"/>
  <c r="N1142" i="1" s="1"/>
  <c r="J1143" i="1"/>
  <c r="H1143" i="1"/>
  <c r="G1144" i="1"/>
  <c r="P305" i="1"/>
  <c r="B305" i="1" s="1"/>
  <c r="C1187" i="1"/>
  <c r="A1201" i="1"/>
  <c r="D1201" i="1" s="1"/>
  <c r="O1200" i="1"/>
  <c r="S1200" i="1" s="1"/>
  <c r="T1200" i="1" s="1"/>
  <c r="E1200" i="1"/>
  <c r="F1201" i="1" s="1"/>
  <c r="V1200" i="1"/>
  <c r="U1200" i="1"/>
  <c r="R306" i="1"/>
  <c r="P306" i="1"/>
  <c r="B306" i="1" s="1"/>
  <c r="H1144" i="1" l="1"/>
  <c r="G1145" i="1"/>
  <c r="K1143" i="1"/>
  <c r="L1143" i="1" s="1"/>
  <c r="M1143" i="1" s="1"/>
  <c r="N1143" i="1" s="1"/>
  <c r="J1144" i="1"/>
  <c r="C1188" i="1"/>
  <c r="V1201" i="1"/>
  <c r="U1201" i="1"/>
  <c r="A1202" i="1"/>
  <c r="D1202" i="1" s="1"/>
  <c r="O1201" i="1"/>
  <c r="S1201" i="1" s="1"/>
  <c r="T1201" i="1" s="1"/>
  <c r="E1201" i="1"/>
  <c r="F1202" i="1" s="1"/>
  <c r="P307" i="1"/>
  <c r="R307" i="1" s="1"/>
  <c r="K1144" i="1" l="1"/>
  <c r="L1144" i="1" s="1"/>
  <c r="M1144" i="1" s="1"/>
  <c r="N1144" i="1" s="1"/>
  <c r="J1145" i="1"/>
  <c r="H1145" i="1"/>
  <c r="G1146" i="1"/>
  <c r="C1189" i="1"/>
  <c r="V1202" i="1"/>
  <c r="U1202" i="1"/>
  <c r="O1202" i="1"/>
  <c r="S1202" i="1" s="1"/>
  <c r="T1202" i="1" s="1"/>
  <c r="E1202" i="1"/>
  <c r="F1203" i="1" s="1"/>
  <c r="A1203" i="1"/>
  <c r="D1203" i="1" s="1"/>
  <c r="B307" i="1"/>
  <c r="P308" i="1"/>
  <c r="B308" i="1" l="1"/>
  <c r="G1147" i="1"/>
  <c r="H1146" i="1"/>
  <c r="K1145" i="1"/>
  <c r="L1145" i="1" s="1"/>
  <c r="M1145" i="1" s="1"/>
  <c r="N1145" i="1" s="1"/>
  <c r="J1146" i="1"/>
  <c r="R308" i="1"/>
  <c r="C1190" i="1"/>
  <c r="V1203" i="1"/>
  <c r="U1203" i="1"/>
  <c r="A1204" i="1"/>
  <c r="D1204" i="1" s="1"/>
  <c r="E1203" i="1"/>
  <c r="F1204" i="1" s="1"/>
  <c r="O1203" i="1"/>
  <c r="S1203" i="1" s="1"/>
  <c r="T1203" i="1" s="1"/>
  <c r="R309" i="1" l="1"/>
  <c r="R310" i="1" s="1"/>
  <c r="K1146" i="1"/>
  <c r="L1146" i="1" s="1"/>
  <c r="M1146" i="1" s="1"/>
  <c r="N1146" i="1" s="1"/>
  <c r="J1147" i="1"/>
  <c r="G1148" i="1"/>
  <c r="H1147" i="1"/>
  <c r="P309" i="1"/>
  <c r="B309" i="1" s="1"/>
  <c r="C1191" i="1"/>
  <c r="V1204" i="1"/>
  <c r="U1204" i="1"/>
  <c r="O1204" i="1"/>
  <c r="S1204" i="1" s="1"/>
  <c r="T1204" i="1" s="1"/>
  <c r="A1205" i="1"/>
  <c r="D1205" i="1" s="1"/>
  <c r="E1204" i="1"/>
  <c r="F1205" i="1" s="1"/>
  <c r="P310" i="1" l="1"/>
  <c r="B310" i="1" s="1"/>
  <c r="H1148" i="1"/>
  <c r="G1149" i="1"/>
  <c r="K1147" i="1"/>
  <c r="L1147" i="1" s="1"/>
  <c r="M1147" i="1" s="1"/>
  <c r="N1147" i="1" s="1"/>
  <c r="J1148" i="1"/>
  <c r="C1192" i="1"/>
  <c r="E1205" i="1"/>
  <c r="F1206" i="1" s="1"/>
  <c r="A1206" i="1"/>
  <c r="D1206" i="1" s="1"/>
  <c r="O1205" i="1"/>
  <c r="S1205" i="1" s="1"/>
  <c r="T1205" i="1" s="1"/>
  <c r="V1205" i="1"/>
  <c r="U1205" i="1"/>
  <c r="R311" i="1"/>
  <c r="P311" i="1"/>
  <c r="B311" i="1" s="1"/>
  <c r="K1148" i="1" l="1"/>
  <c r="L1148" i="1" s="1"/>
  <c r="M1148" i="1" s="1"/>
  <c r="N1148" i="1" s="1"/>
  <c r="J1149" i="1"/>
  <c r="H1149" i="1"/>
  <c r="G1150" i="1"/>
  <c r="C1193" i="1"/>
  <c r="U1206" i="1"/>
  <c r="V1206" i="1"/>
  <c r="E1206" i="1"/>
  <c r="F1207" i="1" s="1"/>
  <c r="A1207" i="1"/>
  <c r="D1207" i="1" s="1"/>
  <c r="O1206" i="1"/>
  <c r="S1206" i="1" s="1"/>
  <c r="T1206" i="1" s="1"/>
  <c r="R312" i="1"/>
  <c r="P312" i="1"/>
  <c r="G1151" i="1" l="1"/>
  <c r="H1150" i="1"/>
  <c r="K1149" i="1"/>
  <c r="L1149" i="1" s="1"/>
  <c r="M1149" i="1" s="1"/>
  <c r="N1149" i="1" s="1"/>
  <c r="J1150" i="1"/>
  <c r="C1194" i="1"/>
  <c r="A1208" i="1"/>
  <c r="D1208" i="1" s="1"/>
  <c r="O1207" i="1"/>
  <c r="S1207" i="1" s="1"/>
  <c r="T1207" i="1" s="1"/>
  <c r="E1207" i="1"/>
  <c r="F1208" i="1" s="1"/>
  <c r="V1207" i="1"/>
  <c r="U1207" i="1"/>
  <c r="B312" i="1"/>
  <c r="R313" i="1"/>
  <c r="P313" i="1"/>
  <c r="B313" i="1" s="1"/>
  <c r="K1150" i="1" l="1"/>
  <c r="L1150" i="1" s="1"/>
  <c r="M1150" i="1" s="1"/>
  <c r="N1150" i="1" s="1"/>
  <c r="J1151" i="1"/>
  <c r="H1151" i="1"/>
  <c r="G1152" i="1"/>
  <c r="C1195" i="1"/>
  <c r="V1208" i="1"/>
  <c r="U1208" i="1"/>
  <c r="E1208" i="1"/>
  <c r="F1209" i="1" s="1"/>
  <c r="O1208" i="1"/>
  <c r="S1208" i="1" s="1"/>
  <c r="T1208" i="1" s="1"/>
  <c r="A1209" i="1"/>
  <c r="D1209" i="1" s="1"/>
  <c r="R314" i="1"/>
  <c r="P314" i="1"/>
  <c r="H1152" i="1" l="1"/>
  <c r="G1153" i="1"/>
  <c r="K1151" i="1"/>
  <c r="L1151" i="1" s="1"/>
  <c r="M1151" i="1" s="1"/>
  <c r="N1151" i="1" s="1"/>
  <c r="J1152" i="1"/>
  <c r="C1196" i="1"/>
  <c r="A1210" i="1"/>
  <c r="D1210" i="1" s="1"/>
  <c r="O1209" i="1"/>
  <c r="S1209" i="1" s="1"/>
  <c r="T1209" i="1" s="1"/>
  <c r="E1209" i="1"/>
  <c r="F1210" i="1" s="1"/>
  <c r="V1209" i="1"/>
  <c r="U1209" i="1"/>
  <c r="B314" i="1"/>
  <c r="R315" i="1"/>
  <c r="P315" i="1"/>
  <c r="B315" i="1" s="1"/>
  <c r="K1152" i="1" l="1"/>
  <c r="L1152" i="1" s="1"/>
  <c r="M1152" i="1" s="1"/>
  <c r="N1152" i="1" s="1"/>
  <c r="J1153" i="1"/>
  <c r="H1153" i="1"/>
  <c r="G1154" i="1"/>
  <c r="C1197" i="1"/>
  <c r="O1210" i="1"/>
  <c r="S1210" i="1" s="1"/>
  <c r="T1210" i="1" s="1"/>
  <c r="E1210" i="1"/>
  <c r="F1211" i="1" s="1"/>
  <c r="A1211" i="1"/>
  <c r="D1211" i="1" s="1"/>
  <c r="U1210" i="1"/>
  <c r="V1210" i="1"/>
  <c r="R316" i="1"/>
  <c r="P316" i="1"/>
  <c r="B316" i="1" s="1"/>
  <c r="H1154" i="1" l="1"/>
  <c r="G1155" i="1"/>
  <c r="K1153" i="1"/>
  <c r="L1153" i="1" s="1"/>
  <c r="M1153" i="1" s="1"/>
  <c r="N1153" i="1" s="1"/>
  <c r="J1154" i="1"/>
  <c r="C1198" i="1"/>
  <c r="A1212" i="1"/>
  <c r="D1212" i="1" s="1"/>
  <c r="O1211" i="1"/>
  <c r="S1211" i="1" s="1"/>
  <c r="T1211" i="1" s="1"/>
  <c r="E1211" i="1"/>
  <c r="F1212" i="1" s="1"/>
  <c r="U1211" i="1"/>
  <c r="V1211" i="1"/>
  <c r="R317" i="1"/>
  <c r="P317" i="1"/>
  <c r="K1154" i="1" l="1"/>
  <c r="L1154" i="1" s="1"/>
  <c r="M1154" i="1" s="1"/>
  <c r="N1154" i="1" s="1"/>
  <c r="J1155" i="1"/>
  <c r="H1155" i="1"/>
  <c r="G1156" i="1"/>
  <c r="C1199" i="1"/>
  <c r="V1212" i="1"/>
  <c r="U1212" i="1"/>
  <c r="A1213" i="1"/>
  <c r="D1213" i="1" s="1"/>
  <c r="E1212" i="1"/>
  <c r="F1213" i="1" s="1"/>
  <c r="O1212" i="1"/>
  <c r="S1212" i="1" s="1"/>
  <c r="T1212" i="1" s="1"/>
  <c r="B317" i="1"/>
  <c r="P318" i="1"/>
  <c r="H1156" i="1" l="1"/>
  <c r="G1157" i="1"/>
  <c r="K1155" i="1"/>
  <c r="L1155" i="1" s="1"/>
  <c r="M1155" i="1" s="1"/>
  <c r="N1155" i="1" s="1"/>
  <c r="J1156" i="1"/>
  <c r="C1200" i="1"/>
  <c r="A1214" i="1"/>
  <c r="D1214" i="1" s="1"/>
  <c r="E1213" i="1"/>
  <c r="F1214" i="1" s="1"/>
  <c r="O1213" i="1"/>
  <c r="S1213" i="1" s="1"/>
  <c r="T1213" i="1" s="1"/>
  <c r="U1213" i="1"/>
  <c r="V1213" i="1"/>
  <c r="B318" i="1"/>
  <c r="R318" i="1"/>
  <c r="K1156" i="1" l="1"/>
  <c r="L1156" i="1" s="1"/>
  <c r="M1156" i="1" s="1"/>
  <c r="N1156" i="1" s="1"/>
  <c r="J1157" i="1"/>
  <c r="H1157" i="1"/>
  <c r="G1158" i="1"/>
  <c r="C1201" i="1"/>
  <c r="U1214" i="1"/>
  <c r="V1214" i="1"/>
  <c r="O1214" i="1"/>
  <c r="S1214" i="1" s="1"/>
  <c r="T1214" i="1" s="1"/>
  <c r="E1214" i="1"/>
  <c r="F1215" i="1" s="1"/>
  <c r="A1215" i="1"/>
  <c r="D1215" i="1" s="1"/>
  <c r="R319" i="1"/>
  <c r="R320" i="1" s="1"/>
  <c r="P319" i="1"/>
  <c r="H1158" i="1" l="1"/>
  <c r="G1159" i="1"/>
  <c r="K1157" i="1"/>
  <c r="L1157" i="1" s="1"/>
  <c r="M1157" i="1" s="1"/>
  <c r="N1157" i="1" s="1"/>
  <c r="J1158" i="1"/>
  <c r="C1202" i="1"/>
  <c r="V1215" i="1"/>
  <c r="U1215" i="1"/>
  <c r="O1215" i="1"/>
  <c r="S1215" i="1" s="1"/>
  <c r="T1215" i="1" s="1"/>
  <c r="E1215" i="1"/>
  <c r="F1216" i="1" s="1"/>
  <c r="A1216" i="1"/>
  <c r="D1216" i="1" s="1"/>
  <c r="P320" i="1"/>
  <c r="B320" i="1" s="1"/>
  <c r="B319" i="1"/>
  <c r="R321" i="1"/>
  <c r="P321" i="1"/>
  <c r="B321" i="1" s="1"/>
  <c r="H1159" i="1" l="1"/>
  <c r="G1160" i="1"/>
  <c r="K1158" i="1"/>
  <c r="L1158" i="1" s="1"/>
  <c r="M1158" i="1" s="1"/>
  <c r="N1158" i="1" s="1"/>
  <c r="J1159" i="1"/>
  <c r="C1203" i="1"/>
  <c r="V1216" i="1"/>
  <c r="U1216" i="1"/>
  <c r="O1216" i="1"/>
  <c r="S1216" i="1" s="1"/>
  <c r="T1216" i="1" s="1"/>
  <c r="A1217" i="1"/>
  <c r="D1217" i="1" s="1"/>
  <c r="E1216" i="1"/>
  <c r="F1217" i="1" s="1"/>
  <c r="R322" i="1"/>
  <c r="P322" i="1"/>
  <c r="B322" i="1" s="1"/>
  <c r="G1161" i="1" l="1"/>
  <c r="H1160" i="1"/>
  <c r="K1159" i="1"/>
  <c r="L1159" i="1" s="1"/>
  <c r="M1159" i="1" s="1"/>
  <c r="N1159" i="1" s="1"/>
  <c r="J1160" i="1"/>
  <c r="C1204" i="1"/>
  <c r="V1217" i="1"/>
  <c r="U1217" i="1"/>
  <c r="E1217" i="1"/>
  <c r="F1218" i="1" s="1"/>
  <c r="A1218" i="1"/>
  <c r="D1218" i="1" s="1"/>
  <c r="O1217" i="1"/>
  <c r="S1217" i="1" s="1"/>
  <c r="T1217" i="1" s="1"/>
  <c r="R323" i="1"/>
  <c r="P323" i="1"/>
  <c r="B323" i="1" s="1"/>
  <c r="K1160" i="1" l="1"/>
  <c r="L1160" i="1" s="1"/>
  <c r="M1160" i="1" s="1"/>
  <c r="N1160" i="1" s="1"/>
  <c r="J1161" i="1"/>
  <c r="G1162" i="1"/>
  <c r="H1161" i="1"/>
  <c r="C1205" i="1"/>
  <c r="O1218" i="1"/>
  <c r="S1218" i="1" s="1"/>
  <c r="T1218" i="1" s="1"/>
  <c r="E1218" i="1"/>
  <c r="F1219" i="1" s="1"/>
  <c r="A1219" i="1"/>
  <c r="D1219" i="1" s="1"/>
  <c r="V1218" i="1"/>
  <c r="U1218" i="1"/>
  <c r="R324" i="1"/>
  <c r="P325" i="1" s="1"/>
  <c r="P324" i="1"/>
  <c r="H1162" i="1" l="1"/>
  <c r="G1163" i="1"/>
  <c r="K1161" i="1"/>
  <c r="L1161" i="1" s="1"/>
  <c r="M1161" i="1" s="1"/>
  <c r="N1161" i="1" s="1"/>
  <c r="J1162" i="1"/>
  <c r="C1206" i="1"/>
  <c r="E1219" i="1"/>
  <c r="F1220" i="1" s="1"/>
  <c r="A1220" i="1"/>
  <c r="D1220" i="1" s="1"/>
  <c r="O1219" i="1"/>
  <c r="V1219" i="1"/>
  <c r="U1219" i="1"/>
  <c r="B324" i="1"/>
  <c r="R325" i="1"/>
  <c r="B325" i="1"/>
  <c r="K1162" i="1" l="1"/>
  <c r="L1162" i="1" s="1"/>
  <c r="M1162" i="1" s="1"/>
  <c r="N1162" i="1" s="1"/>
  <c r="J1163" i="1"/>
  <c r="G1164" i="1"/>
  <c r="H1163" i="1"/>
  <c r="S1219" i="1"/>
  <c r="T1219" i="1" s="1"/>
  <c r="C1207" i="1"/>
  <c r="V1220" i="1"/>
  <c r="U1220" i="1"/>
  <c r="E1220" i="1"/>
  <c r="F1221" i="1" s="1"/>
  <c r="A1221" i="1"/>
  <c r="D1221" i="1" s="1"/>
  <c r="O1220" i="1"/>
  <c r="S1220" i="1" s="1"/>
  <c r="T1220" i="1" s="1"/>
  <c r="P326" i="1"/>
  <c r="B326" i="1" s="1"/>
  <c r="H1164" i="1" l="1"/>
  <c r="G1165" i="1"/>
  <c r="K1163" i="1"/>
  <c r="L1163" i="1" s="1"/>
  <c r="M1163" i="1" s="1"/>
  <c r="N1163" i="1" s="1"/>
  <c r="J1164" i="1"/>
  <c r="R326" i="1"/>
  <c r="C1208" i="1"/>
  <c r="E1221" i="1"/>
  <c r="F1222" i="1" s="1"/>
  <c r="A1222" i="1"/>
  <c r="D1222" i="1" s="1"/>
  <c r="O1221" i="1"/>
  <c r="S1221" i="1" s="1"/>
  <c r="T1221" i="1" s="1"/>
  <c r="U1221" i="1"/>
  <c r="V1221" i="1"/>
  <c r="K1164" i="1" l="1"/>
  <c r="L1164" i="1" s="1"/>
  <c r="M1164" i="1" s="1"/>
  <c r="N1164" i="1" s="1"/>
  <c r="J1165" i="1"/>
  <c r="G1166" i="1"/>
  <c r="H1165" i="1"/>
  <c r="P327" i="1"/>
  <c r="B327" i="1" s="1"/>
  <c r="R327" i="1"/>
  <c r="P328" i="1" s="1"/>
  <c r="B328" i="1" s="1"/>
  <c r="C1209" i="1"/>
  <c r="V1222" i="1"/>
  <c r="U1222" i="1"/>
  <c r="O1222" i="1"/>
  <c r="S1222" i="1" s="1"/>
  <c r="T1222" i="1" s="1"/>
  <c r="E1222" i="1"/>
  <c r="F1223" i="1" s="1"/>
  <c r="A1223" i="1"/>
  <c r="D1223" i="1" s="1"/>
  <c r="H1166" i="1" l="1"/>
  <c r="G1167" i="1"/>
  <c r="K1165" i="1"/>
  <c r="L1165" i="1" s="1"/>
  <c r="M1165" i="1" s="1"/>
  <c r="N1165" i="1" s="1"/>
  <c r="J1166" i="1"/>
  <c r="R328" i="1"/>
  <c r="P329" i="1" s="1"/>
  <c r="B329" i="1" s="1"/>
  <c r="C1210" i="1"/>
  <c r="U1223" i="1"/>
  <c r="V1223" i="1"/>
  <c r="E1223" i="1"/>
  <c r="F1224" i="1" s="1"/>
  <c r="O1223" i="1"/>
  <c r="S1223" i="1" s="1"/>
  <c r="T1223" i="1" s="1"/>
  <c r="A1224" i="1"/>
  <c r="D1224" i="1" s="1"/>
  <c r="R329" i="1" l="1"/>
  <c r="R330" i="1" s="1"/>
  <c r="P331" i="1" s="1"/>
  <c r="H1167" i="1"/>
  <c r="G1168" i="1"/>
  <c r="K1166" i="1"/>
  <c r="L1166" i="1" s="1"/>
  <c r="M1166" i="1" s="1"/>
  <c r="N1166" i="1" s="1"/>
  <c r="J1167" i="1"/>
  <c r="C1211" i="1"/>
  <c r="U1224" i="1"/>
  <c r="V1224" i="1"/>
  <c r="A1225" i="1"/>
  <c r="D1225" i="1" s="1"/>
  <c r="E1224" i="1"/>
  <c r="F1225" i="1" s="1"/>
  <c r="O1224" i="1"/>
  <c r="S1224" i="1" s="1"/>
  <c r="T1224" i="1" s="1"/>
  <c r="R331" i="1" l="1"/>
  <c r="P332" i="1" s="1"/>
  <c r="B332" i="1" s="1"/>
  <c r="P330" i="1"/>
  <c r="B330" i="1" s="1"/>
  <c r="K1167" i="1"/>
  <c r="L1167" i="1" s="1"/>
  <c r="M1167" i="1" s="1"/>
  <c r="N1167" i="1" s="1"/>
  <c r="J1168" i="1"/>
  <c r="H1168" i="1"/>
  <c r="G1169" i="1"/>
  <c r="C1212" i="1"/>
  <c r="A1226" i="1"/>
  <c r="D1226" i="1" s="1"/>
  <c r="O1225" i="1"/>
  <c r="S1225" i="1" s="1"/>
  <c r="T1225" i="1" s="1"/>
  <c r="E1225" i="1"/>
  <c r="F1226" i="1" s="1"/>
  <c r="V1225" i="1"/>
  <c r="U1225" i="1"/>
  <c r="B331" i="1"/>
  <c r="R332" i="1" l="1"/>
  <c r="P333" i="1" s="1"/>
  <c r="H1169" i="1"/>
  <c r="G1170" i="1"/>
  <c r="K1168" i="1"/>
  <c r="L1168" i="1" s="1"/>
  <c r="M1168" i="1" s="1"/>
  <c r="N1168" i="1" s="1"/>
  <c r="J1169" i="1"/>
  <c r="C1213" i="1"/>
  <c r="V1226" i="1"/>
  <c r="U1226" i="1"/>
  <c r="O1226" i="1"/>
  <c r="S1226" i="1" s="1"/>
  <c r="T1226" i="1" s="1"/>
  <c r="E1226" i="1"/>
  <c r="F1227" i="1" s="1"/>
  <c r="A1227" i="1"/>
  <c r="D1227" i="1" s="1"/>
  <c r="R333" i="1" l="1"/>
  <c r="P334" i="1" s="1"/>
  <c r="B334" i="1" s="1"/>
  <c r="K1169" i="1"/>
  <c r="L1169" i="1" s="1"/>
  <c r="M1169" i="1" s="1"/>
  <c r="N1169" i="1" s="1"/>
  <c r="J1170" i="1"/>
  <c r="G1171" i="1"/>
  <c r="H1170" i="1"/>
  <c r="C1214" i="1"/>
  <c r="U1227" i="1"/>
  <c r="V1227" i="1"/>
  <c r="E1227" i="1"/>
  <c r="F1228" i="1" s="1"/>
  <c r="O1227" i="1"/>
  <c r="S1227" i="1" s="1"/>
  <c r="T1227" i="1" s="1"/>
  <c r="A1228" i="1"/>
  <c r="D1228" i="1" s="1"/>
  <c r="B333" i="1"/>
  <c r="R334" i="1" l="1"/>
  <c r="R335" i="1" s="1"/>
  <c r="G1172" i="1"/>
  <c r="H1171" i="1"/>
  <c r="K1170" i="1"/>
  <c r="L1170" i="1" s="1"/>
  <c r="M1170" i="1" s="1"/>
  <c r="N1170" i="1" s="1"/>
  <c r="J1171" i="1"/>
  <c r="C1215" i="1"/>
  <c r="V1228" i="1"/>
  <c r="U1228" i="1"/>
  <c r="E1228" i="1"/>
  <c r="F1229" i="1" s="1"/>
  <c r="A1229" i="1"/>
  <c r="D1229" i="1" s="1"/>
  <c r="O1228" i="1"/>
  <c r="S1228" i="1" s="1"/>
  <c r="T1228" i="1" s="1"/>
  <c r="P335" i="1" l="1"/>
  <c r="B335" i="1" s="1"/>
  <c r="K1171" i="1"/>
  <c r="L1171" i="1" s="1"/>
  <c r="M1171" i="1" s="1"/>
  <c r="N1171" i="1" s="1"/>
  <c r="J1172" i="1"/>
  <c r="H1172" i="1"/>
  <c r="G1173" i="1"/>
  <c r="C1216" i="1"/>
  <c r="E1229" i="1"/>
  <c r="F1230" i="1" s="1"/>
  <c r="A1230" i="1"/>
  <c r="D1230" i="1" s="1"/>
  <c r="O1229" i="1"/>
  <c r="S1229" i="1" s="1"/>
  <c r="T1229" i="1" s="1"/>
  <c r="V1229" i="1"/>
  <c r="U1229" i="1"/>
  <c r="R336" i="1"/>
  <c r="P336" i="1"/>
  <c r="B336" i="1" s="1"/>
  <c r="H1173" i="1" l="1"/>
  <c r="G1174" i="1"/>
  <c r="K1172" i="1"/>
  <c r="L1172" i="1" s="1"/>
  <c r="M1172" i="1" s="1"/>
  <c r="N1172" i="1" s="1"/>
  <c r="J1173" i="1"/>
  <c r="C1217" i="1"/>
  <c r="A1231" i="1"/>
  <c r="D1231" i="1" s="1"/>
  <c r="O1230" i="1"/>
  <c r="S1230" i="1" s="1"/>
  <c r="T1230" i="1" s="1"/>
  <c r="E1230" i="1"/>
  <c r="F1231" i="1" s="1"/>
  <c r="U1230" i="1"/>
  <c r="V1230" i="1"/>
  <c r="R337" i="1"/>
  <c r="P337" i="1"/>
  <c r="B337" i="1" s="1"/>
  <c r="K1173" i="1" l="1"/>
  <c r="L1173" i="1" s="1"/>
  <c r="M1173" i="1" s="1"/>
  <c r="N1173" i="1" s="1"/>
  <c r="J1174" i="1"/>
  <c r="H1174" i="1"/>
  <c r="G1175" i="1"/>
  <c r="C1218" i="1"/>
  <c r="V1231" i="1"/>
  <c r="U1231" i="1"/>
  <c r="A1232" i="1"/>
  <c r="D1232" i="1" s="1"/>
  <c r="E1231" i="1"/>
  <c r="F1232" i="1" s="1"/>
  <c r="O1231" i="1"/>
  <c r="S1231" i="1" s="1"/>
  <c r="T1231" i="1" s="1"/>
  <c r="P338" i="1"/>
  <c r="R338" i="1" l="1"/>
  <c r="G1176" i="1"/>
  <c r="H1175" i="1"/>
  <c r="K1174" i="1"/>
  <c r="L1174" i="1" s="1"/>
  <c r="M1174" i="1" s="1"/>
  <c r="N1174" i="1" s="1"/>
  <c r="J1175" i="1"/>
  <c r="C1219" i="1"/>
  <c r="V1232" i="1"/>
  <c r="U1232" i="1"/>
  <c r="O1232" i="1"/>
  <c r="S1232" i="1" s="1"/>
  <c r="T1232" i="1" s="1"/>
  <c r="E1232" i="1"/>
  <c r="F1233" i="1" s="1"/>
  <c r="A1233" i="1"/>
  <c r="D1233" i="1" s="1"/>
  <c r="B338" i="1"/>
  <c r="P339" i="1" l="1"/>
  <c r="B339" i="1" s="1"/>
  <c r="R339" i="1"/>
  <c r="P340" i="1" s="1"/>
  <c r="R340" i="1" s="1"/>
  <c r="K1175" i="1"/>
  <c r="L1175" i="1" s="1"/>
  <c r="M1175" i="1" s="1"/>
  <c r="N1175" i="1" s="1"/>
  <c r="J1176" i="1"/>
  <c r="G1177" i="1"/>
  <c r="H1176" i="1"/>
  <c r="C1220" i="1"/>
  <c r="U1233" i="1"/>
  <c r="V1233" i="1"/>
  <c r="A1234" i="1"/>
  <c r="D1234" i="1" s="1"/>
  <c r="O1233" i="1"/>
  <c r="S1233" i="1" s="1"/>
  <c r="T1233" i="1" s="1"/>
  <c r="E1233" i="1"/>
  <c r="F1234" i="1" s="1"/>
  <c r="H1177" i="1" l="1"/>
  <c r="G1178" i="1"/>
  <c r="K1176" i="1"/>
  <c r="L1176" i="1" s="1"/>
  <c r="M1176" i="1" s="1"/>
  <c r="N1176" i="1" s="1"/>
  <c r="J1177" i="1"/>
  <c r="C1221" i="1"/>
  <c r="A1235" i="1"/>
  <c r="D1235" i="1" s="1"/>
  <c r="E1234" i="1"/>
  <c r="F1235" i="1" s="1"/>
  <c r="O1234" i="1"/>
  <c r="S1234" i="1" s="1"/>
  <c r="T1234" i="1" s="1"/>
  <c r="V1234" i="1"/>
  <c r="U1234" i="1"/>
  <c r="B340" i="1"/>
  <c r="R341" i="1"/>
  <c r="P341" i="1"/>
  <c r="B341" i="1" s="1"/>
  <c r="K1177" i="1" l="1"/>
  <c r="L1177" i="1" s="1"/>
  <c r="M1177" i="1" s="1"/>
  <c r="N1177" i="1" s="1"/>
  <c r="J1178" i="1"/>
  <c r="H1178" i="1"/>
  <c r="G1179" i="1"/>
  <c r="C1222" i="1"/>
  <c r="V1235" i="1"/>
  <c r="U1235" i="1"/>
  <c r="A1236" i="1"/>
  <c r="D1236" i="1" s="1"/>
  <c r="E1235" i="1"/>
  <c r="F1236" i="1" s="1"/>
  <c r="O1235" i="1"/>
  <c r="S1235" i="1" s="1"/>
  <c r="T1235" i="1" s="1"/>
  <c r="R342" i="1"/>
  <c r="P342" i="1"/>
  <c r="B342" i="1" s="1"/>
  <c r="H1179" i="1" l="1"/>
  <c r="G1180" i="1"/>
  <c r="K1178" i="1"/>
  <c r="L1178" i="1" s="1"/>
  <c r="M1178" i="1" s="1"/>
  <c r="N1178" i="1" s="1"/>
  <c r="J1179" i="1"/>
  <c r="C1223" i="1"/>
  <c r="A1237" i="1"/>
  <c r="D1237" i="1" s="1"/>
  <c r="E1236" i="1"/>
  <c r="F1237" i="1" s="1"/>
  <c r="O1236" i="1"/>
  <c r="S1236" i="1" s="1"/>
  <c r="T1236" i="1" s="1"/>
  <c r="V1236" i="1"/>
  <c r="U1236" i="1"/>
  <c r="R343" i="1"/>
  <c r="P343" i="1"/>
  <c r="B343" i="1" s="1"/>
  <c r="K1179" i="1" l="1"/>
  <c r="L1179" i="1" s="1"/>
  <c r="M1179" i="1" s="1"/>
  <c r="N1179" i="1" s="1"/>
  <c r="J1180" i="1"/>
  <c r="H1180" i="1"/>
  <c r="G1181" i="1"/>
  <c r="C1224" i="1"/>
  <c r="U1237" i="1"/>
  <c r="V1237" i="1"/>
  <c r="A1238" i="1"/>
  <c r="D1238" i="1" s="1"/>
  <c r="O1237" i="1"/>
  <c r="S1237" i="1" s="1"/>
  <c r="T1237" i="1" s="1"/>
  <c r="E1237" i="1"/>
  <c r="F1238" i="1" s="1"/>
  <c r="R344" i="1"/>
  <c r="P344" i="1"/>
  <c r="B344" i="1" s="1"/>
  <c r="H1181" i="1" l="1"/>
  <c r="G1182" i="1"/>
  <c r="K1180" i="1"/>
  <c r="L1180" i="1" s="1"/>
  <c r="M1180" i="1" s="1"/>
  <c r="N1180" i="1" s="1"/>
  <c r="J1181" i="1"/>
  <c r="C1225" i="1"/>
  <c r="E1238" i="1"/>
  <c r="F1239" i="1" s="1"/>
  <c r="O1238" i="1"/>
  <c r="S1238" i="1" s="1"/>
  <c r="T1238" i="1" s="1"/>
  <c r="A1239" i="1"/>
  <c r="D1239" i="1" s="1"/>
  <c r="U1238" i="1"/>
  <c r="V1238" i="1"/>
  <c r="R345" i="1"/>
  <c r="P345" i="1"/>
  <c r="K1181" i="1" l="1"/>
  <c r="L1181" i="1" s="1"/>
  <c r="M1181" i="1" s="1"/>
  <c r="N1181" i="1" s="1"/>
  <c r="J1182" i="1"/>
  <c r="H1182" i="1"/>
  <c r="G1183" i="1"/>
  <c r="C1226" i="1"/>
  <c r="A1240" i="1"/>
  <c r="D1240" i="1" s="1"/>
  <c r="O1239" i="1"/>
  <c r="S1239" i="1" s="1"/>
  <c r="T1239" i="1" s="1"/>
  <c r="E1239" i="1"/>
  <c r="F1240" i="1" s="1"/>
  <c r="U1239" i="1"/>
  <c r="V1239" i="1"/>
  <c r="B345" i="1"/>
  <c r="R346" i="1"/>
  <c r="P346" i="1"/>
  <c r="B346" i="1" s="1"/>
  <c r="H1183" i="1" l="1"/>
  <c r="G1184" i="1"/>
  <c r="K1182" i="1"/>
  <c r="L1182" i="1" s="1"/>
  <c r="M1182" i="1" s="1"/>
  <c r="N1182" i="1" s="1"/>
  <c r="J1183" i="1"/>
  <c r="C1227" i="1"/>
  <c r="V1240" i="1"/>
  <c r="U1240" i="1"/>
  <c r="O1240" i="1"/>
  <c r="S1240" i="1" s="1"/>
  <c r="T1240" i="1" s="1"/>
  <c r="A1241" i="1"/>
  <c r="D1241" i="1" s="1"/>
  <c r="E1240" i="1"/>
  <c r="F1241" i="1" s="1"/>
  <c r="R347" i="1"/>
  <c r="P347" i="1"/>
  <c r="K1183" i="1" l="1"/>
  <c r="L1183" i="1" s="1"/>
  <c r="M1183" i="1" s="1"/>
  <c r="N1183" i="1" s="1"/>
  <c r="J1184" i="1"/>
  <c r="H1184" i="1"/>
  <c r="G1185" i="1"/>
  <c r="C1228" i="1"/>
  <c r="V1241" i="1"/>
  <c r="U1241" i="1"/>
  <c r="E1241" i="1"/>
  <c r="F1242" i="1" s="1"/>
  <c r="A1242" i="1"/>
  <c r="D1242" i="1" s="1"/>
  <c r="O1241" i="1"/>
  <c r="S1241" i="1" s="1"/>
  <c r="T1241" i="1" s="1"/>
  <c r="B347" i="1"/>
  <c r="R348" i="1"/>
  <c r="P348" i="1"/>
  <c r="B348" i="1" s="1"/>
  <c r="G1186" i="1" l="1"/>
  <c r="H1185" i="1"/>
  <c r="K1184" i="1"/>
  <c r="L1184" i="1" s="1"/>
  <c r="M1184" i="1" s="1"/>
  <c r="N1184" i="1" s="1"/>
  <c r="J1185" i="1"/>
  <c r="C1229" i="1"/>
  <c r="U1242" i="1"/>
  <c r="V1242" i="1"/>
  <c r="A1243" i="1"/>
  <c r="D1243" i="1" s="1"/>
  <c r="E1242" i="1"/>
  <c r="F1243" i="1" s="1"/>
  <c r="O1242" i="1"/>
  <c r="S1242" i="1" s="1"/>
  <c r="T1242" i="1" s="1"/>
  <c r="P349" i="1"/>
  <c r="K1185" i="1" l="1"/>
  <c r="L1185" i="1" s="1"/>
  <c r="M1185" i="1" s="1"/>
  <c r="N1185" i="1" s="1"/>
  <c r="J1186" i="1"/>
  <c r="G1187" i="1"/>
  <c r="H1186" i="1"/>
  <c r="C1230" i="1"/>
  <c r="U1243" i="1"/>
  <c r="V1243" i="1"/>
  <c r="E1243" i="1"/>
  <c r="F1244" i="1" s="1"/>
  <c r="A1244" i="1"/>
  <c r="D1244" i="1" s="1"/>
  <c r="O1243" i="1"/>
  <c r="S1243" i="1" s="1"/>
  <c r="T1243" i="1" s="1"/>
  <c r="R349" i="1"/>
  <c r="P350" i="1" s="1"/>
  <c r="B350" i="1" s="1"/>
  <c r="B349" i="1"/>
  <c r="G1188" i="1" l="1"/>
  <c r="H1187" i="1"/>
  <c r="K1186" i="1"/>
  <c r="L1186" i="1" s="1"/>
  <c r="M1186" i="1" s="1"/>
  <c r="N1186" i="1" s="1"/>
  <c r="J1187" i="1"/>
  <c r="C1231" i="1"/>
  <c r="R350" i="1"/>
  <c r="P351" i="1" s="1"/>
  <c r="B351" i="1" s="1"/>
  <c r="E1244" i="1"/>
  <c r="F1245" i="1" s="1"/>
  <c r="O1244" i="1"/>
  <c r="S1244" i="1" s="1"/>
  <c r="T1244" i="1" s="1"/>
  <c r="A1245" i="1"/>
  <c r="D1245" i="1" s="1"/>
  <c r="V1244" i="1"/>
  <c r="U1244" i="1"/>
  <c r="K1187" i="1" l="1"/>
  <c r="L1187" i="1" s="1"/>
  <c r="M1187" i="1" s="1"/>
  <c r="N1187" i="1" s="1"/>
  <c r="J1188" i="1"/>
  <c r="G1189" i="1"/>
  <c r="H1188" i="1"/>
  <c r="C1232" i="1"/>
  <c r="R351" i="1"/>
  <c r="P352" i="1" s="1"/>
  <c r="A1246" i="1"/>
  <c r="D1246" i="1" s="1"/>
  <c r="O1245" i="1"/>
  <c r="S1245" i="1" s="1"/>
  <c r="T1245" i="1" s="1"/>
  <c r="E1245" i="1"/>
  <c r="F1246" i="1" s="1"/>
  <c r="U1245" i="1"/>
  <c r="V1245" i="1"/>
  <c r="G1190" i="1" l="1"/>
  <c r="H1189" i="1"/>
  <c r="K1188" i="1"/>
  <c r="L1188" i="1" s="1"/>
  <c r="M1188" i="1" s="1"/>
  <c r="N1188" i="1" s="1"/>
  <c r="J1189" i="1"/>
  <c r="C1233" i="1"/>
  <c r="R352" i="1"/>
  <c r="P353" i="1" s="1"/>
  <c r="B353" i="1" s="1"/>
  <c r="V1246" i="1"/>
  <c r="U1246" i="1"/>
  <c r="O1246" i="1"/>
  <c r="S1246" i="1" s="1"/>
  <c r="T1246" i="1" s="1"/>
  <c r="A1247" i="1"/>
  <c r="D1247" i="1" s="1"/>
  <c r="E1246" i="1"/>
  <c r="F1247" i="1" s="1"/>
  <c r="B352" i="1"/>
  <c r="K1189" i="1" l="1"/>
  <c r="L1189" i="1" s="1"/>
  <c r="M1189" i="1" s="1"/>
  <c r="N1189" i="1" s="1"/>
  <c r="J1190" i="1"/>
  <c r="H1190" i="1"/>
  <c r="G1191" i="1"/>
  <c r="R353" i="1"/>
  <c r="R354" i="1" s="1"/>
  <c r="C1234" i="1"/>
  <c r="E1247" i="1"/>
  <c r="F1248" i="1" s="1"/>
  <c r="O1247" i="1"/>
  <c r="S1247" i="1" s="1"/>
  <c r="T1247" i="1" s="1"/>
  <c r="A1248" i="1"/>
  <c r="D1248" i="1" s="1"/>
  <c r="U1247" i="1"/>
  <c r="V1247" i="1"/>
  <c r="P354" i="1" l="1"/>
  <c r="B354" i="1" s="1"/>
  <c r="H1191" i="1"/>
  <c r="G1192" i="1"/>
  <c r="K1190" i="1"/>
  <c r="L1190" i="1" s="1"/>
  <c r="M1190" i="1" s="1"/>
  <c r="N1190" i="1" s="1"/>
  <c r="J1191" i="1"/>
  <c r="C1235" i="1"/>
  <c r="O1248" i="1"/>
  <c r="S1248" i="1" s="1"/>
  <c r="T1248" i="1" s="1"/>
  <c r="A1249" i="1"/>
  <c r="D1249" i="1" s="1"/>
  <c r="E1248" i="1"/>
  <c r="F1249" i="1" s="1"/>
  <c r="U1248" i="1"/>
  <c r="V1248" i="1"/>
  <c r="R355" i="1"/>
  <c r="P356" i="1" s="1"/>
  <c r="P355" i="1"/>
  <c r="B355" i="1" s="1"/>
  <c r="K1191" i="1" l="1"/>
  <c r="L1191" i="1" s="1"/>
  <c r="M1191" i="1" s="1"/>
  <c r="N1191" i="1" s="1"/>
  <c r="J1192" i="1"/>
  <c r="H1192" i="1"/>
  <c r="G1193" i="1"/>
  <c r="C1236" i="1"/>
  <c r="U1249" i="1"/>
  <c r="V1249" i="1"/>
  <c r="A1250" i="1"/>
  <c r="D1250" i="1" s="1"/>
  <c r="O1249" i="1"/>
  <c r="S1249" i="1" s="1"/>
  <c r="T1249" i="1" s="1"/>
  <c r="E1249" i="1"/>
  <c r="F1250" i="1" s="1"/>
  <c r="R356" i="1"/>
  <c r="P357" i="1" s="1"/>
  <c r="B357" i="1" s="1"/>
  <c r="B356" i="1"/>
  <c r="G1194" i="1" l="1"/>
  <c r="H1193" i="1"/>
  <c r="K1192" i="1"/>
  <c r="L1192" i="1" s="1"/>
  <c r="M1192" i="1" s="1"/>
  <c r="N1192" i="1" s="1"/>
  <c r="J1193" i="1"/>
  <c r="C1237" i="1"/>
  <c r="E1250" i="1"/>
  <c r="F1251" i="1" s="1"/>
  <c r="O1250" i="1"/>
  <c r="S1250" i="1" s="1"/>
  <c r="T1250" i="1" s="1"/>
  <c r="A1251" i="1"/>
  <c r="D1251" i="1" s="1"/>
  <c r="V1250" i="1"/>
  <c r="U1250" i="1"/>
  <c r="R357" i="1"/>
  <c r="R358" i="1" s="1"/>
  <c r="K1193" i="1" l="1"/>
  <c r="L1193" i="1" s="1"/>
  <c r="M1193" i="1" s="1"/>
  <c r="N1193" i="1" s="1"/>
  <c r="J1194" i="1"/>
  <c r="G1195" i="1"/>
  <c r="H1194" i="1"/>
  <c r="C1238" i="1"/>
  <c r="A1252" i="1"/>
  <c r="D1252" i="1" s="1"/>
  <c r="O1251" i="1"/>
  <c r="S1251" i="1" s="1"/>
  <c r="T1251" i="1" s="1"/>
  <c r="E1251" i="1"/>
  <c r="F1252" i="1" s="1"/>
  <c r="V1251" i="1"/>
  <c r="U1251" i="1"/>
  <c r="P358" i="1"/>
  <c r="B358" i="1" s="1"/>
  <c r="R359" i="1"/>
  <c r="P359" i="1"/>
  <c r="H1195" i="1" l="1"/>
  <c r="G1196" i="1"/>
  <c r="K1194" i="1"/>
  <c r="L1194" i="1" s="1"/>
  <c r="M1194" i="1" s="1"/>
  <c r="N1194" i="1" s="1"/>
  <c r="J1195" i="1"/>
  <c r="C1239" i="1"/>
  <c r="E1252" i="1"/>
  <c r="F1253" i="1" s="1"/>
  <c r="A1253" i="1"/>
  <c r="D1253" i="1" s="1"/>
  <c r="O1252" i="1"/>
  <c r="S1252" i="1" s="1"/>
  <c r="T1252" i="1" s="1"/>
  <c r="U1252" i="1"/>
  <c r="V1252" i="1"/>
  <c r="B359" i="1"/>
  <c r="R360" i="1"/>
  <c r="P360" i="1"/>
  <c r="B360" i="1" s="1"/>
  <c r="K1195" i="1" l="1"/>
  <c r="L1195" i="1" s="1"/>
  <c r="M1195" i="1" s="1"/>
  <c r="N1195" i="1" s="1"/>
  <c r="J1196" i="1"/>
  <c r="H1196" i="1"/>
  <c r="G1197" i="1"/>
  <c r="C1240" i="1"/>
  <c r="V1253" i="1"/>
  <c r="U1253" i="1"/>
  <c r="O1253" i="1"/>
  <c r="S1253" i="1" s="1"/>
  <c r="T1253" i="1" s="1"/>
  <c r="A1254" i="1"/>
  <c r="D1254" i="1" s="1"/>
  <c r="E1253" i="1"/>
  <c r="F1254" i="1" s="1"/>
  <c r="P361" i="1"/>
  <c r="R361" i="1" s="1"/>
  <c r="G1198" i="1" l="1"/>
  <c r="H1197" i="1"/>
  <c r="K1196" i="1"/>
  <c r="L1196" i="1" s="1"/>
  <c r="M1196" i="1" s="1"/>
  <c r="N1196" i="1" s="1"/>
  <c r="J1197" i="1"/>
  <c r="C1241" i="1"/>
  <c r="E1254" i="1"/>
  <c r="F1255" i="1" s="1"/>
  <c r="O1254" i="1"/>
  <c r="S1254" i="1" s="1"/>
  <c r="T1254" i="1" s="1"/>
  <c r="A1255" i="1"/>
  <c r="D1255" i="1" s="1"/>
  <c r="U1254" i="1"/>
  <c r="V1254" i="1"/>
  <c r="B361" i="1"/>
  <c r="R362" i="1"/>
  <c r="P362" i="1"/>
  <c r="B362" i="1" s="1"/>
  <c r="K1197" i="1" l="1"/>
  <c r="L1197" i="1" s="1"/>
  <c r="M1197" i="1" s="1"/>
  <c r="N1197" i="1" s="1"/>
  <c r="J1198" i="1"/>
  <c r="G1199" i="1"/>
  <c r="H1198" i="1"/>
  <c r="C1242" i="1"/>
  <c r="U1255" i="1"/>
  <c r="V1255" i="1"/>
  <c r="A1256" i="1"/>
  <c r="D1256" i="1" s="1"/>
  <c r="O1255" i="1"/>
  <c r="S1255" i="1" s="1"/>
  <c r="T1255" i="1" s="1"/>
  <c r="E1255" i="1"/>
  <c r="F1256" i="1" s="1"/>
  <c r="P363" i="1"/>
  <c r="R363" i="1" s="1"/>
  <c r="H1199" i="1" l="1"/>
  <c r="G1200" i="1"/>
  <c r="K1198" i="1"/>
  <c r="L1198" i="1" s="1"/>
  <c r="M1198" i="1" s="1"/>
  <c r="N1198" i="1" s="1"/>
  <c r="J1199" i="1"/>
  <c r="C1243" i="1"/>
  <c r="V1256" i="1"/>
  <c r="U1256" i="1"/>
  <c r="A1257" i="1"/>
  <c r="D1257" i="1" s="1"/>
  <c r="E1256" i="1"/>
  <c r="F1257" i="1" s="1"/>
  <c r="O1256" i="1"/>
  <c r="S1256" i="1" s="1"/>
  <c r="T1256" i="1" s="1"/>
  <c r="B363" i="1"/>
  <c r="R364" i="1"/>
  <c r="P364" i="1"/>
  <c r="B364" i="1" s="1"/>
  <c r="K1199" i="1" l="1"/>
  <c r="L1199" i="1" s="1"/>
  <c r="M1199" i="1" s="1"/>
  <c r="N1199" i="1" s="1"/>
  <c r="J1200" i="1"/>
  <c r="H1200" i="1"/>
  <c r="G1201" i="1"/>
  <c r="C1244" i="1"/>
  <c r="A1258" i="1"/>
  <c r="D1258" i="1" s="1"/>
  <c r="O1257" i="1"/>
  <c r="S1257" i="1" s="1"/>
  <c r="T1257" i="1" s="1"/>
  <c r="E1257" i="1"/>
  <c r="F1258" i="1" s="1"/>
  <c r="U1257" i="1"/>
  <c r="V1257" i="1"/>
  <c r="R365" i="1"/>
  <c r="P365" i="1"/>
  <c r="B365" i="1" s="1"/>
  <c r="H1201" i="1" l="1"/>
  <c r="G1202" i="1"/>
  <c r="K1200" i="1"/>
  <c r="L1200" i="1" s="1"/>
  <c r="M1200" i="1" s="1"/>
  <c r="N1200" i="1" s="1"/>
  <c r="J1201" i="1"/>
  <c r="C1245" i="1"/>
  <c r="V1258" i="1"/>
  <c r="U1258" i="1"/>
  <c r="E1258" i="1"/>
  <c r="F1259" i="1" s="1"/>
  <c r="O1258" i="1"/>
  <c r="S1258" i="1" s="1"/>
  <c r="T1258" i="1" s="1"/>
  <c r="A1259" i="1"/>
  <c r="D1259" i="1" s="1"/>
  <c r="R366" i="1"/>
  <c r="P366" i="1"/>
  <c r="K1201" i="1" l="1"/>
  <c r="L1201" i="1" s="1"/>
  <c r="M1201" i="1" s="1"/>
  <c r="N1201" i="1" s="1"/>
  <c r="J1202" i="1"/>
  <c r="H1202" i="1"/>
  <c r="G1203" i="1"/>
  <c r="C1246" i="1"/>
  <c r="V1259" i="1"/>
  <c r="U1259" i="1"/>
  <c r="A1260" i="1"/>
  <c r="D1260" i="1" s="1"/>
  <c r="E1259" i="1"/>
  <c r="F1260" i="1" s="1"/>
  <c r="O1259" i="1"/>
  <c r="S1259" i="1" s="1"/>
  <c r="T1259" i="1" s="1"/>
  <c r="B366" i="1"/>
  <c r="R367" i="1"/>
  <c r="P367" i="1"/>
  <c r="B367" i="1" s="1"/>
  <c r="G1204" i="1" l="1"/>
  <c r="H1203" i="1"/>
  <c r="K1202" i="1"/>
  <c r="L1202" i="1" s="1"/>
  <c r="M1202" i="1" s="1"/>
  <c r="N1202" i="1" s="1"/>
  <c r="J1203" i="1"/>
  <c r="C1247" i="1"/>
  <c r="U1260" i="1"/>
  <c r="V1260" i="1"/>
  <c r="A1261" i="1"/>
  <c r="D1261" i="1" s="1"/>
  <c r="O1260" i="1"/>
  <c r="S1260" i="1" s="1"/>
  <c r="T1260" i="1" s="1"/>
  <c r="E1260" i="1"/>
  <c r="F1261" i="1" s="1"/>
  <c r="R368" i="1"/>
  <c r="P368" i="1"/>
  <c r="K1203" i="1" l="1"/>
  <c r="L1203" i="1" s="1"/>
  <c r="M1203" i="1" s="1"/>
  <c r="N1203" i="1" s="1"/>
  <c r="J1204" i="1"/>
  <c r="H1204" i="1"/>
  <c r="G1205" i="1"/>
  <c r="C1248" i="1"/>
  <c r="U1261" i="1"/>
  <c r="V1261" i="1"/>
  <c r="A1262" i="1"/>
  <c r="D1262" i="1" s="1"/>
  <c r="O1261" i="1"/>
  <c r="S1261" i="1" s="1"/>
  <c r="T1261" i="1" s="1"/>
  <c r="E1261" i="1"/>
  <c r="F1262" i="1" s="1"/>
  <c r="B368" i="1"/>
  <c r="P369" i="1"/>
  <c r="B369" i="1" l="1"/>
  <c r="G1206" i="1"/>
  <c r="H1205" i="1"/>
  <c r="K1204" i="1"/>
  <c r="L1204" i="1" s="1"/>
  <c r="M1204" i="1" s="1"/>
  <c r="N1204" i="1" s="1"/>
  <c r="J1205" i="1"/>
  <c r="C1249" i="1"/>
  <c r="U1262" i="1"/>
  <c r="V1262" i="1"/>
  <c r="O1262" i="1"/>
  <c r="S1262" i="1" s="1"/>
  <c r="T1262" i="1" s="1"/>
  <c r="A1263" i="1"/>
  <c r="D1263" i="1" s="1"/>
  <c r="E1262" i="1"/>
  <c r="F1263" i="1" s="1"/>
  <c r="R369" i="1"/>
  <c r="R370" i="1" l="1"/>
  <c r="R371" i="1" s="1"/>
  <c r="K1205" i="1"/>
  <c r="L1205" i="1" s="1"/>
  <c r="M1205" i="1" s="1"/>
  <c r="N1205" i="1" s="1"/>
  <c r="J1206" i="1"/>
  <c r="G1207" i="1"/>
  <c r="H1206" i="1"/>
  <c r="C1250" i="1"/>
  <c r="U1263" i="1"/>
  <c r="V1263" i="1"/>
  <c r="O1263" i="1"/>
  <c r="S1263" i="1" s="1"/>
  <c r="T1263" i="1" s="1"/>
  <c r="A1264" i="1"/>
  <c r="D1264" i="1" s="1"/>
  <c r="E1263" i="1"/>
  <c r="F1264" i="1" s="1"/>
  <c r="P370" i="1"/>
  <c r="B370" i="1" s="1"/>
  <c r="P371" i="1" l="1"/>
  <c r="B371" i="1" s="1"/>
  <c r="H1207" i="1"/>
  <c r="G1208" i="1"/>
  <c r="K1206" i="1"/>
  <c r="L1206" i="1" s="1"/>
  <c r="M1206" i="1" s="1"/>
  <c r="N1206" i="1" s="1"/>
  <c r="J1207" i="1"/>
  <c r="C1251" i="1"/>
  <c r="E1264" i="1"/>
  <c r="F1265" i="1" s="1"/>
  <c r="O1264" i="1"/>
  <c r="S1264" i="1" s="1"/>
  <c r="T1264" i="1" s="1"/>
  <c r="A1265" i="1"/>
  <c r="D1265" i="1" s="1"/>
  <c r="U1264" i="1"/>
  <c r="V1264" i="1"/>
  <c r="R372" i="1"/>
  <c r="P372" i="1"/>
  <c r="B372" i="1" s="1"/>
  <c r="K1207" i="1" l="1"/>
  <c r="L1207" i="1" s="1"/>
  <c r="M1207" i="1" s="1"/>
  <c r="N1207" i="1" s="1"/>
  <c r="J1208" i="1"/>
  <c r="H1208" i="1"/>
  <c r="G1209" i="1"/>
  <c r="C1252" i="1"/>
  <c r="A1266" i="1"/>
  <c r="D1266" i="1" s="1"/>
  <c r="O1265" i="1"/>
  <c r="S1265" i="1" s="1"/>
  <c r="T1265" i="1" s="1"/>
  <c r="E1265" i="1"/>
  <c r="F1266" i="1" s="1"/>
  <c r="U1265" i="1"/>
  <c r="V1265" i="1"/>
  <c r="R373" i="1"/>
  <c r="P373" i="1"/>
  <c r="H1209" i="1" l="1"/>
  <c r="G1210" i="1"/>
  <c r="K1208" i="1"/>
  <c r="L1208" i="1" s="1"/>
  <c r="M1208" i="1" s="1"/>
  <c r="N1208" i="1" s="1"/>
  <c r="J1209" i="1"/>
  <c r="C1253" i="1"/>
  <c r="V1266" i="1"/>
  <c r="U1266" i="1"/>
  <c r="O1266" i="1"/>
  <c r="S1266" i="1" s="1"/>
  <c r="T1266" i="1" s="1"/>
  <c r="E1266" i="1"/>
  <c r="F1267" i="1" s="1"/>
  <c r="A1267" i="1"/>
  <c r="D1267" i="1" s="1"/>
  <c r="B373" i="1"/>
  <c r="R374" i="1"/>
  <c r="P374" i="1"/>
  <c r="B374" i="1" s="1"/>
  <c r="K1209" i="1" l="1"/>
  <c r="L1209" i="1" s="1"/>
  <c r="M1209" i="1" s="1"/>
  <c r="N1209" i="1" s="1"/>
  <c r="J1210" i="1"/>
  <c r="G1211" i="1"/>
  <c r="H1210" i="1"/>
  <c r="C1254" i="1"/>
  <c r="V1267" i="1"/>
  <c r="U1267" i="1"/>
  <c r="A1268" i="1"/>
  <c r="D1268" i="1" s="1"/>
  <c r="O1267" i="1"/>
  <c r="S1267" i="1" s="1"/>
  <c r="T1267" i="1" s="1"/>
  <c r="E1267" i="1"/>
  <c r="F1268" i="1" s="1"/>
  <c r="R375" i="1"/>
  <c r="P375" i="1"/>
  <c r="H1211" i="1" l="1"/>
  <c r="G1212" i="1"/>
  <c r="K1210" i="1"/>
  <c r="L1210" i="1" s="1"/>
  <c r="M1210" i="1" s="1"/>
  <c r="N1210" i="1" s="1"/>
  <c r="J1211" i="1"/>
  <c r="C1255" i="1"/>
  <c r="A1269" i="1"/>
  <c r="D1269" i="1" s="1"/>
  <c r="E1268" i="1"/>
  <c r="F1269" i="1" s="1"/>
  <c r="O1268" i="1"/>
  <c r="S1268" i="1" s="1"/>
  <c r="T1268" i="1" s="1"/>
  <c r="U1268" i="1"/>
  <c r="V1268" i="1"/>
  <c r="B375" i="1"/>
  <c r="R376" i="1"/>
  <c r="P376" i="1"/>
  <c r="B376" i="1" s="1"/>
  <c r="K1211" i="1" l="1"/>
  <c r="L1211" i="1" s="1"/>
  <c r="M1211" i="1" s="1"/>
  <c r="N1211" i="1" s="1"/>
  <c r="J1212" i="1"/>
  <c r="H1212" i="1"/>
  <c r="G1213" i="1"/>
  <c r="C1256" i="1"/>
  <c r="V1269" i="1"/>
  <c r="U1269" i="1"/>
  <c r="E1269" i="1"/>
  <c r="F1270" i="1" s="1"/>
  <c r="O1269" i="1"/>
  <c r="S1269" i="1" s="1"/>
  <c r="T1269" i="1" s="1"/>
  <c r="A1270" i="1"/>
  <c r="D1270" i="1" s="1"/>
  <c r="P377" i="1"/>
  <c r="H1213" i="1" l="1"/>
  <c r="G1214" i="1"/>
  <c r="K1212" i="1"/>
  <c r="L1212" i="1" s="1"/>
  <c r="M1212" i="1" s="1"/>
  <c r="N1212" i="1" s="1"/>
  <c r="J1213" i="1"/>
  <c r="C1257" i="1"/>
  <c r="O1270" i="1"/>
  <c r="S1270" i="1" s="1"/>
  <c r="T1270" i="1" s="1"/>
  <c r="E1270" i="1"/>
  <c r="F1271" i="1" s="1"/>
  <c r="A1271" i="1"/>
  <c r="D1271" i="1" s="1"/>
  <c r="V1270" i="1"/>
  <c r="U1270" i="1"/>
  <c r="R377" i="1"/>
  <c r="R378" i="1" s="1"/>
  <c r="B377" i="1"/>
  <c r="K1213" i="1" l="1"/>
  <c r="L1213" i="1" s="1"/>
  <c r="M1213" i="1" s="1"/>
  <c r="N1213" i="1" s="1"/>
  <c r="J1214" i="1"/>
  <c r="G1215" i="1"/>
  <c r="H1214" i="1"/>
  <c r="C1258" i="1"/>
  <c r="E1271" i="1"/>
  <c r="F1272" i="1" s="1"/>
  <c r="O1271" i="1"/>
  <c r="S1271" i="1" s="1"/>
  <c r="T1271" i="1" s="1"/>
  <c r="A1272" i="1"/>
  <c r="D1272" i="1" s="1"/>
  <c r="V1271" i="1"/>
  <c r="U1271" i="1"/>
  <c r="P378" i="1"/>
  <c r="B378" i="1" s="1"/>
  <c r="R379" i="1"/>
  <c r="P379" i="1"/>
  <c r="B379" i="1" s="1"/>
  <c r="H1215" i="1" l="1"/>
  <c r="G1216" i="1"/>
  <c r="K1214" i="1"/>
  <c r="L1214" i="1" s="1"/>
  <c r="M1214" i="1" s="1"/>
  <c r="N1214" i="1" s="1"/>
  <c r="J1215" i="1"/>
  <c r="C1259" i="1"/>
  <c r="E1272" i="1"/>
  <c r="F1273" i="1" s="1"/>
  <c r="O1272" i="1"/>
  <c r="S1272" i="1" s="1"/>
  <c r="T1272" i="1" s="1"/>
  <c r="A1273" i="1"/>
  <c r="D1273" i="1" s="1"/>
  <c r="U1272" i="1"/>
  <c r="V1272" i="1"/>
  <c r="R380" i="1"/>
  <c r="P380" i="1"/>
  <c r="K1215" i="1" l="1"/>
  <c r="L1215" i="1" s="1"/>
  <c r="M1215" i="1" s="1"/>
  <c r="N1215" i="1" s="1"/>
  <c r="J1216" i="1"/>
  <c r="H1216" i="1"/>
  <c r="G1217" i="1"/>
  <c r="C1260" i="1"/>
  <c r="V1273" i="1"/>
  <c r="U1273" i="1"/>
  <c r="E1273" i="1"/>
  <c r="F1274" i="1" s="1"/>
  <c r="A1274" i="1"/>
  <c r="D1274" i="1" s="1"/>
  <c r="O1273" i="1"/>
  <c r="S1273" i="1" s="1"/>
  <c r="B380" i="1"/>
  <c r="R381" i="1"/>
  <c r="P381" i="1"/>
  <c r="B381" i="1" s="1"/>
  <c r="H1217" i="1" l="1"/>
  <c r="G1218" i="1"/>
  <c r="K1216" i="1"/>
  <c r="L1216" i="1" s="1"/>
  <c r="M1216" i="1" s="1"/>
  <c r="N1216" i="1" s="1"/>
  <c r="J1217" i="1"/>
  <c r="C1261" i="1"/>
  <c r="V1274" i="1"/>
  <c r="U1274" i="1"/>
  <c r="O1274" i="1"/>
  <c r="S1274" i="1" s="1"/>
  <c r="T1274" i="1" s="1"/>
  <c r="E1274" i="1"/>
  <c r="F1275" i="1" s="1"/>
  <c r="A1275" i="1"/>
  <c r="D1275" i="1" s="1"/>
  <c r="R382" i="1"/>
  <c r="P382" i="1"/>
  <c r="K1217" i="1" l="1"/>
  <c r="L1217" i="1" s="1"/>
  <c r="M1217" i="1" s="1"/>
  <c r="N1217" i="1" s="1"/>
  <c r="J1218" i="1"/>
  <c r="H1218" i="1"/>
  <c r="G1219" i="1"/>
  <c r="C1262" i="1"/>
  <c r="A1276" i="1"/>
  <c r="E1275" i="1"/>
  <c r="F1276" i="1" s="1"/>
  <c r="O1275" i="1"/>
  <c r="S1275" i="1" s="1"/>
  <c r="T1275" i="1" s="1"/>
  <c r="U1275" i="1"/>
  <c r="V1275" i="1"/>
  <c r="B382" i="1"/>
  <c r="R383" i="1"/>
  <c r="P384" i="1" s="1"/>
  <c r="P383" i="1"/>
  <c r="B383" i="1" s="1"/>
  <c r="H1219" i="1" l="1"/>
  <c r="G1220" i="1"/>
  <c r="K1218" i="1"/>
  <c r="L1218" i="1" s="1"/>
  <c r="M1218" i="1" s="1"/>
  <c r="N1218" i="1" s="1"/>
  <c r="J1219" i="1"/>
  <c r="A1277" i="1"/>
  <c r="D1276" i="1"/>
  <c r="E1276" i="1" s="1"/>
  <c r="C1263" i="1"/>
  <c r="V1276" i="1"/>
  <c r="U1276" i="1"/>
  <c r="O1276" i="1"/>
  <c r="R384" i="1"/>
  <c r="R385" i="1" s="1"/>
  <c r="B384" i="1"/>
  <c r="K1219" i="1" l="1"/>
  <c r="L1219" i="1" s="1"/>
  <c r="M1219" i="1" s="1"/>
  <c r="N1219" i="1" s="1"/>
  <c r="J1220" i="1"/>
  <c r="H1220" i="1"/>
  <c r="G1221" i="1"/>
  <c r="A1278" i="1"/>
  <c r="D1277" i="1"/>
  <c r="E1277" i="1" s="1"/>
  <c r="F1278" i="1" s="1"/>
  <c r="O1277" i="1"/>
  <c r="S1277" i="1" s="1"/>
  <c r="T1277" i="1" s="1"/>
  <c r="V1277" i="1"/>
  <c r="U1277" i="1"/>
  <c r="S1276" i="1"/>
  <c r="T1276" i="1" s="1"/>
  <c r="F1277" i="1"/>
  <c r="C1264" i="1"/>
  <c r="P385" i="1"/>
  <c r="B385" i="1" s="1"/>
  <c r="R386" i="1"/>
  <c r="P386" i="1"/>
  <c r="B386" i="1" s="1"/>
  <c r="H1221" i="1" l="1"/>
  <c r="G1222" i="1"/>
  <c r="K1220" i="1"/>
  <c r="L1220" i="1" s="1"/>
  <c r="M1220" i="1" s="1"/>
  <c r="N1220" i="1" s="1"/>
  <c r="J1221" i="1"/>
  <c r="U1278" i="1"/>
  <c r="V1278" i="1"/>
  <c r="A1279" i="1"/>
  <c r="D1278" i="1"/>
  <c r="E1278" i="1" s="1"/>
  <c r="O1278" i="1"/>
  <c r="S1278" i="1" s="1"/>
  <c r="T1278" i="1" s="1"/>
  <c r="C1265" i="1"/>
  <c r="P387" i="1"/>
  <c r="R387" i="1" s="1"/>
  <c r="K1221" i="1" l="1"/>
  <c r="L1221" i="1" s="1"/>
  <c r="M1221" i="1" s="1"/>
  <c r="N1221" i="1" s="1"/>
  <c r="J1222" i="1"/>
  <c r="G1223" i="1"/>
  <c r="H1222" i="1"/>
  <c r="F1279" i="1"/>
  <c r="A1280" i="1"/>
  <c r="D1279" i="1"/>
  <c r="E1279" i="1" s="1"/>
  <c r="O1279" i="1"/>
  <c r="S1279" i="1" s="1"/>
  <c r="T1279" i="1" s="1"/>
  <c r="V1279" i="1"/>
  <c r="U1279" i="1"/>
  <c r="C1266" i="1"/>
  <c r="B387" i="1"/>
  <c r="R388" i="1"/>
  <c r="P388" i="1"/>
  <c r="B388" i="1" s="1"/>
  <c r="H1223" i="1" l="1"/>
  <c r="G1224" i="1"/>
  <c r="K1222" i="1"/>
  <c r="L1222" i="1" s="1"/>
  <c r="M1222" i="1" s="1"/>
  <c r="N1222" i="1" s="1"/>
  <c r="J1223" i="1"/>
  <c r="U1280" i="1"/>
  <c r="V1280" i="1"/>
  <c r="A1281" i="1"/>
  <c r="D1280" i="1"/>
  <c r="E1280" i="1" s="1"/>
  <c r="F1281" i="1" s="1"/>
  <c r="O1280" i="1"/>
  <c r="S1280" i="1" s="1"/>
  <c r="T1280" i="1" s="1"/>
  <c r="F1280" i="1"/>
  <c r="C1267" i="1"/>
  <c r="R389" i="1"/>
  <c r="P389" i="1"/>
  <c r="K1223" i="1" l="1"/>
  <c r="L1223" i="1" s="1"/>
  <c r="M1223" i="1" s="1"/>
  <c r="N1223" i="1" s="1"/>
  <c r="J1224" i="1"/>
  <c r="G1225" i="1"/>
  <c r="H1224" i="1"/>
  <c r="A1282" i="1"/>
  <c r="D1281" i="1"/>
  <c r="E1281" i="1" s="1"/>
  <c r="O1281" i="1"/>
  <c r="S1281" i="1" s="1"/>
  <c r="T1281" i="1" s="1"/>
  <c r="U1281" i="1"/>
  <c r="V1281" i="1"/>
  <c r="C1268" i="1"/>
  <c r="B389" i="1"/>
  <c r="R390" i="1"/>
  <c r="P390" i="1"/>
  <c r="B390" i="1" s="1"/>
  <c r="H1225" i="1" l="1"/>
  <c r="G1226" i="1"/>
  <c r="K1224" i="1"/>
  <c r="L1224" i="1" s="1"/>
  <c r="M1224" i="1" s="1"/>
  <c r="N1224" i="1" s="1"/>
  <c r="J1225" i="1"/>
  <c r="U1282" i="1"/>
  <c r="V1282" i="1"/>
  <c r="F1282" i="1"/>
  <c r="A1283" i="1"/>
  <c r="D1282" i="1"/>
  <c r="E1282" i="1" s="1"/>
  <c r="O1282" i="1"/>
  <c r="S1282" i="1" s="1"/>
  <c r="T1282" i="1" s="1"/>
  <c r="C1269" i="1"/>
  <c r="P391" i="1"/>
  <c r="R391" i="1" s="1"/>
  <c r="K1225" i="1" l="1"/>
  <c r="L1225" i="1" s="1"/>
  <c r="M1225" i="1" s="1"/>
  <c r="N1225" i="1" s="1"/>
  <c r="J1226" i="1"/>
  <c r="H1226" i="1"/>
  <c r="G1227" i="1"/>
  <c r="F1283" i="1"/>
  <c r="U1283" i="1"/>
  <c r="A1284" i="1"/>
  <c r="D1283" i="1"/>
  <c r="E1283" i="1" s="1"/>
  <c r="O1283" i="1"/>
  <c r="S1283" i="1" s="1"/>
  <c r="T1283" i="1" s="1"/>
  <c r="V1283" i="1"/>
  <c r="C1270" i="1"/>
  <c r="B391" i="1"/>
  <c r="R392" i="1"/>
  <c r="P392" i="1"/>
  <c r="B392" i="1" s="1"/>
  <c r="H1227" i="1" l="1"/>
  <c r="G1228" i="1"/>
  <c r="K1226" i="1"/>
  <c r="L1226" i="1" s="1"/>
  <c r="M1226" i="1" s="1"/>
  <c r="N1226" i="1" s="1"/>
  <c r="J1227" i="1"/>
  <c r="V1284" i="1"/>
  <c r="F1284" i="1"/>
  <c r="A1285" i="1"/>
  <c r="D1284" i="1"/>
  <c r="E1284" i="1" s="1"/>
  <c r="F1285" i="1" s="1"/>
  <c r="O1284" i="1"/>
  <c r="S1284" i="1" s="1"/>
  <c r="T1284" i="1" s="1"/>
  <c r="U1284" i="1"/>
  <c r="C1271" i="1"/>
  <c r="R393" i="1"/>
  <c r="P393" i="1"/>
  <c r="B393" i="1" s="1"/>
  <c r="K1227" i="1" l="1"/>
  <c r="L1227" i="1" s="1"/>
  <c r="M1227" i="1" s="1"/>
  <c r="N1227" i="1" s="1"/>
  <c r="J1228" i="1"/>
  <c r="H1228" i="1"/>
  <c r="G1229" i="1"/>
  <c r="U1285" i="1"/>
  <c r="D1285" i="1"/>
  <c r="E1285" i="1" s="1"/>
  <c r="A1286" i="1"/>
  <c r="O1285" i="1"/>
  <c r="S1285" i="1" s="1"/>
  <c r="T1285" i="1" s="1"/>
  <c r="V1285" i="1"/>
  <c r="C1272" i="1"/>
  <c r="R394" i="1"/>
  <c r="P394" i="1"/>
  <c r="H1229" i="1" l="1"/>
  <c r="G1230" i="1"/>
  <c r="K1228" i="1"/>
  <c r="L1228" i="1" s="1"/>
  <c r="M1228" i="1" s="1"/>
  <c r="N1228" i="1" s="1"/>
  <c r="J1229" i="1"/>
  <c r="D1286" i="1"/>
  <c r="E1286" i="1" s="1"/>
  <c r="F1287" i="1" s="1"/>
  <c r="A1287" i="1"/>
  <c r="O1286" i="1"/>
  <c r="S1286" i="1" s="1"/>
  <c r="T1286" i="1" s="1"/>
  <c r="V1286" i="1"/>
  <c r="F1286" i="1"/>
  <c r="U1286" i="1"/>
  <c r="C1273" i="1"/>
  <c r="T1273" i="1" s="1"/>
  <c r="B394" i="1"/>
  <c r="R395" i="1"/>
  <c r="P395" i="1"/>
  <c r="B395" i="1" s="1"/>
  <c r="K1229" i="1" l="1"/>
  <c r="L1229" i="1" s="1"/>
  <c r="M1229" i="1" s="1"/>
  <c r="N1229" i="1" s="1"/>
  <c r="J1230" i="1"/>
  <c r="H1230" i="1"/>
  <c r="G1231" i="1"/>
  <c r="V1287" i="1"/>
  <c r="D1287" i="1"/>
  <c r="E1287" i="1" s="1"/>
  <c r="F1288" i="1" s="1"/>
  <c r="A1288" i="1"/>
  <c r="O1287" i="1"/>
  <c r="S1287" i="1" s="1"/>
  <c r="T1287" i="1" s="1"/>
  <c r="U1287" i="1"/>
  <c r="C1274" i="1"/>
  <c r="P396" i="1"/>
  <c r="R396" i="1" s="1"/>
  <c r="H1231" i="1" l="1"/>
  <c r="G1232" i="1"/>
  <c r="K1230" i="1"/>
  <c r="L1230" i="1" s="1"/>
  <c r="M1230" i="1" s="1"/>
  <c r="N1230" i="1" s="1"/>
  <c r="J1231" i="1"/>
  <c r="U1288" i="1"/>
  <c r="D1288" i="1"/>
  <c r="E1288" i="1" s="1"/>
  <c r="F1289" i="1" s="1"/>
  <c r="A1289" i="1"/>
  <c r="O1288" i="1"/>
  <c r="S1288" i="1" s="1"/>
  <c r="T1288" i="1" s="1"/>
  <c r="V1288" i="1"/>
  <c r="C1275" i="1"/>
  <c r="B396" i="1"/>
  <c r="R397" i="1"/>
  <c r="P397" i="1"/>
  <c r="B397" i="1" s="1"/>
  <c r="K1231" i="1" l="1"/>
  <c r="L1231" i="1" s="1"/>
  <c r="M1231" i="1" s="1"/>
  <c r="N1231" i="1" s="1"/>
  <c r="J1232" i="1"/>
  <c r="H1232" i="1"/>
  <c r="G1233" i="1"/>
  <c r="V1289" i="1"/>
  <c r="D1289" i="1"/>
  <c r="E1289" i="1" s="1"/>
  <c r="F1290" i="1" s="1"/>
  <c r="A1290" i="1"/>
  <c r="O1289" i="1"/>
  <c r="S1289" i="1" s="1"/>
  <c r="T1289" i="1" s="1"/>
  <c r="U1289" i="1"/>
  <c r="C1276" i="1"/>
  <c r="C1277" i="1" s="1"/>
  <c r="R398" i="1"/>
  <c r="P398" i="1"/>
  <c r="C1278" i="1" l="1"/>
  <c r="G1234" i="1"/>
  <c r="H1233" i="1"/>
  <c r="K1232" i="1"/>
  <c r="L1232" i="1" s="1"/>
  <c r="M1232" i="1" s="1"/>
  <c r="N1232" i="1" s="1"/>
  <c r="J1233" i="1"/>
  <c r="D1290" i="1"/>
  <c r="E1290" i="1" s="1"/>
  <c r="F1291" i="1" s="1"/>
  <c r="A1291" i="1"/>
  <c r="O1290" i="1"/>
  <c r="S1290" i="1" s="1"/>
  <c r="T1290" i="1" s="1"/>
  <c r="U1290" i="1"/>
  <c r="V1290" i="1"/>
  <c r="B398" i="1"/>
  <c r="P399" i="1"/>
  <c r="C1279" i="1" l="1"/>
  <c r="B399" i="1"/>
  <c r="K1233" i="1"/>
  <c r="L1233" i="1" s="1"/>
  <c r="M1233" i="1" s="1"/>
  <c r="N1233" i="1" s="1"/>
  <c r="J1234" i="1"/>
  <c r="H1234" i="1"/>
  <c r="G1235" i="1"/>
  <c r="R399" i="1"/>
  <c r="V1291" i="1"/>
  <c r="U1291" i="1"/>
  <c r="D1291" i="1"/>
  <c r="E1291" i="1" s="1"/>
  <c r="O1291" i="1"/>
  <c r="S1291" i="1" s="1"/>
  <c r="C1280" i="1" l="1"/>
  <c r="P400" i="1"/>
  <c r="B400" i="1" s="1"/>
  <c r="G1236" i="1"/>
  <c r="H1235" i="1"/>
  <c r="K1234" i="1"/>
  <c r="L1234" i="1" s="1"/>
  <c r="M1234" i="1" s="1"/>
  <c r="N1234" i="1" s="1"/>
  <c r="J1235" i="1"/>
  <c r="R400" i="1"/>
  <c r="R401" i="1" s="1"/>
  <c r="T1291" i="1"/>
  <c r="C1281" i="1" l="1"/>
  <c r="K1235" i="1"/>
  <c r="L1235" i="1" s="1"/>
  <c r="M1235" i="1" s="1"/>
  <c r="N1235" i="1" s="1"/>
  <c r="J1236" i="1"/>
  <c r="P401" i="1"/>
  <c r="B401" i="1" s="1"/>
  <c r="H1236" i="1"/>
  <c r="G1237" i="1"/>
  <c r="R402" i="1"/>
  <c r="P402" i="1"/>
  <c r="B402" i="1" s="1"/>
  <c r="C1282" i="1" l="1"/>
  <c r="H1237" i="1"/>
  <c r="G1238" i="1"/>
  <c r="K1236" i="1"/>
  <c r="L1236" i="1" s="1"/>
  <c r="M1236" i="1" s="1"/>
  <c r="N1236" i="1" s="1"/>
  <c r="J1237" i="1"/>
  <c r="R403" i="1"/>
  <c r="P403" i="1"/>
  <c r="C1283" i="1" l="1"/>
  <c r="H1238" i="1"/>
  <c r="G1239" i="1"/>
  <c r="K1237" i="1"/>
  <c r="L1237" i="1" s="1"/>
  <c r="M1237" i="1" s="1"/>
  <c r="N1237" i="1" s="1"/>
  <c r="J1238" i="1"/>
  <c r="B403" i="1"/>
  <c r="R404" i="1"/>
  <c r="P404" i="1"/>
  <c r="B404" i="1" s="1"/>
  <c r="C1284" i="1" l="1"/>
  <c r="H1239" i="1"/>
  <c r="G1240" i="1"/>
  <c r="K1238" i="1"/>
  <c r="L1238" i="1" s="1"/>
  <c r="M1238" i="1" s="1"/>
  <c r="N1238" i="1" s="1"/>
  <c r="J1239" i="1"/>
  <c r="R405" i="1"/>
  <c r="P405" i="1"/>
  <c r="C1285" i="1" l="1"/>
  <c r="K1239" i="1"/>
  <c r="L1239" i="1" s="1"/>
  <c r="M1239" i="1" s="1"/>
  <c r="N1239" i="1" s="1"/>
  <c r="J1240" i="1"/>
  <c r="G1241" i="1"/>
  <c r="H1240" i="1"/>
  <c r="B405" i="1"/>
  <c r="R406" i="1"/>
  <c r="P406" i="1"/>
  <c r="B406" i="1" s="1"/>
  <c r="C1286" i="1" l="1"/>
  <c r="G1242" i="1"/>
  <c r="H1241" i="1"/>
  <c r="K1240" i="1"/>
  <c r="L1240" i="1" s="1"/>
  <c r="M1240" i="1" s="1"/>
  <c r="N1240" i="1" s="1"/>
  <c r="J1241" i="1"/>
  <c r="R407" i="1"/>
  <c r="P407" i="1"/>
  <c r="B407" i="1" s="1"/>
  <c r="C1287" i="1" l="1"/>
  <c r="K1241" i="1"/>
  <c r="L1241" i="1" s="1"/>
  <c r="M1241" i="1" s="1"/>
  <c r="N1241" i="1" s="1"/>
  <c r="J1242" i="1"/>
  <c r="H1242" i="1"/>
  <c r="G1243" i="1"/>
  <c r="R408" i="1"/>
  <c r="P408" i="1"/>
  <c r="C1288" i="1" l="1"/>
  <c r="H1243" i="1"/>
  <c r="G1244" i="1"/>
  <c r="K1242" i="1"/>
  <c r="L1242" i="1" s="1"/>
  <c r="M1242" i="1" s="1"/>
  <c r="N1242" i="1" s="1"/>
  <c r="J1243" i="1"/>
  <c r="B408" i="1"/>
  <c r="P409" i="1"/>
  <c r="C1289" i="1" l="1"/>
  <c r="H1244" i="1"/>
  <c r="G1245" i="1"/>
  <c r="K1243" i="1"/>
  <c r="L1243" i="1" s="1"/>
  <c r="M1243" i="1" s="1"/>
  <c r="N1243" i="1" s="1"/>
  <c r="J1244" i="1"/>
  <c r="R409" i="1"/>
  <c r="R410" i="1" s="1"/>
  <c r="B409" i="1"/>
  <c r="C1290" i="1" l="1"/>
  <c r="K1244" i="1"/>
  <c r="L1244" i="1" s="1"/>
  <c r="M1244" i="1" s="1"/>
  <c r="N1244" i="1" s="1"/>
  <c r="J1245" i="1"/>
  <c r="H1245" i="1"/>
  <c r="G1246" i="1"/>
  <c r="P410" i="1"/>
  <c r="B410" i="1" s="1"/>
  <c r="R411" i="1"/>
  <c r="P411" i="1"/>
  <c r="B411" i="1" s="1"/>
  <c r="C1291" i="1" l="1"/>
  <c r="H1246" i="1"/>
  <c r="G1247" i="1"/>
  <c r="K1245" i="1"/>
  <c r="L1245" i="1" s="1"/>
  <c r="M1245" i="1" s="1"/>
  <c r="N1245" i="1" s="1"/>
  <c r="J1246" i="1"/>
  <c r="R412" i="1"/>
  <c r="P412" i="1"/>
  <c r="K1246" i="1" l="1"/>
  <c r="L1246" i="1" s="1"/>
  <c r="M1246" i="1" s="1"/>
  <c r="N1246" i="1" s="1"/>
  <c r="J1247" i="1"/>
  <c r="H1247" i="1"/>
  <c r="G1248" i="1"/>
  <c r="B412" i="1"/>
  <c r="R413" i="1"/>
  <c r="P413" i="1"/>
  <c r="B413" i="1" s="1"/>
  <c r="H1248" i="1" l="1"/>
  <c r="G1249" i="1"/>
  <c r="K1247" i="1"/>
  <c r="L1247" i="1" s="1"/>
  <c r="M1247" i="1" s="1"/>
  <c r="N1247" i="1" s="1"/>
  <c r="J1248" i="1"/>
  <c r="R414" i="1"/>
  <c r="P414" i="1"/>
  <c r="B414" i="1" s="1"/>
  <c r="K1248" i="1" l="1"/>
  <c r="L1248" i="1" s="1"/>
  <c r="M1248" i="1" s="1"/>
  <c r="N1248" i="1" s="1"/>
  <c r="J1249" i="1"/>
  <c r="H1249" i="1"/>
  <c r="G1250" i="1"/>
  <c r="R415" i="1"/>
  <c r="P416" i="1" s="1"/>
  <c r="P415" i="1"/>
  <c r="H1250" i="1" l="1"/>
  <c r="G1251" i="1"/>
  <c r="K1249" i="1"/>
  <c r="L1249" i="1" s="1"/>
  <c r="M1249" i="1" s="1"/>
  <c r="N1249" i="1" s="1"/>
  <c r="J1250" i="1"/>
  <c r="B415" i="1"/>
  <c r="R416" i="1"/>
  <c r="P417" i="1" s="1"/>
  <c r="B417" i="1" s="1"/>
  <c r="B416" i="1"/>
  <c r="K1250" i="1" l="1"/>
  <c r="L1250" i="1" s="1"/>
  <c r="M1250" i="1" s="1"/>
  <c r="N1250" i="1" s="1"/>
  <c r="J1251" i="1"/>
  <c r="H1251" i="1"/>
  <c r="G1252" i="1"/>
  <c r="R417" i="1"/>
  <c r="R418" i="1" s="1"/>
  <c r="G1253" i="1" l="1"/>
  <c r="H1252" i="1"/>
  <c r="K1251" i="1"/>
  <c r="L1251" i="1" s="1"/>
  <c r="M1251" i="1" s="1"/>
  <c r="N1251" i="1" s="1"/>
  <c r="J1252" i="1"/>
  <c r="P418" i="1"/>
  <c r="B418" i="1" s="1"/>
  <c r="R419" i="1"/>
  <c r="P419" i="1"/>
  <c r="B419" i="1" s="1"/>
  <c r="K1252" i="1" l="1"/>
  <c r="L1252" i="1" s="1"/>
  <c r="M1252" i="1" s="1"/>
  <c r="N1252" i="1" s="1"/>
  <c r="J1253" i="1"/>
  <c r="H1253" i="1"/>
  <c r="G1254" i="1"/>
  <c r="R420" i="1"/>
  <c r="P420" i="1"/>
  <c r="B420" i="1" s="1"/>
  <c r="G1255" i="1" l="1"/>
  <c r="H1254" i="1"/>
  <c r="K1253" i="1"/>
  <c r="L1253" i="1" s="1"/>
  <c r="M1253" i="1" s="1"/>
  <c r="N1253" i="1" s="1"/>
  <c r="J1254" i="1"/>
  <c r="R421" i="1"/>
  <c r="P421" i="1"/>
  <c r="B421" i="1" s="1"/>
  <c r="K1254" i="1" l="1"/>
  <c r="L1254" i="1" s="1"/>
  <c r="M1254" i="1" s="1"/>
  <c r="N1254" i="1" s="1"/>
  <c r="J1255" i="1"/>
  <c r="H1255" i="1"/>
  <c r="G1256" i="1"/>
  <c r="R422" i="1"/>
  <c r="P422" i="1"/>
  <c r="G1257" i="1" l="1"/>
  <c r="H1256" i="1"/>
  <c r="K1255" i="1"/>
  <c r="L1255" i="1" s="1"/>
  <c r="M1255" i="1" s="1"/>
  <c r="N1255" i="1" s="1"/>
  <c r="J1256" i="1"/>
  <c r="B422" i="1"/>
  <c r="P423" i="1"/>
  <c r="B423" i="1" s="1"/>
  <c r="K1256" i="1" l="1"/>
  <c r="L1256" i="1" s="1"/>
  <c r="M1256" i="1" s="1"/>
  <c r="N1256" i="1" s="1"/>
  <c r="J1257" i="1"/>
  <c r="H1257" i="1"/>
  <c r="G1258" i="1"/>
  <c r="R423" i="1"/>
  <c r="R424" i="1" s="1"/>
  <c r="H1258" i="1" l="1"/>
  <c r="G1259" i="1"/>
  <c r="K1257" i="1"/>
  <c r="L1257" i="1" s="1"/>
  <c r="M1257" i="1" s="1"/>
  <c r="N1257" i="1" s="1"/>
  <c r="J1258" i="1"/>
  <c r="P424" i="1"/>
  <c r="B424" i="1" s="1"/>
  <c r="P425" i="1"/>
  <c r="B425" i="1" s="1"/>
  <c r="H1259" i="1" l="1"/>
  <c r="G1260" i="1"/>
  <c r="K1258" i="1"/>
  <c r="L1258" i="1" s="1"/>
  <c r="M1258" i="1" s="1"/>
  <c r="N1258" i="1" s="1"/>
  <c r="J1259" i="1"/>
  <c r="R425" i="1"/>
  <c r="R426" i="1" s="1"/>
  <c r="K1259" i="1" l="1"/>
  <c r="L1259" i="1" s="1"/>
  <c r="M1259" i="1" s="1"/>
  <c r="N1259" i="1" s="1"/>
  <c r="J1260" i="1"/>
  <c r="H1260" i="1"/>
  <c r="G1261" i="1"/>
  <c r="P426" i="1"/>
  <c r="B426" i="1" s="1"/>
  <c r="R427" i="1"/>
  <c r="P427" i="1"/>
  <c r="B427" i="1" s="1"/>
  <c r="G1262" i="1" l="1"/>
  <c r="H1261" i="1"/>
  <c r="K1260" i="1"/>
  <c r="L1260" i="1" s="1"/>
  <c r="M1260" i="1" s="1"/>
  <c r="N1260" i="1" s="1"/>
  <c r="J1261" i="1"/>
  <c r="R428" i="1"/>
  <c r="P428" i="1"/>
  <c r="B428" i="1" s="1"/>
  <c r="K1261" i="1" l="1"/>
  <c r="L1261" i="1" s="1"/>
  <c r="M1261" i="1" s="1"/>
  <c r="N1261" i="1" s="1"/>
  <c r="J1262" i="1"/>
  <c r="H1262" i="1"/>
  <c r="G1263" i="1"/>
  <c r="R429" i="1"/>
  <c r="P429" i="1"/>
  <c r="H1263" i="1" l="1"/>
  <c r="G1264" i="1"/>
  <c r="K1262" i="1"/>
  <c r="L1262" i="1" s="1"/>
  <c r="M1262" i="1" s="1"/>
  <c r="N1262" i="1" s="1"/>
  <c r="J1263" i="1"/>
  <c r="B429" i="1"/>
  <c r="R430" i="1"/>
  <c r="P430" i="1"/>
  <c r="B430" i="1" s="1"/>
  <c r="K1263" i="1" l="1"/>
  <c r="L1263" i="1" s="1"/>
  <c r="M1263" i="1" s="1"/>
  <c r="N1263" i="1" s="1"/>
  <c r="J1264" i="1"/>
  <c r="H1264" i="1"/>
  <c r="G1265" i="1"/>
  <c r="R431" i="1"/>
  <c r="P431" i="1"/>
  <c r="H1265" i="1" l="1"/>
  <c r="G1266" i="1"/>
  <c r="K1264" i="1"/>
  <c r="L1264" i="1" s="1"/>
  <c r="M1264" i="1" s="1"/>
  <c r="N1264" i="1" s="1"/>
  <c r="J1265" i="1"/>
  <c r="B431" i="1"/>
  <c r="P432" i="1"/>
  <c r="B432" i="1" l="1"/>
  <c r="K1265" i="1"/>
  <c r="L1265" i="1" s="1"/>
  <c r="M1265" i="1" s="1"/>
  <c r="N1265" i="1" s="1"/>
  <c r="J1266" i="1"/>
  <c r="H1266" i="1"/>
  <c r="G1267" i="1"/>
  <c r="R432" i="1"/>
  <c r="R433" i="1" l="1"/>
  <c r="R434" i="1" s="1"/>
  <c r="H1267" i="1"/>
  <c r="G1268" i="1"/>
  <c r="K1266" i="1"/>
  <c r="L1266" i="1" s="1"/>
  <c r="M1266" i="1" s="1"/>
  <c r="N1266" i="1" s="1"/>
  <c r="J1267" i="1"/>
  <c r="P433" i="1"/>
  <c r="B433" i="1" s="1"/>
  <c r="P434" i="1" l="1"/>
  <c r="B434" i="1" s="1"/>
  <c r="K1267" i="1"/>
  <c r="L1267" i="1" s="1"/>
  <c r="M1267" i="1" s="1"/>
  <c r="N1267" i="1" s="1"/>
  <c r="J1268" i="1"/>
  <c r="H1268" i="1"/>
  <c r="G1269" i="1"/>
  <c r="R435" i="1"/>
  <c r="P435" i="1"/>
  <c r="B435" i="1" s="1"/>
  <c r="H1269" i="1" l="1"/>
  <c r="G1270" i="1"/>
  <c r="K1268" i="1"/>
  <c r="L1268" i="1" s="1"/>
  <c r="M1268" i="1" s="1"/>
  <c r="N1268" i="1" s="1"/>
  <c r="J1269" i="1"/>
  <c r="R436" i="1"/>
  <c r="P436" i="1"/>
  <c r="K1269" i="1" l="1"/>
  <c r="L1269" i="1" s="1"/>
  <c r="M1269" i="1" s="1"/>
  <c r="N1269" i="1" s="1"/>
  <c r="J1270" i="1"/>
  <c r="G1271" i="1"/>
  <c r="H1270" i="1"/>
  <c r="B436" i="1"/>
  <c r="R437" i="1"/>
  <c r="P437" i="1"/>
  <c r="B437" i="1" s="1"/>
  <c r="H1271" i="1" l="1"/>
  <c r="G1272" i="1"/>
  <c r="K1270" i="1"/>
  <c r="L1270" i="1" s="1"/>
  <c r="M1270" i="1" s="1"/>
  <c r="N1270" i="1" s="1"/>
  <c r="J1271" i="1"/>
  <c r="R438" i="1"/>
  <c r="P438" i="1"/>
  <c r="K1271" i="1" l="1"/>
  <c r="L1271" i="1" s="1"/>
  <c r="M1271" i="1" s="1"/>
  <c r="N1271" i="1" s="1"/>
  <c r="J1272" i="1"/>
  <c r="H1272" i="1"/>
  <c r="G1273" i="1"/>
  <c r="B438" i="1"/>
  <c r="R439" i="1"/>
  <c r="P439" i="1"/>
  <c r="B439" i="1" s="1"/>
  <c r="H1273" i="1" l="1"/>
  <c r="G1274" i="1"/>
  <c r="K1272" i="1"/>
  <c r="L1272" i="1" s="1"/>
  <c r="M1272" i="1" s="1"/>
  <c r="N1272" i="1" s="1"/>
  <c r="J1273" i="1"/>
  <c r="P440" i="1"/>
  <c r="K1273" i="1" l="1"/>
  <c r="L1273" i="1" s="1"/>
  <c r="M1273" i="1" s="1"/>
  <c r="N1273" i="1" s="1"/>
  <c r="J1274" i="1"/>
  <c r="H1274" i="1"/>
  <c r="G1275" i="1"/>
  <c r="R440" i="1"/>
  <c r="R441" i="1" s="1"/>
  <c r="B440" i="1"/>
  <c r="H1275" i="1" l="1"/>
  <c r="G1276" i="1"/>
  <c r="K1274" i="1"/>
  <c r="L1274" i="1" s="1"/>
  <c r="M1274" i="1" s="1"/>
  <c r="N1274" i="1" s="1"/>
  <c r="J1275" i="1"/>
  <c r="P441" i="1"/>
  <c r="B441" i="1" s="1"/>
  <c r="R442" i="1"/>
  <c r="P442" i="1"/>
  <c r="B442" i="1" s="1"/>
  <c r="K1275" i="1" l="1"/>
  <c r="L1275" i="1" s="1"/>
  <c r="M1275" i="1" s="1"/>
  <c r="N1275" i="1" s="1"/>
  <c r="J1276" i="1"/>
  <c r="H1276" i="1"/>
  <c r="G1277" i="1"/>
  <c r="R443" i="1"/>
  <c r="P443" i="1"/>
  <c r="G1278" i="1" l="1"/>
  <c r="H1277" i="1"/>
  <c r="K1276" i="1"/>
  <c r="L1276" i="1" s="1"/>
  <c r="M1276" i="1" s="1"/>
  <c r="N1276" i="1" s="1"/>
  <c r="J1277" i="1"/>
  <c r="B443" i="1"/>
  <c r="R444" i="1"/>
  <c r="P444" i="1"/>
  <c r="B444" i="1" s="1"/>
  <c r="K1277" i="1" l="1"/>
  <c r="L1277" i="1" s="1"/>
  <c r="M1277" i="1" s="1"/>
  <c r="N1277" i="1" s="1"/>
  <c r="J1278" i="1"/>
  <c r="H1278" i="1"/>
  <c r="G1279" i="1"/>
  <c r="R445" i="1"/>
  <c r="P445" i="1"/>
  <c r="H1279" i="1" l="1"/>
  <c r="G1280" i="1"/>
  <c r="J1279" i="1"/>
  <c r="K1278" i="1"/>
  <c r="L1278" i="1" s="1"/>
  <c r="M1278" i="1" s="1"/>
  <c r="N1278" i="1" s="1"/>
  <c r="B445" i="1"/>
  <c r="R446" i="1"/>
  <c r="P447" i="1" s="1"/>
  <c r="P446" i="1"/>
  <c r="B446" i="1" s="1"/>
  <c r="J1280" i="1" l="1"/>
  <c r="K1279" i="1"/>
  <c r="L1279" i="1" s="1"/>
  <c r="M1279" i="1" s="1"/>
  <c r="N1279" i="1" s="1"/>
  <c r="H1280" i="1"/>
  <c r="G1281" i="1"/>
  <c r="R447" i="1"/>
  <c r="R448" i="1" s="1"/>
  <c r="B447" i="1"/>
  <c r="H1281" i="1" l="1"/>
  <c r="G1282" i="1"/>
  <c r="K1280" i="1"/>
  <c r="L1280" i="1" s="1"/>
  <c r="M1280" i="1" s="1"/>
  <c r="N1280" i="1" s="1"/>
  <c r="J1281" i="1"/>
  <c r="P448" i="1"/>
  <c r="B448" i="1" s="1"/>
  <c r="R449" i="1"/>
  <c r="P449" i="1"/>
  <c r="B449" i="1" s="1"/>
  <c r="K1281" i="1" l="1"/>
  <c r="L1281" i="1" s="1"/>
  <c r="M1281" i="1" s="1"/>
  <c r="N1281" i="1" s="1"/>
  <c r="J1282" i="1"/>
  <c r="H1282" i="1"/>
  <c r="G1283" i="1"/>
  <c r="P450" i="1"/>
  <c r="R450" i="1" s="1"/>
  <c r="H1283" i="1" l="1"/>
  <c r="G1284" i="1"/>
  <c r="J1283" i="1"/>
  <c r="K1282" i="1"/>
  <c r="L1282" i="1" s="1"/>
  <c r="M1282" i="1" s="1"/>
  <c r="N1282" i="1" s="1"/>
  <c r="B450" i="1"/>
  <c r="P451" i="1"/>
  <c r="B451" i="1" s="1"/>
  <c r="K1283" i="1" l="1"/>
  <c r="L1283" i="1" s="1"/>
  <c r="M1283" i="1" s="1"/>
  <c r="N1283" i="1" s="1"/>
  <c r="J1284" i="1"/>
  <c r="H1284" i="1"/>
  <c r="G1285" i="1"/>
  <c r="R451" i="1"/>
  <c r="R452" i="1" s="1"/>
  <c r="H1285" i="1" l="1"/>
  <c r="G1286" i="1"/>
  <c r="J1285" i="1"/>
  <c r="K1284" i="1"/>
  <c r="L1284" i="1" s="1"/>
  <c r="M1284" i="1" s="1"/>
  <c r="N1284" i="1" s="1"/>
  <c r="P452" i="1"/>
  <c r="B452" i="1" s="1"/>
  <c r="R453" i="1"/>
  <c r="P453" i="1"/>
  <c r="B453" i="1" s="1"/>
  <c r="K1285" i="1" l="1"/>
  <c r="L1285" i="1" s="1"/>
  <c r="M1285" i="1" s="1"/>
  <c r="N1285" i="1" s="1"/>
  <c r="J1286" i="1"/>
  <c r="H1286" i="1"/>
  <c r="G1287" i="1"/>
  <c r="P454" i="1"/>
  <c r="R454" i="1" s="1"/>
  <c r="H1287" i="1" l="1"/>
  <c r="G1288" i="1"/>
  <c r="J1287" i="1"/>
  <c r="K1286" i="1"/>
  <c r="L1286" i="1" s="1"/>
  <c r="M1286" i="1" s="1"/>
  <c r="N1286" i="1" s="1"/>
  <c r="B454" i="1"/>
  <c r="R455" i="1"/>
  <c r="P455" i="1"/>
  <c r="B455" i="1" s="1"/>
  <c r="K1287" i="1" l="1"/>
  <c r="L1287" i="1" s="1"/>
  <c r="M1287" i="1" s="1"/>
  <c r="N1287" i="1" s="1"/>
  <c r="J1288" i="1"/>
  <c r="H1288" i="1"/>
  <c r="G1289" i="1"/>
  <c r="R456" i="1"/>
  <c r="P456" i="1"/>
  <c r="B456" i="1" s="1"/>
  <c r="H1289" i="1" l="1"/>
  <c r="G1290" i="1"/>
  <c r="K1288" i="1"/>
  <c r="L1288" i="1" s="1"/>
  <c r="M1288" i="1" s="1"/>
  <c r="N1288" i="1" s="1"/>
  <c r="J1289" i="1"/>
  <c r="R457" i="1"/>
  <c r="P457" i="1"/>
  <c r="H1290" i="1" l="1"/>
  <c r="G1291" i="1"/>
  <c r="H1291" i="1" s="1"/>
  <c r="K1289" i="1"/>
  <c r="L1289" i="1" s="1"/>
  <c r="M1289" i="1" s="1"/>
  <c r="N1289" i="1" s="1"/>
  <c r="J1290" i="1"/>
  <c r="B457" i="1"/>
  <c r="R458" i="1"/>
  <c r="P458" i="1"/>
  <c r="B458" i="1" s="1"/>
  <c r="J1291" i="1" l="1"/>
  <c r="K1291" i="1" s="1"/>
  <c r="K1290" i="1"/>
  <c r="L1290" i="1" s="1"/>
  <c r="M1290" i="1" s="1"/>
  <c r="N1290" i="1" s="1"/>
  <c r="R459" i="1"/>
  <c r="P459" i="1"/>
  <c r="L1291" i="1" l="1"/>
  <c r="M1291" i="1" s="1"/>
  <c r="N1291" i="1" s="1"/>
  <c r="B459" i="1"/>
  <c r="R460" i="1"/>
  <c r="P460" i="1"/>
  <c r="B460" i="1" s="1"/>
  <c r="P461" i="1" l="1"/>
  <c r="R461" i="1" l="1"/>
  <c r="B461" i="1"/>
  <c r="R462" i="1" l="1"/>
  <c r="R463" i="1" s="1"/>
  <c r="P462" i="1"/>
  <c r="B462" i="1" s="1"/>
  <c r="P463" i="1" l="1"/>
  <c r="B463" i="1" s="1"/>
  <c r="R464" i="1"/>
  <c r="P464" i="1"/>
  <c r="B464" i="1" l="1"/>
  <c r="R465" i="1"/>
  <c r="P465" i="1"/>
  <c r="B465" i="1" s="1"/>
  <c r="R466" i="1" l="1"/>
  <c r="P466" i="1"/>
  <c r="B466" i="1" l="1"/>
  <c r="R467" i="1"/>
  <c r="P467" i="1"/>
  <c r="B467" i="1" s="1"/>
  <c r="R468" i="1" l="1"/>
  <c r="P468" i="1"/>
  <c r="B468" i="1" l="1"/>
  <c r="R469" i="1"/>
  <c r="P469" i="1"/>
  <c r="B469" i="1" s="1"/>
  <c r="R470" i="1" l="1"/>
  <c r="P470" i="1"/>
  <c r="B470" i="1" s="1"/>
  <c r="R471" i="1" l="1"/>
  <c r="P471" i="1"/>
  <c r="B471" i="1" s="1"/>
  <c r="P472" i="1" l="1"/>
  <c r="R472" i="1" l="1"/>
  <c r="R473" i="1" s="1"/>
  <c r="B472" i="1"/>
  <c r="P473" i="1" l="1"/>
  <c r="B473" i="1" s="1"/>
  <c r="R474" i="1"/>
  <c r="P474" i="1"/>
  <c r="B474" i="1" l="1"/>
  <c r="R475" i="1"/>
  <c r="P475" i="1"/>
  <c r="B475" i="1" s="1"/>
  <c r="R476" i="1" l="1"/>
  <c r="P476" i="1"/>
  <c r="B476" i="1" s="1"/>
  <c r="R477" i="1" l="1"/>
  <c r="P477" i="1"/>
  <c r="B477" i="1" s="1"/>
  <c r="R478" i="1" l="1"/>
  <c r="P479" i="1" s="1"/>
  <c r="P478" i="1"/>
  <c r="B478" i="1" l="1"/>
  <c r="R479" i="1"/>
  <c r="P480" i="1" s="1"/>
  <c r="B480" i="1" s="1"/>
  <c r="B479" i="1"/>
  <c r="R480" i="1" l="1"/>
  <c r="R481" i="1" s="1"/>
  <c r="P481" i="1" l="1"/>
  <c r="B481" i="1" s="1"/>
  <c r="P482" i="1"/>
  <c r="B482" i="1" s="1"/>
  <c r="R482" i="1" l="1"/>
  <c r="R483" i="1" s="1"/>
  <c r="P483" i="1" l="1"/>
  <c r="B483" i="1" s="1"/>
  <c r="R484" i="1"/>
  <c r="P484" i="1"/>
  <c r="B484" i="1" s="1"/>
  <c r="R485" i="1" l="1"/>
  <c r="P485" i="1"/>
  <c r="B485" i="1" l="1"/>
  <c r="R486" i="1"/>
  <c r="P486" i="1"/>
  <c r="B486" i="1" s="1"/>
  <c r="R487" i="1" l="1"/>
  <c r="P487" i="1"/>
  <c r="B487" i="1" l="1"/>
  <c r="P488" i="1"/>
  <c r="B488" i="1" s="1"/>
  <c r="R488" i="1" l="1"/>
  <c r="R489" i="1" s="1"/>
  <c r="P489" i="1" l="1"/>
  <c r="B489" i="1" s="1"/>
  <c r="R490" i="1"/>
  <c r="P490" i="1"/>
  <c r="B490" i="1" s="1"/>
  <c r="P491" i="1" l="1"/>
  <c r="B491" i="1" l="1"/>
  <c r="R491" i="1"/>
  <c r="R492" i="1" l="1"/>
  <c r="R493" i="1" s="1"/>
  <c r="P492" i="1"/>
  <c r="B492" i="1" s="1"/>
  <c r="P493" i="1" l="1"/>
  <c r="B493" i="1" s="1"/>
  <c r="R494" i="1"/>
  <c r="P494" i="1"/>
  <c r="B494" i="1" l="1"/>
  <c r="R495" i="1"/>
  <c r="P495" i="1"/>
  <c r="B495" i="1" s="1"/>
  <c r="R496" i="1" l="1"/>
  <c r="P496" i="1"/>
  <c r="B496" i="1" l="1"/>
  <c r="R497" i="1"/>
  <c r="P497" i="1"/>
  <c r="B497" i="1" s="1"/>
  <c r="R498" i="1" l="1"/>
  <c r="P498" i="1"/>
  <c r="B498" i="1" s="1"/>
  <c r="R499" i="1" l="1"/>
  <c r="P499" i="1"/>
  <c r="B499" i="1" l="1"/>
  <c r="R500" i="1"/>
  <c r="P500" i="1"/>
  <c r="B500" i="1" s="1"/>
  <c r="P501" i="1" l="1"/>
  <c r="R501" i="1" l="1"/>
  <c r="R502" i="1" s="1"/>
  <c r="B501" i="1"/>
  <c r="A5" i="1"/>
  <c r="P502" i="1" l="1"/>
  <c r="B502" i="1" s="1"/>
  <c r="R503" i="1"/>
  <c r="P503" i="1"/>
  <c r="B503" i="1" l="1"/>
  <c r="R504" i="1"/>
  <c r="P504" i="1"/>
  <c r="B504" i="1" s="1"/>
  <c r="R505" i="1" l="1"/>
  <c r="P505" i="1"/>
  <c r="B505" i="1" s="1"/>
  <c r="R506" i="1" l="1"/>
  <c r="P506" i="1"/>
  <c r="B506" i="1" s="1"/>
  <c r="R507" i="1" l="1"/>
  <c r="P508" i="1" s="1"/>
  <c r="P507" i="1"/>
  <c r="B507" i="1" l="1"/>
  <c r="R508" i="1"/>
  <c r="B508" i="1"/>
  <c r="P509" i="1" l="1"/>
  <c r="R509" i="1" s="1"/>
  <c r="R510" i="1" l="1"/>
  <c r="R511" i="1" s="1"/>
  <c r="P510" i="1"/>
  <c r="B510" i="1" s="1"/>
  <c r="B509" i="1"/>
  <c r="P511" i="1" l="1"/>
  <c r="B511" i="1" s="1"/>
  <c r="R512" i="1"/>
  <c r="P512" i="1"/>
  <c r="B512" i="1" s="1"/>
  <c r="R513" i="1" l="1"/>
  <c r="P513" i="1"/>
  <c r="B513" i="1" s="1"/>
  <c r="R514" i="1" l="1"/>
  <c r="P514" i="1"/>
  <c r="B514" i="1" s="1"/>
  <c r="P515" i="1" l="1"/>
  <c r="R515" i="1" l="1"/>
  <c r="R516" i="1" s="1"/>
  <c r="B515" i="1"/>
  <c r="P516" i="1" l="1"/>
  <c r="B516" i="1" s="1"/>
  <c r="R517" i="1"/>
  <c r="P517" i="1"/>
  <c r="B517" i="1" s="1"/>
  <c r="R518" i="1" l="1"/>
  <c r="P518" i="1"/>
  <c r="B518" i="1" s="1"/>
  <c r="R519" i="1" l="1"/>
  <c r="P519" i="1"/>
  <c r="B519" i="1" s="1"/>
  <c r="P520" i="1" l="1"/>
  <c r="B520" i="1" s="1"/>
  <c r="R520" i="1" l="1"/>
  <c r="R521" i="1" s="1"/>
  <c r="P521" i="1" l="1"/>
  <c r="B521" i="1" s="1"/>
  <c r="R522" i="1"/>
  <c r="P522" i="1"/>
  <c r="B522" i="1" s="1"/>
  <c r="P523" i="1" l="1"/>
  <c r="B523" i="1" l="1"/>
  <c r="R523" i="1"/>
  <c r="R524" i="1" l="1"/>
  <c r="P525" i="1" s="1"/>
  <c r="B525" i="1" s="1"/>
  <c r="P524" i="1"/>
  <c r="B524" i="1" s="1"/>
  <c r="R525" i="1" l="1"/>
  <c r="R526" i="1" s="1"/>
  <c r="P526" i="1" l="1"/>
  <c r="B526" i="1" s="1"/>
  <c r="R527" i="1"/>
  <c r="P527" i="1"/>
  <c r="B527" i="1" s="1"/>
  <c r="R528" i="1" l="1"/>
  <c r="P528" i="1"/>
  <c r="B528" i="1" s="1"/>
  <c r="R529" i="1" l="1"/>
  <c r="P529" i="1"/>
  <c r="B529" i="1" s="1"/>
  <c r="R530" i="1" l="1"/>
  <c r="P530" i="1"/>
  <c r="B530" i="1" s="1"/>
  <c r="R531" i="1" l="1"/>
  <c r="P531" i="1"/>
  <c r="B531" i="1" s="1"/>
  <c r="R532" i="1" l="1"/>
  <c r="P532" i="1"/>
  <c r="B532" i="1" s="1"/>
  <c r="R533" i="1" l="1"/>
  <c r="P533" i="1"/>
  <c r="B533" i="1" s="1"/>
  <c r="P534" i="1" l="1"/>
  <c r="R534" i="1" l="1"/>
  <c r="R535" i="1" s="1"/>
  <c r="B534" i="1"/>
  <c r="P535" i="1" l="1"/>
  <c r="B535" i="1" s="1"/>
  <c r="R536" i="1"/>
  <c r="P536" i="1"/>
  <c r="B536" i="1" s="1"/>
  <c r="R537" i="1" l="1"/>
  <c r="P537" i="1"/>
  <c r="B537" i="1" s="1"/>
  <c r="R538" i="1" l="1"/>
  <c r="P538" i="1"/>
  <c r="B538" i="1" s="1"/>
  <c r="R539" i="1" l="1"/>
  <c r="P539" i="1"/>
  <c r="B539" i="1" s="1"/>
  <c r="R540" i="1" l="1"/>
  <c r="P541" i="1" s="1"/>
  <c r="P540" i="1"/>
  <c r="B540" i="1" s="1"/>
  <c r="R541" i="1" l="1"/>
  <c r="P542" i="1" s="1"/>
  <c r="B541" i="1"/>
  <c r="R542" i="1" l="1"/>
  <c r="R543" i="1" s="1"/>
  <c r="B542" i="1"/>
  <c r="P543" i="1" l="1"/>
  <c r="B543" i="1" s="1"/>
  <c r="R544" i="1"/>
  <c r="P544" i="1"/>
  <c r="B544" i="1" s="1"/>
  <c r="R545" i="1" l="1"/>
  <c r="P545" i="1"/>
  <c r="B545" i="1" s="1"/>
  <c r="R546" i="1" l="1"/>
  <c r="P546" i="1"/>
  <c r="B546" i="1" s="1"/>
  <c r="R547" i="1" l="1"/>
  <c r="P547" i="1"/>
  <c r="B547" i="1" s="1"/>
  <c r="R548" i="1" l="1"/>
  <c r="P548" i="1"/>
  <c r="B548" i="1" s="1"/>
  <c r="R549" i="1" l="1"/>
  <c r="P549" i="1"/>
  <c r="B549" i="1" s="1"/>
  <c r="P550" i="1" l="1"/>
  <c r="B550" i="1" s="1"/>
  <c r="R550" i="1" l="1"/>
  <c r="R551" i="1" s="1"/>
  <c r="P551" i="1" l="1"/>
  <c r="B551" i="1" s="1"/>
  <c r="P552" i="1"/>
  <c r="B552" i="1" l="1"/>
  <c r="R552" i="1"/>
  <c r="R553" i="1" l="1"/>
  <c r="P554" i="1" s="1"/>
  <c r="B554" i="1" s="1"/>
  <c r="P553" i="1"/>
  <c r="B553" i="1" s="1"/>
  <c r="R554" i="1" l="1"/>
  <c r="R555" i="1" s="1"/>
  <c r="P555" i="1" l="1"/>
  <c r="B555" i="1" s="1"/>
  <c r="R556" i="1"/>
  <c r="P556" i="1"/>
  <c r="B556" i="1" s="1"/>
  <c r="R557" i="1" l="1"/>
  <c r="P557" i="1"/>
  <c r="B557" i="1" s="1"/>
  <c r="R558" i="1" l="1"/>
  <c r="P558" i="1"/>
  <c r="B558" i="1" s="1"/>
  <c r="R559" i="1" l="1"/>
  <c r="P559" i="1"/>
  <c r="B559" i="1" s="1"/>
  <c r="R560" i="1" l="1"/>
  <c r="P560" i="1"/>
  <c r="B560" i="1" s="1"/>
  <c r="R561" i="1" l="1"/>
  <c r="P561" i="1"/>
  <c r="B561" i="1" s="1"/>
  <c r="P562" i="1" l="1"/>
  <c r="R562" i="1" l="1"/>
  <c r="R563" i="1" s="1"/>
  <c r="B562" i="1"/>
  <c r="P563" i="1" l="1"/>
  <c r="B563" i="1" s="1"/>
  <c r="R564" i="1"/>
  <c r="P564" i="1"/>
  <c r="B564" i="1" s="1"/>
  <c r="R565" i="1" l="1"/>
  <c r="P565" i="1"/>
  <c r="B565" i="1" s="1"/>
  <c r="R566" i="1" l="1"/>
  <c r="P566" i="1"/>
  <c r="B566" i="1" s="1"/>
  <c r="R567" i="1" l="1"/>
  <c r="P567" i="1"/>
  <c r="B567" i="1" s="1"/>
  <c r="R568" i="1" l="1"/>
  <c r="P569" i="1" s="1"/>
  <c r="P568" i="1"/>
  <c r="B568" i="1" s="1"/>
  <c r="R569" i="1" l="1"/>
  <c r="P570" i="1" s="1"/>
  <c r="B570" i="1" s="1"/>
  <c r="B569" i="1"/>
  <c r="R570" i="1" l="1"/>
  <c r="R571" i="1" s="1"/>
  <c r="P571" i="1" l="1"/>
  <c r="B571" i="1" s="1"/>
  <c r="R572" i="1"/>
  <c r="P572" i="1"/>
  <c r="B572" i="1" s="1"/>
  <c r="R573" i="1" l="1"/>
  <c r="P573" i="1"/>
  <c r="B573" i="1" s="1"/>
  <c r="R574" i="1" l="1"/>
  <c r="P574" i="1"/>
  <c r="B574" i="1" s="1"/>
  <c r="R575" i="1" l="1"/>
  <c r="P575" i="1"/>
  <c r="B575" i="1" s="1"/>
  <c r="P576" i="1" l="1"/>
  <c r="R576" i="1" l="1"/>
  <c r="R577" i="1" s="1"/>
  <c r="B576" i="1"/>
  <c r="P577" i="1" l="1"/>
  <c r="B577" i="1" s="1"/>
  <c r="P578" i="1"/>
  <c r="B578" i="1" s="1"/>
  <c r="R578" i="1" l="1"/>
  <c r="R579" i="1" s="1"/>
  <c r="P579" i="1" l="1"/>
  <c r="B579" i="1" s="1"/>
  <c r="R580" i="1"/>
  <c r="P580" i="1"/>
  <c r="B580" i="1" s="1"/>
  <c r="R581" i="1" l="1"/>
  <c r="P581" i="1"/>
  <c r="B581" i="1" s="1"/>
  <c r="R582" i="1" l="1"/>
  <c r="P582" i="1"/>
  <c r="B582" i="1" s="1"/>
  <c r="P583" i="1" l="1"/>
  <c r="B583" i="1" l="1"/>
  <c r="R583" i="1"/>
  <c r="R584" i="1" l="1"/>
  <c r="P585" i="1" s="1"/>
  <c r="B585" i="1" s="1"/>
  <c r="P584" i="1"/>
  <c r="B584" i="1" s="1"/>
  <c r="R585" i="1" l="1"/>
  <c r="P586" i="1" s="1"/>
  <c r="B586" i="1" s="1"/>
  <c r="R586" i="1" l="1"/>
  <c r="R587" i="1" s="1"/>
  <c r="P587" i="1" l="1"/>
  <c r="B587" i="1" s="1"/>
  <c r="R588" i="1"/>
  <c r="P588" i="1"/>
  <c r="B588" i="1" s="1"/>
  <c r="R589" i="1" l="1"/>
  <c r="P589" i="1"/>
  <c r="B589" i="1" s="1"/>
  <c r="R590" i="1" l="1"/>
  <c r="P590" i="1"/>
  <c r="B590" i="1" s="1"/>
  <c r="R591" i="1" l="1"/>
  <c r="P591" i="1"/>
  <c r="B591" i="1" s="1"/>
  <c r="R592" i="1" l="1"/>
  <c r="P592" i="1"/>
  <c r="B592" i="1" s="1"/>
  <c r="R593" i="1" l="1"/>
  <c r="P593" i="1"/>
  <c r="B593" i="1" s="1"/>
  <c r="P594" i="1" l="1"/>
  <c r="R594" i="1" l="1"/>
  <c r="R595" i="1" s="1"/>
  <c r="B594" i="1"/>
  <c r="P595" i="1" l="1"/>
  <c r="B595" i="1" s="1"/>
  <c r="R596" i="1"/>
  <c r="P596" i="1"/>
  <c r="B596" i="1" s="1"/>
  <c r="R597" i="1" l="1"/>
  <c r="P597" i="1"/>
  <c r="B597" i="1" s="1"/>
  <c r="R598" i="1" l="1"/>
  <c r="P598" i="1"/>
  <c r="B598" i="1" s="1"/>
  <c r="R599" i="1" l="1"/>
  <c r="P599" i="1"/>
  <c r="B599" i="1" s="1"/>
  <c r="R600" i="1" l="1"/>
  <c r="P601" i="1" s="1"/>
  <c r="P600" i="1"/>
  <c r="B600" i="1" s="1"/>
  <c r="R601" i="1" l="1"/>
  <c r="R602" i="1" s="1"/>
  <c r="B601" i="1"/>
  <c r="P602" i="1" l="1"/>
  <c r="B602" i="1" s="1"/>
  <c r="R603" i="1"/>
  <c r="P603" i="1"/>
  <c r="B603" i="1" s="1"/>
  <c r="R604" i="1" l="1"/>
  <c r="P604" i="1"/>
  <c r="B604" i="1" s="1"/>
  <c r="R605" i="1" l="1"/>
  <c r="P605" i="1"/>
  <c r="B605" i="1" s="1"/>
  <c r="R606" i="1" l="1"/>
  <c r="P606" i="1"/>
  <c r="B606" i="1" s="1"/>
  <c r="R607" i="1" l="1"/>
  <c r="P607" i="1"/>
  <c r="B607" i="1" s="1"/>
  <c r="P608" i="1" l="1"/>
  <c r="B608" i="1" s="1"/>
  <c r="R608" i="1" l="1"/>
  <c r="R609" i="1" s="1"/>
  <c r="P609" i="1" l="1"/>
  <c r="B609" i="1" s="1"/>
  <c r="R610" i="1"/>
  <c r="P610" i="1"/>
  <c r="B610" i="1" s="1"/>
  <c r="R611" i="1" l="1"/>
  <c r="P611" i="1"/>
  <c r="B611" i="1" s="1"/>
  <c r="R612" i="1" l="1"/>
  <c r="P612" i="1"/>
  <c r="B612" i="1" s="1"/>
  <c r="R613" i="1" l="1"/>
  <c r="P613" i="1"/>
  <c r="B613" i="1" s="1"/>
  <c r="R614" i="1" l="1"/>
  <c r="P614" i="1"/>
  <c r="B614" i="1" s="1"/>
  <c r="R615" i="1" l="1"/>
  <c r="P615" i="1"/>
  <c r="B615" i="1" s="1"/>
  <c r="P616" i="1" l="1"/>
  <c r="B616" i="1" l="1"/>
  <c r="R616" i="1"/>
  <c r="R617" i="1" l="1"/>
  <c r="P618" i="1" s="1"/>
  <c r="B618" i="1" s="1"/>
  <c r="P617" i="1"/>
  <c r="B617" i="1" s="1"/>
  <c r="R618" i="1" l="1"/>
  <c r="P619" i="1" s="1"/>
  <c r="B619" i="1" s="1"/>
  <c r="R619" i="1" l="1"/>
  <c r="P620" i="1" s="1"/>
  <c r="B620" i="1" s="1"/>
  <c r="R620" i="1" l="1"/>
  <c r="R621" i="1" s="1"/>
  <c r="P621" i="1" l="1"/>
  <c r="B621" i="1" s="1"/>
  <c r="P622" i="1"/>
  <c r="R622" i="1" l="1"/>
  <c r="R623" i="1" s="1"/>
  <c r="B622" i="1"/>
  <c r="P623" i="1" l="1"/>
  <c r="B623" i="1" s="1"/>
  <c r="R624" i="1"/>
  <c r="P624" i="1"/>
  <c r="B624" i="1" s="1"/>
  <c r="R625" i="1" l="1"/>
  <c r="P625" i="1"/>
  <c r="B625" i="1" s="1"/>
  <c r="R626" i="1" l="1"/>
  <c r="P626" i="1"/>
  <c r="B626" i="1" s="1"/>
  <c r="R627" i="1" l="1"/>
  <c r="P627" i="1"/>
  <c r="B627" i="1" s="1"/>
  <c r="R628" i="1" l="1"/>
  <c r="P629" i="1" s="1"/>
  <c r="P628" i="1"/>
  <c r="B628" i="1" s="1"/>
  <c r="R629" i="1" l="1"/>
  <c r="R630" i="1" s="1"/>
  <c r="B629" i="1"/>
  <c r="P630" i="1" l="1"/>
  <c r="B630" i="1" s="1"/>
  <c r="R631" i="1"/>
  <c r="P631" i="1"/>
  <c r="B631" i="1" s="1"/>
  <c r="R632" i="1" l="1"/>
  <c r="P632" i="1"/>
  <c r="B632" i="1" s="1"/>
  <c r="R633" i="1" l="1"/>
  <c r="P633" i="1"/>
  <c r="B633" i="1" s="1"/>
  <c r="P634" i="1" l="1"/>
  <c r="R634" i="1" l="1"/>
  <c r="R635" i="1" s="1"/>
  <c r="B634" i="1"/>
  <c r="P635" i="1" l="1"/>
  <c r="B635" i="1" s="1"/>
  <c r="R636" i="1"/>
  <c r="P636" i="1"/>
  <c r="B636" i="1" s="1"/>
  <c r="R637" i="1" l="1"/>
  <c r="P637" i="1"/>
  <c r="B637" i="1" s="1"/>
  <c r="R638" i="1" l="1"/>
  <c r="P638" i="1"/>
  <c r="B638" i="1" s="1"/>
  <c r="R639" i="1" l="1"/>
  <c r="P639" i="1"/>
  <c r="B639" i="1" s="1"/>
  <c r="R640" i="1" l="1"/>
  <c r="P640" i="1"/>
  <c r="B640" i="1" s="1"/>
  <c r="R641" i="1" l="1"/>
  <c r="P641" i="1"/>
  <c r="B641" i="1" s="1"/>
  <c r="P642" i="1" l="1"/>
  <c r="B642" i="1" l="1"/>
  <c r="R642" i="1"/>
  <c r="R643" i="1" l="1"/>
  <c r="P644" i="1" s="1"/>
  <c r="B644" i="1" s="1"/>
  <c r="P643" i="1"/>
  <c r="B643" i="1" s="1"/>
  <c r="R644" i="1" l="1"/>
  <c r="R645" i="1" s="1"/>
  <c r="P645" i="1" l="1"/>
  <c r="B645" i="1" s="1"/>
  <c r="R646" i="1"/>
  <c r="P646" i="1"/>
  <c r="B646" i="1" s="1"/>
  <c r="R647" i="1" l="1"/>
  <c r="P647" i="1"/>
  <c r="B647" i="1" s="1"/>
  <c r="R648" i="1" l="1"/>
  <c r="P648" i="1"/>
  <c r="B648" i="1" s="1"/>
  <c r="R649" i="1" l="1"/>
  <c r="P649" i="1"/>
  <c r="B649" i="1" s="1"/>
  <c r="P650" i="1" l="1"/>
  <c r="R650" i="1" l="1"/>
  <c r="R651" i="1" s="1"/>
  <c r="B650" i="1"/>
  <c r="P651" i="1" l="1"/>
  <c r="B651" i="1" s="1"/>
  <c r="R652" i="1"/>
  <c r="P652" i="1"/>
  <c r="B652" i="1" s="1"/>
  <c r="R653" i="1" l="1"/>
  <c r="P653" i="1"/>
  <c r="B653" i="1" s="1"/>
  <c r="R654" i="1" l="1"/>
  <c r="P654" i="1"/>
  <c r="B654" i="1" s="1"/>
  <c r="R655" i="1" l="1"/>
  <c r="P655" i="1"/>
  <c r="B655" i="1" s="1"/>
  <c r="R656" i="1" l="1"/>
  <c r="P657" i="1" s="1"/>
  <c r="P656" i="1"/>
  <c r="B656" i="1" s="1"/>
  <c r="R657" i="1" l="1"/>
  <c r="R658" i="1" s="1"/>
  <c r="B657" i="1"/>
  <c r="P658" i="1" l="1"/>
  <c r="B658" i="1" s="1"/>
  <c r="R659" i="1"/>
  <c r="P659" i="1"/>
  <c r="B659" i="1" s="1"/>
  <c r="P660" i="1" l="1"/>
  <c r="B660" i="1" s="1"/>
  <c r="R660" i="1" l="1"/>
  <c r="R661" i="1" s="1"/>
  <c r="P661" i="1" l="1"/>
  <c r="B661" i="1" s="1"/>
  <c r="R662" i="1"/>
  <c r="P662" i="1"/>
  <c r="B662" i="1" s="1"/>
  <c r="P663" i="1" l="1"/>
  <c r="R663" i="1" l="1"/>
  <c r="R664" i="1" s="1"/>
  <c r="B663" i="1"/>
  <c r="P664" i="1" l="1"/>
  <c r="B664" i="1" s="1"/>
  <c r="R665" i="1"/>
  <c r="P665" i="1"/>
  <c r="B665" i="1" s="1"/>
  <c r="R666" i="1" l="1"/>
  <c r="P666" i="1"/>
  <c r="B666" i="1" s="1"/>
  <c r="R667" i="1" l="1"/>
  <c r="P667" i="1"/>
  <c r="B667" i="1" s="1"/>
  <c r="P668" i="1" l="1"/>
  <c r="B668" i="1" s="1"/>
  <c r="R668" i="1" l="1"/>
  <c r="R669" i="1" s="1"/>
  <c r="P669" i="1" l="1"/>
  <c r="B669" i="1" s="1"/>
  <c r="R670" i="1"/>
  <c r="P670" i="1"/>
  <c r="B670" i="1" s="1"/>
  <c r="R671" i="1" l="1"/>
  <c r="P671" i="1"/>
  <c r="B671" i="1" s="1"/>
  <c r="R672" i="1" l="1"/>
  <c r="P672" i="1"/>
  <c r="B672" i="1" s="1"/>
  <c r="P673" i="1" l="1"/>
  <c r="B673" i="1" l="1"/>
  <c r="R673" i="1"/>
  <c r="R674" i="1" l="1"/>
  <c r="R675" i="1" s="1"/>
  <c r="P674" i="1"/>
  <c r="B674" i="1" s="1"/>
  <c r="P675" i="1" l="1"/>
  <c r="B675" i="1" s="1"/>
  <c r="R676" i="1"/>
  <c r="P676" i="1"/>
  <c r="B676" i="1" s="1"/>
  <c r="R677" i="1" l="1"/>
  <c r="P677" i="1"/>
  <c r="B677" i="1" s="1"/>
  <c r="R678" i="1" l="1"/>
  <c r="P678" i="1"/>
  <c r="B678" i="1" s="1"/>
  <c r="R679" i="1" l="1"/>
  <c r="P679" i="1"/>
  <c r="B679" i="1" s="1"/>
  <c r="R680" i="1" l="1"/>
  <c r="P680" i="1"/>
  <c r="B680" i="1" s="1"/>
  <c r="R681" i="1" l="1"/>
  <c r="P681" i="1"/>
  <c r="B681" i="1" s="1"/>
  <c r="R682" i="1" l="1"/>
  <c r="P682" i="1"/>
  <c r="B682" i="1" s="1"/>
  <c r="R683" i="1" l="1"/>
  <c r="P683" i="1"/>
  <c r="B683" i="1" s="1"/>
  <c r="P684" i="1" l="1"/>
  <c r="R684" i="1" l="1"/>
  <c r="R685" i="1" s="1"/>
  <c r="B684" i="1"/>
  <c r="P685" i="1" l="1"/>
  <c r="B685" i="1" s="1"/>
  <c r="R686" i="1"/>
  <c r="P686" i="1"/>
  <c r="B686" i="1" s="1"/>
  <c r="R687" i="1" l="1"/>
  <c r="P687" i="1"/>
  <c r="B687" i="1" s="1"/>
  <c r="R688" i="1" l="1"/>
  <c r="P688" i="1"/>
  <c r="B688" i="1" s="1"/>
  <c r="R689" i="1" l="1"/>
  <c r="P689" i="1"/>
  <c r="B689" i="1" s="1"/>
  <c r="R690" i="1" l="1"/>
  <c r="P691" i="1" s="1"/>
  <c r="P690" i="1"/>
  <c r="B690" i="1" s="1"/>
  <c r="R691" i="1" l="1"/>
  <c r="P692" i="1" s="1"/>
  <c r="B691" i="1"/>
  <c r="R692" i="1" l="1"/>
  <c r="R693" i="1" s="1"/>
  <c r="B692" i="1"/>
  <c r="P693" i="1" l="1"/>
  <c r="B693" i="1" s="1"/>
  <c r="R694" i="1"/>
  <c r="P694" i="1"/>
  <c r="B694" i="1" s="1"/>
  <c r="R695" i="1" l="1"/>
  <c r="P695" i="1"/>
  <c r="B695" i="1" s="1"/>
  <c r="R696" i="1" l="1"/>
  <c r="P696" i="1"/>
  <c r="B696" i="1" s="1"/>
  <c r="R697" i="1" l="1"/>
  <c r="P697" i="1"/>
  <c r="B697" i="1" s="1"/>
  <c r="R698" i="1" l="1"/>
  <c r="P698" i="1"/>
  <c r="B698" i="1" s="1"/>
  <c r="R699" i="1" l="1"/>
  <c r="P699" i="1"/>
  <c r="B699" i="1" s="1"/>
  <c r="R700" i="1" l="1"/>
  <c r="P700" i="1"/>
  <c r="B700" i="1" s="1"/>
  <c r="R701" i="1" l="1"/>
  <c r="P701" i="1"/>
  <c r="B701" i="1" s="1"/>
  <c r="R702" i="1" l="1"/>
  <c r="P702" i="1"/>
  <c r="B702" i="1" s="1"/>
  <c r="R703" i="1" l="1"/>
  <c r="P703" i="1"/>
  <c r="B703" i="1" s="1"/>
  <c r="P704" i="1" l="1"/>
  <c r="B704" i="1" s="1"/>
  <c r="R704" i="1" l="1"/>
  <c r="P705" i="1" l="1"/>
  <c r="B705" i="1" l="1"/>
  <c r="R705" i="1"/>
  <c r="R706" i="1" l="1"/>
  <c r="P706" i="1"/>
  <c r="B706" i="1" s="1"/>
  <c r="R707" i="1" l="1"/>
  <c r="P707" i="1"/>
  <c r="B707" i="1" s="1"/>
  <c r="R708" i="1" l="1"/>
  <c r="P708" i="1"/>
  <c r="B708" i="1" s="1"/>
  <c r="R709" i="1" l="1"/>
  <c r="P709" i="1"/>
  <c r="B709" i="1" s="1"/>
  <c r="R710" i="1" l="1"/>
  <c r="P710" i="1"/>
  <c r="B710" i="1" s="1"/>
  <c r="R711" i="1" l="1"/>
  <c r="P711" i="1"/>
  <c r="B711" i="1" s="1"/>
  <c r="R712" i="1" l="1"/>
  <c r="P713" i="1" s="1"/>
  <c r="B713" i="1" s="1"/>
  <c r="P712" i="1"/>
  <c r="B712" i="1" s="1"/>
  <c r="R713" i="1" l="1"/>
  <c r="R714" i="1" l="1"/>
  <c r="P714" i="1"/>
  <c r="B714" i="1" s="1"/>
  <c r="R715" i="1" l="1"/>
  <c r="P715" i="1"/>
  <c r="B715" i="1" s="1"/>
  <c r="R716" i="1" l="1"/>
  <c r="P716" i="1"/>
  <c r="B716" i="1" s="1"/>
  <c r="R717" i="1" l="1"/>
  <c r="P717" i="1"/>
  <c r="B717" i="1" s="1"/>
  <c r="R718" i="1" l="1"/>
  <c r="P718" i="1"/>
  <c r="B718" i="1" s="1"/>
  <c r="R719" i="1" l="1"/>
  <c r="P719" i="1"/>
  <c r="B719" i="1" s="1"/>
  <c r="P720" i="1" l="1"/>
  <c r="B720" i="1" s="1"/>
  <c r="R720" i="1"/>
  <c r="P721" i="1" l="1"/>
  <c r="B721" i="1" s="1"/>
  <c r="R721" i="1"/>
  <c r="P722" i="1" l="1"/>
  <c r="B722" i="1" s="1"/>
  <c r="R722" i="1"/>
  <c r="P723" i="1" l="1"/>
  <c r="B723" i="1" s="1"/>
  <c r="R723" i="1"/>
  <c r="R724" i="1" l="1"/>
  <c r="P724" i="1"/>
  <c r="B724" i="1" s="1"/>
  <c r="R725" i="1" l="1"/>
  <c r="P725" i="1"/>
  <c r="B725" i="1" s="1"/>
  <c r="P726" i="1" l="1"/>
  <c r="B726" i="1" s="1"/>
  <c r="R726" i="1"/>
  <c r="P727" i="1" l="1"/>
  <c r="B727" i="1" s="1"/>
  <c r="R727" i="1"/>
  <c r="R728" i="1" l="1"/>
  <c r="P728" i="1"/>
  <c r="B728" i="1" s="1"/>
  <c r="R729" i="1" l="1"/>
  <c r="P729" i="1"/>
  <c r="B729" i="1" s="1"/>
  <c r="P730" i="1" l="1"/>
  <c r="B730" i="1" s="1"/>
  <c r="R730" i="1"/>
  <c r="R731" i="1" l="1"/>
  <c r="P731" i="1"/>
  <c r="B731" i="1" s="1"/>
  <c r="R732" i="1" l="1"/>
  <c r="P732" i="1"/>
  <c r="B732" i="1" s="1"/>
  <c r="P733" i="1" l="1"/>
  <c r="B733" i="1" s="1"/>
  <c r="R733" i="1"/>
  <c r="P734" i="1" s="1"/>
  <c r="B734" i="1" l="1"/>
  <c r="R734" i="1"/>
  <c r="R735" i="1" l="1"/>
  <c r="P735" i="1"/>
  <c r="B735" i="1" s="1"/>
  <c r="R736" i="1" l="1"/>
  <c r="P736" i="1"/>
  <c r="B736" i="1" s="1"/>
  <c r="P737" i="1" l="1"/>
  <c r="B737" i="1" s="1"/>
  <c r="R737" i="1"/>
  <c r="R738" i="1" l="1"/>
  <c r="P738" i="1"/>
  <c r="B738" i="1" s="1"/>
  <c r="R739" i="1" l="1"/>
  <c r="P739" i="1"/>
  <c r="B739" i="1" s="1"/>
  <c r="R740" i="1" l="1"/>
  <c r="P740" i="1"/>
  <c r="B740" i="1" s="1"/>
  <c r="R741" i="1" l="1"/>
  <c r="P741" i="1"/>
  <c r="B741" i="1" s="1"/>
  <c r="P742" i="1" l="1"/>
  <c r="B742" i="1" s="1"/>
  <c r="R742" i="1"/>
  <c r="R743" i="1" l="1"/>
  <c r="P743" i="1"/>
  <c r="B743" i="1" s="1"/>
  <c r="R744" i="1" l="1"/>
  <c r="P744" i="1"/>
  <c r="B744" i="1" s="1"/>
  <c r="P745" i="1" l="1"/>
  <c r="B745" i="1" s="1"/>
  <c r="R745" i="1"/>
  <c r="R746" i="1" l="1"/>
  <c r="P746" i="1"/>
  <c r="B746" i="1" s="1"/>
  <c r="R747" i="1" l="1"/>
  <c r="P747" i="1"/>
  <c r="B747" i="1" s="1"/>
  <c r="P748" i="1" l="1"/>
  <c r="B748" i="1" s="1"/>
  <c r="R748" i="1"/>
  <c r="R749" i="1" l="1"/>
  <c r="P749" i="1"/>
  <c r="B749" i="1" s="1"/>
  <c r="R750" i="1" l="1"/>
  <c r="P750" i="1"/>
  <c r="B750" i="1" s="1"/>
  <c r="R751" i="1" l="1"/>
  <c r="P751" i="1"/>
  <c r="B751" i="1" s="1"/>
  <c r="P752" i="1" l="1"/>
  <c r="B752" i="1" s="1"/>
  <c r="R752" i="1"/>
  <c r="P753" i="1" l="1"/>
  <c r="B753" i="1" s="1"/>
  <c r="R753" i="1"/>
  <c r="R754" i="1" l="1"/>
  <c r="P754" i="1"/>
  <c r="B754" i="1" s="1"/>
  <c r="R755" i="1" l="1"/>
  <c r="P755" i="1"/>
  <c r="B755" i="1" s="1"/>
  <c r="P756" i="1" l="1"/>
  <c r="B756" i="1" s="1"/>
  <c r="R756" i="1"/>
  <c r="P757" i="1" l="1"/>
  <c r="B757" i="1" s="1"/>
  <c r="R757" i="1"/>
  <c r="P758" i="1" l="1"/>
  <c r="B758" i="1" s="1"/>
  <c r="R758" i="1"/>
  <c r="P759" i="1" l="1"/>
  <c r="B759" i="1" s="1"/>
  <c r="R759" i="1"/>
  <c r="P760" i="1" l="1"/>
  <c r="B760" i="1" s="1"/>
  <c r="R760" i="1"/>
  <c r="P761" i="1" l="1"/>
  <c r="B761" i="1" s="1"/>
  <c r="R761" i="1"/>
  <c r="R762" i="1" l="1"/>
  <c r="P762" i="1"/>
  <c r="B762" i="1" s="1"/>
  <c r="P763" i="1" l="1"/>
  <c r="B763" i="1" s="1"/>
  <c r="R763" i="1"/>
  <c r="P764" i="1" s="1"/>
  <c r="B764" i="1" l="1"/>
  <c r="R764" i="1"/>
  <c r="P765" i="1" l="1"/>
  <c r="B765" i="1" s="1"/>
  <c r="R765" i="1"/>
  <c r="R766" i="1" l="1"/>
  <c r="P766" i="1"/>
  <c r="B766" i="1" s="1"/>
  <c r="R767" i="1" l="1"/>
  <c r="P767" i="1"/>
  <c r="B767" i="1" s="1"/>
  <c r="P768" i="1" l="1"/>
  <c r="B768" i="1" s="1"/>
  <c r="R768" i="1"/>
  <c r="P769" i="1" l="1"/>
  <c r="B769" i="1" s="1"/>
  <c r="R769" i="1"/>
  <c r="R770" i="1" l="1"/>
  <c r="P770" i="1"/>
  <c r="B770" i="1" s="1"/>
  <c r="R771" i="1" l="1"/>
  <c r="P771" i="1"/>
  <c r="B771" i="1" s="1"/>
  <c r="P772" i="1" l="1"/>
  <c r="B772" i="1" s="1"/>
  <c r="R772" i="1"/>
  <c r="P773" i="1" l="1"/>
  <c r="B773" i="1" s="1"/>
  <c r="R773" i="1"/>
  <c r="P774" i="1" l="1"/>
  <c r="B774" i="1" s="1"/>
  <c r="R774" i="1"/>
  <c r="R775" i="1" l="1"/>
  <c r="P775" i="1"/>
  <c r="B775" i="1" s="1"/>
  <c r="P776" i="1" l="1"/>
  <c r="B776" i="1" s="1"/>
  <c r="R776" i="1"/>
  <c r="P777" i="1" l="1"/>
  <c r="B777" i="1" s="1"/>
  <c r="R777" i="1"/>
  <c r="R778" i="1" l="1"/>
  <c r="P778" i="1"/>
  <c r="B778" i="1" s="1"/>
  <c r="P779" i="1" l="1"/>
  <c r="B779" i="1" s="1"/>
  <c r="R779" i="1"/>
  <c r="P780" i="1" l="1"/>
  <c r="B780" i="1" s="1"/>
  <c r="R780" i="1"/>
  <c r="P781" i="1" l="1"/>
  <c r="B781" i="1" s="1"/>
  <c r="R781" i="1"/>
  <c r="P782" i="1" l="1"/>
  <c r="B782" i="1" s="1"/>
  <c r="R782" i="1"/>
  <c r="R783" i="1" l="1"/>
  <c r="P783" i="1"/>
  <c r="B783" i="1" s="1"/>
  <c r="P784" i="1" l="1"/>
  <c r="B784" i="1" s="1"/>
  <c r="R784" i="1"/>
  <c r="P785" i="1" l="1"/>
  <c r="B785" i="1" s="1"/>
  <c r="R785" i="1"/>
  <c r="P786" i="1" l="1"/>
  <c r="B786" i="1" s="1"/>
  <c r="R786" i="1"/>
  <c r="R787" i="1" l="1"/>
  <c r="P787" i="1"/>
  <c r="B787" i="1" s="1"/>
  <c r="P788" i="1" l="1"/>
  <c r="B788" i="1" s="1"/>
  <c r="R788" i="1"/>
  <c r="P789" i="1" l="1"/>
  <c r="B789" i="1" s="1"/>
  <c r="R789" i="1"/>
  <c r="P790" i="1" l="1"/>
  <c r="B790" i="1" s="1"/>
  <c r="R790" i="1"/>
  <c r="R791" i="1" l="1"/>
  <c r="P791" i="1"/>
  <c r="B791" i="1" s="1"/>
  <c r="R792" i="1" l="1"/>
  <c r="P792" i="1"/>
  <c r="B792" i="1" s="1"/>
  <c r="R793" i="1" l="1"/>
  <c r="P793" i="1"/>
  <c r="B793" i="1" s="1"/>
  <c r="P794" i="1" l="1"/>
  <c r="B794" i="1" s="1"/>
  <c r="R794" i="1"/>
  <c r="P795" i="1" l="1"/>
  <c r="B795" i="1" s="1"/>
  <c r="R795" i="1"/>
  <c r="P796" i="1" s="1"/>
  <c r="B796" i="1" l="1"/>
  <c r="R796" i="1"/>
  <c r="R797" i="1" l="1"/>
  <c r="P797" i="1"/>
  <c r="B797" i="1" s="1"/>
  <c r="P798" i="1" l="1"/>
  <c r="B798" i="1" s="1"/>
  <c r="R798" i="1"/>
  <c r="R799" i="1" l="1"/>
  <c r="P799" i="1"/>
  <c r="B799" i="1" s="1"/>
  <c r="R800" i="1" l="1"/>
  <c r="P800" i="1"/>
  <c r="B800" i="1" s="1"/>
  <c r="R801" i="1" l="1"/>
  <c r="P801" i="1"/>
  <c r="B801" i="1" s="1"/>
  <c r="P802" i="1" l="1"/>
  <c r="B802" i="1" s="1"/>
  <c r="R802" i="1"/>
  <c r="R803" i="1" l="1"/>
  <c r="P803" i="1"/>
  <c r="B803" i="1" s="1"/>
  <c r="P804" i="1" l="1"/>
  <c r="B804" i="1" s="1"/>
  <c r="R804" i="1"/>
  <c r="P805" i="1" l="1"/>
  <c r="B805" i="1" s="1"/>
  <c r="R805" i="1"/>
  <c r="R806" i="1" l="1"/>
  <c r="P806" i="1"/>
  <c r="B806" i="1" s="1"/>
  <c r="P807" i="1" l="1"/>
  <c r="B807" i="1" s="1"/>
  <c r="R807" i="1"/>
  <c r="R808" i="1" l="1"/>
  <c r="P808" i="1"/>
  <c r="B808" i="1" s="1"/>
  <c r="P809" i="1" l="1"/>
  <c r="B809" i="1" s="1"/>
  <c r="R809" i="1"/>
  <c r="P810" i="1" l="1"/>
  <c r="B810" i="1" s="1"/>
  <c r="R810" i="1"/>
  <c r="P811" i="1" l="1"/>
  <c r="B811" i="1" s="1"/>
  <c r="R811" i="1"/>
  <c r="P812" i="1" l="1"/>
  <c r="B812" i="1" s="1"/>
  <c r="R812" i="1"/>
  <c r="P813" i="1" l="1"/>
  <c r="B813" i="1" s="1"/>
  <c r="R813" i="1"/>
  <c r="P814" i="1" l="1"/>
  <c r="B814" i="1" s="1"/>
  <c r="R814" i="1"/>
  <c r="R815" i="1" l="1"/>
  <c r="P815" i="1"/>
  <c r="B815" i="1" s="1"/>
  <c r="P816" i="1" l="1"/>
  <c r="B816" i="1" s="1"/>
  <c r="R816" i="1"/>
  <c r="R817" i="1" l="1"/>
  <c r="P817" i="1"/>
  <c r="B817" i="1" s="1"/>
  <c r="R818" i="1" l="1"/>
  <c r="P818" i="1"/>
  <c r="B818" i="1" s="1"/>
  <c r="P819" i="1" l="1"/>
  <c r="B819" i="1" s="1"/>
  <c r="R819" i="1"/>
  <c r="P820" i="1" l="1"/>
  <c r="B820" i="1" s="1"/>
  <c r="R820" i="1"/>
  <c r="P821" i="1" l="1"/>
  <c r="B821" i="1" s="1"/>
  <c r="R821" i="1"/>
  <c r="R822" i="1" l="1"/>
  <c r="P822" i="1"/>
  <c r="B822" i="1" s="1"/>
  <c r="R823" i="1" l="1"/>
  <c r="P823" i="1"/>
  <c r="B823" i="1" s="1"/>
  <c r="P824" i="1" l="1"/>
  <c r="B824" i="1" s="1"/>
  <c r="R824" i="1"/>
  <c r="R825" i="1" l="1"/>
  <c r="P826" i="1" s="1"/>
  <c r="P825" i="1"/>
  <c r="B825" i="1" s="1"/>
  <c r="B826" i="1" l="1"/>
  <c r="R826" i="1"/>
  <c r="P827" i="1" l="1"/>
  <c r="B827" i="1" s="1"/>
  <c r="R827" i="1"/>
  <c r="P828" i="1" l="1"/>
  <c r="B828" i="1" s="1"/>
  <c r="R828" i="1"/>
  <c r="P829" i="1" l="1"/>
  <c r="B829" i="1" s="1"/>
  <c r="R829" i="1"/>
  <c r="P830" i="1" l="1"/>
  <c r="B830" i="1" s="1"/>
  <c r="R830" i="1"/>
  <c r="R831" i="1" l="1"/>
  <c r="P831" i="1"/>
  <c r="B831" i="1" s="1"/>
  <c r="P832" i="1" l="1"/>
  <c r="B832" i="1" s="1"/>
  <c r="R832" i="1"/>
  <c r="R833" i="1" l="1"/>
  <c r="P833" i="1"/>
  <c r="B833" i="1" s="1"/>
  <c r="P834" i="1" l="1"/>
  <c r="B834" i="1" s="1"/>
  <c r="R834" i="1"/>
  <c r="P835" i="1" l="1"/>
  <c r="B835" i="1" s="1"/>
  <c r="R835" i="1"/>
  <c r="P836" i="1" l="1"/>
  <c r="B836" i="1" s="1"/>
  <c r="R836" i="1"/>
  <c r="P837" i="1" l="1"/>
  <c r="B837" i="1" s="1"/>
  <c r="R837" i="1"/>
  <c r="P838" i="1" l="1"/>
  <c r="B838" i="1" s="1"/>
  <c r="R838" i="1"/>
  <c r="P839" i="1" l="1"/>
  <c r="B839" i="1" s="1"/>
  <c r="R839" i="1"/>
  <c r="R840" i="1" l="1"/>
  <c r="P840" i="1"/>
  <c r="B840" i="1" s="1"/>
  <c r="P841" i="1" l="1"/>
  <c r="B841" i="1" s="1"/>
  <c r="R841" i="1"/>
  <c r="P842" i="1" l="1"/>
  <c r="B842" i="1" s="1"/>
  <c r="R842" i="1"/>
  <c r="P843" i="1" l="1"/>
  <c r="B843" i="1" s="1"/>
  <c r="R843" i="1"/>
  <c r="P844" i="1" l="1"/>
  <c r="B844" i="1" s="1"/>
  <c r="R844" i="1"/>
  <c r="P845" i="1" l="1"/>
  <c r="B845" i="1" s="1"/>
  <c r="R845" i="1"/>
  <c r="P846" i="1" l="1"/>
  <c r="B846" i="1" s="1"/>
  <c r="R846" i="1"/>
  <c r="R847" i="1" l="1"/>
  <c r="P847" i="1"/>
  <c r="B847" i="1" s="1"/>
  <c r="R848" i="1" l="1"/>
  <c r="P848" i="1"/>
  <c r="B848" i="1" s="1"/>
  <c r="R849" i="1" l="1"/>
  <c r="P849" i="1"/>
  <c r="B849" i="1" s="1"/>
  <c r="R850" i="1" l="1"/>
  <c r="P850" i="1"/>
  <c r="B850" i="1" s="1"/>
  <c r="P851" i="1" l="1"/>
  <c r="B851" i="1" s="1"/>
  <c r="R851" i="1"/>
  <c r="P852" i="1" l="1"/>
  <c r="B852" i="1" s="1"/>
  <c r="R852" i="1"/>
  <c r="P853" i="1" l="1"/>
  <c r="B853" i="1" s="1"/>
  <c r="R853" i="1"/>
  <c r="R854" i="1" l="1"/>
  <c r="P854" i="1"/>
  <c r="B854" i="1" s="1"/>
  <c r="P855" i="1" l="1"/>
  <c r="B855" i="1" s="1"/>
  <c r="R855" i="1"/>
  <c r="P856" i="1" s="1"/>
  <c r="B856" i="1" l="1"/>
  <c r="R856" i="1"/>
  <c r="P857" i="1" l="1"/>
  <c r="B857" i="1" s="1"/>
  <c r="R857" i="1"/>
  <c r="P858" i="1" l="1"/>
  <c r="B858" i="1" s="1"/>
  <c r="R858" i="1"/>
  <c r="P859" i="1" l="1"/>
  <c r="B859" i="1" s="1"/>
  <c r="R859" i="1"/>
  <c r="R860" i="1" l="1"/>
  <c r="P860" i="1"/>
  <c r="B860" i="1" s="1"/>
  <c r="R861" i="1" l="1"/>
  <c r="P861" i="1"/>
  <c r="B861" i="1" s="1"/>
  <c r="R862" i="1" l="1"/>
  <c r="P862" i="1"/>
  <c r="B862" i="1" s="1"/>
  <c r="R863" i="1" l="1"/>
  <c r="P863" i="1"/>
  <c r="B863" i="1" s="1"/>
  <c r="P864" i="1" l="1"/>
  <c r="B864" i="1" s="1"/>
  <c r="R864" i="1"/>
  <c r="R865" i="1" l="1"/>
  <c r="P865" i="1"/>
  <c r="B865" i="1" s="1"/>
  <c r="P866" i="1" l="1"/>
  <c r="B866" i="1" s="1"/>
  <c r="R866" i="1"/>
  <c r="R867" i="1" l="1"/>
  <c r="P867" i="1"/>
  <c r="B867" i="1" s="1"/>
  <c r="R868" i="1" l="1"/>
  <c r="P868" i="1"/>
  <c r="B868" i="1" s="1"/>
  <c r="R869" i="1" l="1"/>
  <c r="P869" i="1"/>
  <c r="B869" i="1" s="1"/>
  <c r="R870" i="1" l="1"/>
  <c r="P870" i="1"/>
  <c r="B870" i="1" s="1"/>
  <c r="R871" i="1" l="1"/>
  <c r="P871" i="1"/>
  <c r="B871" i="1" s="1"/>
  <c r="R872" i="1" l="1"/>
  <c r="P872" i="1"/>
  <c r="B872" i="1" s="1"/>
  <c r="P873" i="1" l="1"/>
  <c r="B873" i="1" s="1"/>
  <c r="R873" i="1"/>
  <c r="P874" i="1" l="1"/>
  <c r="B874" i="1" s="1"/>
  <c r="R874" i="1"/>
  <c r="R875" i="1" l="1"/>
  <c r="P875" i="1"/>
  <c r="B875" i="1" s="1"/>
  <c r="R876" i="1" l="1"/>
  <c r="P876" i="1"/>
  <c r="B876" i="1" s="1"/>
  <c r="R877" i="1" l="1"/>
  <c r="P877" i="1"/>
  <c r="B877" i="1" s="1"/>
  <c r="P878" i="1" l="1"/>
  <c r="B878" i="1" s="1"/>
  <c r="R878" i="1"/>
  <c r="R879" i="1" l="1"/>
  <c r="P879" i="1"/>
  <c r="B879" i="1" s="1"/>
  <c r="P880" i="1" l="1"/>
  <c r="B880" i="1" s="1"/>
  <c r="R880" i="1"/>
  <c r="R881" i="1" l="1"/>
  <c r="P881" i="1"/>
  <c r="B881" i="1" s="1"/>
  <c r="R882" i="1" l="1"/>
  <c r="P882" i="1"/>
  <c r="B882" i="1" s="1"/>
  <c r="P883" i="1" l="1"/>
  <c r="B883" i="1" s="1"/>
  <c r="R883" i="1"/>
  <c r="P884" i="1" l="1"/>
  <c r="B884" i="1" s="1"/>
  <c r="R884" i="1"/>
  <c r="R885" i="1" l="1"/>
  <c r="P885" i="1"/>
  <c r="B885" i="1" s="1"/>
  <c r="P886" i="1" l="1"/>
  <c r="B886" i="1" s="1"/>
  <c r="R886" i="1"/>
  <c r="P887" i="1" s="1"/>
  <c r="B887" i="1" l="1"/>
  <c r="R887" i="1"/>
  <c r="P888" i="1" l="1"/>
  <c r="B888" i="1" s="1"/>
  <c r="R888" i="1"/>
  <c r="R889" i="1" l="1"/>
  <c r="P889" i="1"/>
  <c r="B889" i="1" s="1"/>
  <c r="R890" i="1" l="1"/>
  <c r="P890" i="1"/>
  <c r="B890" i="1" s="1"/>
  <c r="P891" i="1" l="1"/>
  <c r="B891" i="1" s="1"/>
  <c r="R891" i="1"/>
  <c r="R892" i="1" l="1"/>
  <c r="P892" i="1"/>
  <c r="B892" i="1" s="1"/>
  <c r="R893" i="1" l="1"/>
  <c r="P893" i="1"/>
  <c r="B893" i="1" s="1"/>
  <c r="R894" i="1" l="1"/>
  <c r="P894" i="1"/>
  <c r="B894" i="1" s="1"/>
  <c r="P895" i="1" l="1"/>
  <c r="B895" i="1" s="1"/>
  <c r="R895" i="1"/>
  <c r="R896" i="1" l="1"/>
  <c r="P896" i="1"/>
  <c r="B896" i="1" s="1"/>
  <c r="R897" i="1" l="1"/>
  <c r="P897" i="1"/>
  <c r="B897" i="1" s="1"/>
  <c r="R898" i="1" l="1"/>
  <c r="P898" i="1"/>
  <c r="B898" i="1" s="1"/>
  <c r="R899" i="1" l="1"/>
  <c r="P899" i="1"/>
  <c r="B899" i="1" s="1"/>
  <c r="R900" i="1" l="1"/>
  <c r="P900" i="1"/>
  <c r="B900" i="1" s="1"/>
  <c r="R901" i="1" l="1"/>
  <c r="P901" i="1"/>
  <c r="B901" i="1" s="1"/>
  <c r="R902" i="1" l="1"/>
  <c r="P902" i="1"/>
  <c r="B902" i="1" s="1"/>
  <c r="R903" i="1" l="1"/>
  <c r="P903" i="1"/>
  <c r="B903" i="1" s="1"/>
  <c r="R904" i="1" l="1"/>
  <c r="P904" i="1"/>
  <c r="B904" i="1" s="1"/>
  <c r="P905" i="1" l="1"/>
  <c r="B905" i="1" s="1"/>
  <c r="R905" i="1"/>
  <c r="P906" i="1" l="1"/>
  <c r="B906" i="1" s="1"/>
  <c r="R906" i="1"/>
  <c r="R907" i="1" l="1"/>
  <c r="P907" i="1"/>
  <c r="B907" i="1" s="1"/>
  <c r="P908" i="1" l="1"/>
  <c r="B908" i="1" s="1"/>
  <c r="R908" i="1"/>
  <c r="R909" i="1" l="1"/>
  <c r="P909" i="1"/>
  <c r="B909" i="1" s="1"/>
  <c r="R910" i="1" l="1"/>
  <c r="P910" i="1"/>
  <c r="B910" i="1" s="1"/>
  <c r="R911" i="1" l="1"/>
  <c r="P911" i="1"/>
  <c r="B911" i="1" s="1"/>
  <c r="R912" i="1" l="1"/>
  <c r="P912" i="1"/>
  <c r="B912" i="1" s="1"/>
  <c r="R913" i="1" l="1"/>
  <c r="P913" i="1"/>
  <c r="B913" i="1" s="1"/>
  <c r="P914" i="1" l="1"/>
  <c r="B914" i="1" s="1"/>
  <c r="R914" i="1"/>
  <c r="P915" i="1" l="1"/>
  <c r="B915" i="1" s="1"/>
  <c r="R915" i="1"/>
  <c r="R916" i="1" l="1"/>
  <c r="P917" i="1" s="1"/>
  <c r="P916" i="1"/>
  <c r="B916" i="1" s="1"/>
  <c r="B917" i="1" l="1"/>
  <c r="R917" i="1"/>
  <c r="P918" i="1" l="1"/>
  <c r="B918" i="1" s="1"/>
  <c r="R918" i="1"/>
  <c r="R919" i="1" l="1"/>
  <c r="P919" i="1"/>
  <c r="B919" i="1" s="1"/>
  <c r="P920" i="1" l="1"/>
  <c r="B920" i="1" s="1"/>
  <c r="R920" i="1"/>
  <c r="R921" i="1" l="1"/>
  <c r="P921" i="1"/>
  <c r="B921" i="1" s="1"/>
  <c r="R922" i="1" l="1"/>
  <c r="P922" i="1"/>
  <c r="B922" i="1" s="1"/>
  <c r="R923" i="1" l="1"/>
  <c r="P923" i="1"/>
  <c r="B923" i="1" s="1"/>
  <c r="P924" i="1" l="1"/>
  <c r="B924" i="1" s="1"/>
  <c r="R924" i="1"/>
  <c r="R925" i="1" l="1"/>
  <c r="P925" i="1"/>
  <c r="B925" i="1" s="1"/>
  <c r="P926" i="1" l="1"/>
  <c r="B926" i="1" s="1"/>
  <c r="R926" i="1"/>
  <c r="R927" i="1" l="1"/>
  <c r="P927" i="1"/>
  <c r="B927" i="1" s="1"/>
  <c r="P928" i="1" l="1"/>
  <c r="B928" i="1" s="1"/>
  <c r="R928" i="1"/>
  <c r="R929" i="1" l="1"/>
  <c r="P929" i="1"/>
  <c r="B929" i="1" s="1"/>
  <c r="R930" i="1" l="1"/>
  <c r="P930" i="1"/>
  <c r="B930" i="1" s="1"/>
  <c r="R931" i="1" l="1"/>
  <c r="P931" i="1"/>
  <c r="B931" i="1" s="1"/>
  <c r="R932" i="1" l="1"/>
  <c r="P932" i="1"/>
  <c r="B932" i="1" s="1"/>
  <c r="R933" i="1" l="1"/>
  <c r="P933" i="1"/>
  <c r="B933" i="1" s="1"/>
  <c r="R934" i="1" l="1"/>
  <c r="P934" i="1"/>
  <c r="B934" i="1" s="1"/>
  <c r="P935" i="1" l="1"/>
  <c r="B935" i="1" s="1"/>
  <c r="R935" i="1"/>
  <c r="R936" i="1" l="1"/>
  <c r="P936" i="1"/>
  <c r="B936" i="1" s="1"/>
  <c r="R937" i="1" l="1"/>
  <c r="P937" i="1"/>
  <c r="B937" i="1" s="1"/>
  <c r="R938" i="1" l="1"/>
  <c r="P938" i="1"/>
  <c r="B938" i="1" s="1"/>
  <c r="R939" i="1" l="1"/>
  <c r="P939" i="1"/>
  <c r="B939" i="1" s="1"/>
  <c r="R940" i="1" l="1"/>
  <c r="P940" i="1"/>
  <c r="B940" i="1" s="1"/>
  <c r="R941" i="1" l="1"/>
  <c r="P941" i="1"/>
  <c r="B941" i="1" s="1"/>
  <c r="P942" i="1" l="1"/>
  <c r="B942" i="1" s="1"/>
  <c r="R942" i="1"/>
  <c r="R943" i="1" l="1"/>
  <c r="P943" i="1"/>
  <c r="B943" i="1" s="1"/>
  <c r="P944" i="1" l="1"/>
  <c r="B944" i="1" s="1"/>
  <c r="R944" i="1"/>
  <c r="R945" i="1" l="1"/>
  <c r="P945" i="1"/>
  <c r="B945" i="1" s="1"/>
  <c r="P946" i="1" l="1"/>
  <c r="B946" i="1" s="1"/>
  <c r="R946" i="1"/>
  <c r="R947" i="1" l="1"/>
  <c r="P947" i="1"/>
  <c r="B947" i="1" s="1"/>
  <c r="R948" i="1" l="1"/>
  <c r="P948" i="1"/>
  <c r="B948" i="1" s="1"/>
  <c r="R949" i="1" l="1"/>
  <c r="P950" i="1" s="1"/>
  <c r="P949" i="1"/>
  <c r="B949" i="1" s="1"/>
  <c r="B950" i="1" l="1"/>
  <c r="R950" i="1"/>
  <c r="P951" i="1" l="1"/>
  <c r="B951" i="1" s="1"/>
  <c r="R951" i="1"/>
  <c r="R952" i="1" l="1"/>
  <c r="P952" i="1"/>
  <c r="B952" i="1" s="1"/>
  <c r="R953" i="1" l="1"/>
  <c r="P953" i="1"/>
  <c r="B953" i="1" s="1"/>
  <c r="R954" i="1" l="1"/>
  <c r="P954" i="1"/>
  <c r="B954" i="1" s="1"/>
  <c r="R955" i="1" l="1"/>
  <c r="P955" i="1"/>
  <c r="B955" i="1" s="1"/>
  <c r="R956" i="1" l="1"/>
  <c r="P956" i="1"/>
  <c r="B956" i="1" s="1"/>
  <c r="R957" i="1" l="1"/>
  <c r="P957" i="1"/>
  <c r="B957" i="1" s="1"/>
  <c r="P958" i="1" l="1"/>
  <c r="B958" i="1" s="1"/>
  <c r="R958" i="1"/>
  <c r="P959" i="1" l="1"/>
  <c r="B959" i="1" s="1"/>
  <c r="R959" i="1"/>
  <c r="R960" i="1" l="1"/>
  <c r="P960" i="1"/>
  <c r="B960" i="1" s="1"/>
  <c r="R961" i="1" l="1"/>
  <c r="P961" i="1"/>
  <c r="B961" i="1" s="1"/>
  <c r="R962" i="1" l="1"/>
  <c r="P962" i="1"/>
  <c r="B962" i="1" s="1"/>
  <c r="R963" i="1" l="1"/>
  <c r="P963" i="1"/>
  <c r="B963" i="1" s="1"/>
  <c r="R964" i="1" l="1"/>
  <c r="P964" i="1"/>
  <c r="B964" i="1" s="1"/>
  <c r="R965" i="1" l="1"/>
  <c r="P965" i="1"/>
  <c r="B965" i="1" s="1"/>
  <c r="R966" i="1" l="1"/>
  <c r="P966" i="1"/>
  <c r="B966" i="1" s="1"/>
  <c r="R967" i="1" l="1"/>
  <c r="P967" i="1"/>
  <c r="B967" i="1" s="1"/>
  <c r="P968" i="1" l="1"/>
  <c r="B968" i="1" s="1"/>
  <c r="R968" i="1"/>
  <c r="R969" i="1" l="1"/>
  <c r="P969" i="1"/>
  <c r="B969" i="1" s="1"/>
  <c r="R970" i="1" l="1"/>
  <c r="P970" i="1"/>
  <c r="B970" i="1" s="1"/>
  <c r="R971" i="1" l="1"/>
  <c r="P971" i="1"/>
  <c r="B971" i="1" s="1"/>
  <c r="R972" i="1" l="1"/>
  <c r="P972" i="1"/>
  <c r="B972" i="1" s="1"/>
  <c r="R973" i="1" l="1"/>
  <c r="P973" i="1"/>
  <c r="B973" i="1" s="1"/>
  <c r="R974" i="1" l="1"/>
  <c r="P974" i="1"/>
  <c r="B974" i="1" s="1"/>
  <c r="P975" i="1" l="1"/>
  <c r="B975" i="1" s="1"/>
  <c r="R975" i="1"/>
  <c r="R976" i="1" l="1"/>
  <c r="P976" i="1"/>
  <c r="B976" i="1" s="1"/>
  <c r="P977" i="1" l="1"/>
  <c r="B977" i="1" s="1"/>
  <c r="R977" i="1"/>
  <c r="P978" i="1" l="1"/>
  <c r="B978" i="1" s="1"/>
  <c r="R978" i="1"/>
  <c r="P979" i="1" s="1"/>
  <c r="B979" i="1" l="1"/>
  <c r="R979" i="1"/>
  <c r="R980" i="1" l="1"/>
  <c r="P980" i="1"/>
  <c r="B980" i="1" s="1"/>
  <c r="R981" i="1" l="1"/>
  <c r="P981" i="1"/>
  <c r="B981" i="1" s="1"/>
  <c r="R982" i="1" l="1"/>
  <c r="P982" i="1"/>
  <c r="B982" i="1" s="1"/>
  <c r="R983" i="1" l="1"/>
  <c r="P983" i="1"/>
  <c r="B983" i="1" s="1"/>
  <c r="R984" i="1" l="1"/>
  <c r="P984" i="1"/>
  <c r="B984" i="1" s="1"/>
  <c r="R985" i="1" l="1"/>
  <c r="P985" i="1"/>
  <c r="B985" i="1" s="1"/>
  <c r="R986" i="1" l="1"/>
  <c r="P986" i="1"/>
  <c r="B986" i="1" s="1"/>
  <c r="R987" i="1" l="1"/>
  <c r="P987" i="1"/>
  <c r="B987" i="1" s="1"/>
  <c r="R988" i="1" l="1"/>
  <c r="P988" i="1"/>
  <c r="B988" i="1" s="1"/>
  <c r="R989" i="1" l="1"/>
  <c r="P989" i="1"/>
  <c r="B989" i="1" s="1"/>
  <c r="P990" i="1" l="1"/>
  <c r="B990" i="1" s="1"/>
  <c r="R990" i="1"/>
  <c r="R991" i="1" l="1"/>
  <c r="P991" i="1"/>
  <c r="B991" i="1" s="1"/>
  <c r="R992" i="1" l="1"/>
  <c r="P992" i="1"/>
  <c r="B992" i="1" s="1"/>
  <c r="R993" i="1" l="1"/>
  <c r="P993" i="1"/>
  <c r="B993" i="1" s="1"/>
  <c r="R994" i="1" l="1"/>
  <c r="P994" i="1"/>
  <c r="B994" i="1" s="1"/>
  <c r="R995" i="1" l="1"/>
  <c r="P995" i="1"/>
  <c r="B995" i="1" s="1"/>
  <c r="R996" i="1" l="1"/>
  <c r="P996" i="1"/>
  <c r="B996" i="1" s="1"/>
  <c r="P997" i="1" l="1"/>
  <c r="B997" i="1" s="1"/>
  <c r="R997" i="1"/>
  <c r="R998" i="1" l="1"/>
  <c r="P998" i="1"/>
  <c r="B998" i="1" s="1"/>
  <c r="P999" i="1" l="1"/>
  <c r="B999" i="1" s="1"/>
  <c r="R999" i="1"/>
  <c r="P1000" i="1" l="1"/>
  <c r="B1000" i="1" s="1"/>
  <c r="R1000" i="1"/>
  <c r="R1001" i="1" l="1"/>
  <c r="P1001" i="1"/>
  <c r="B1001" i="1" s="1"/>
  <c r="R1002" i="1" l="1"/>
  <c r="P1002" i="1"/>
  <c r="B1002" i="1" s="1"/>
  <c r="R1003" i="1" l="1"/>
  <c r="P1003" i="1"/>
  <c r="B1003" i="1" s="1"/>
  <c r="R1004" i="1" l="1"/>
  <c r="P1004" i="1"/>
  <c r="B1004" i="1" s="1"/>
  <c r="R1005" i="1" l="1"/>
  <c r="P1005" i="1"/>
  <c r="B1005" i="1" s="1"/>
  <c r="P1006" i="1" l="1"/>
  <c r="B1006" i="1" s="1"/>
  <c r="R1006" i="1"/>
  <c r="P1007" i="1" l="1"/>
  <c r="B1007" i="1" s="1"/>
  <c r="R1007" i="1"/>
  <c r="P1008" i="1" s="1"/>
  <c r="B1008" i="1" l="1"/>
  <c r="R1008" i="1"/>
  <c r="R1009" i="1" l="1"/>
  <c r="P1009" i="1"/>
  <c r="B1009" i="1" s="1"/>
  <c r="R1010" i="1" l="1"/>
  <c r="P1010" i="1"/>
  <c r="B1010" i="1" s="1"/>
  <c r="R1011" i="1" l="1"/>
  <c r="P1011" i="1"/>
  <c r="B1011" i="1" s="1"/>
  <c r="R1012" i="1" l="1"/>
  <c r="P1012" i="1"/>
  <c r="B1012" i="1" s="1"/>
  <c r="R1013" i="1" l="1"/>
  <c r="P1013" i="1"/>
  <c r="B1013" i="1" s="1"/>
  <c r="R1014" i="1" l="1"/>
  <c r="P1014" i="1"/>
  <c r="B1014" i="1" s="1"/>
  <c r="R1015" i="1" l="1"/>
  <c r="P1015" i="1"/>
  <c r="B1015" i="1" s="1"/>
  <c r="R1016" i="1" l="1"/>
  <c r="P1016" i="1"/>
  <c r="B1016" i="1" s="1"/>
  <c r="R1017" i="1" l="1"/>
  <c r="P1017" i="1"/>
  <c r="B1017" i="1" s="1"/>
  <c r="P1018" i="1" l="1"/>
  <c r="B1018" i="1" s="1"/>
  <c r="R1018" i="1"/>
  <c r="P1019" i="1" l="1"/>
  <c r="B1019" i="1" s="1"/>
  <c r="R1019" i="1"/>
  <c r="R1020" i="1" l="1"/>
  <c r="P1020" i="1"/>
  <c r="B1020" i="1" s="1"/>
  <c r="R1021" i="1" l="1"/>
  <c r="P1021" i="1"/>
  <c r="B1021" i="1" s="1"/>
  <c r="R1022" i="1" l="1"/>
  <c r="P1022" i="1"/>
  <c r="B1022" i="1" s="1"/>
  <c r="R1023" i="1" l="1"/>
  <c r="P1023" i="1"/>
  <c r="B1023" i="1" s="1"/>
  <c r="R1024" i="1" l="1"/>
  <c r="P1024" i="1"/>
  <c r="B1024" i="1" s="1"/>
  <c r="R1025" i="1" l="1"/>
  <c r="P1025" i="1"/>
  <c r="B1025" i="1" s="1"/>
  <c r="P1026" i="1" l="1"/>
  <c r="B1026" i="1" s="1"/>
  <c r="R1026" i="1"/>
  <c r="R1027" i="1" l="1"/>
  <c r="P1027" i="1"/>
  <c r="B1027" i="1" s="1"/>
  <c r="P1028" i="1" l="1"/>
  <c r="B1028" i="1" s="1"/>
  <c r="R1028" i="1"/>
  <c r="R1029" i="1" l="1"/>
  <c r="P1029" i="1"/>
  <c r="B1029" i="1" s="1"/>
  <c r="P1030" i="1" l="1"/>
  <c r="B1030" i="1" s="1"/>
  <c r="R1030" i="1"/>
  <c r="P1031" i="1" l="1"/>
  <c r="B1031" i="1" s="1"/>
  <c r="R1031" i="1"/>
  <c r="R1032" i="1" l="1"/>
  <c r="P1032" i="1"/>
  <c r="B1032" i="1" s="1"/>
  <c r="R1033" i="1" l="1"/>
  <c r="P1033" i="1"/>
  <c r="B1033" i="1" s="1"/>
  <c r="R1034" i="1" l="1"/>
  <c r="P1034" i="1"/>
  <c r="B1034" i="1" s="1"/>
  <c r="R1035" i="1" l="1"/>
  <c r="P1035" i="1"/>
  <c r="B1035" i="1" s="1"/>
  <c r="R1036" i="1" l="1"/>
  <c r="P1036" i="1"/>
  <c r="B1036" i="1" s="1"/>
  <c r="R1037" i="1" l="1"/>
  <c r="P1037" i="1"/>
  <c r="B1037" i="1" s="1"/>
  <c r="P1038" i="1" l="1"/>
  <c r="B1038" i="1" s="1"/>
  <c r="R1038" i="1"/>
  <c r="R1039" i="1" l="1"/>
  <c r="P1039" i="1"/>
  <c r="B1039" i="1" s="1"/>
  <c r="P1040" i="1" l="1"/>
  <c r="B1040" i="1" s="1"/>
  <c r="R1040" i="1"/>
  <c r="P1041" i="1" s="1"/>
  <c r="B1041" i="1" l="1"/>
  <c r="R1041" i="1"/>
  <c r="P1042" i="1" l="1"/>
  <c r="B1042" i="1" s="1"/>
  <c r="R1042" i="1"/>
  <c r="R1043" i="1" l="1"/>
  <c r="P1043" i="1"/>
  <c r="B1043" i="1" s="1"/>
  <c r="R1044" i="1" l="1"/>
  <c r="P1044" i="1"/>
  <c r="B1044" i="1" s="1"/>
  <c r="R1045" i="1" l="1"/>
  <c r="P1045" i="1"/>
  <c r="B1045" i="1" s="1"/>
  <c r="R1046" i="1" l="1"/>
  <c r="P1046" i="1"/>
  <c r="B1046" i="1" s="1"/>
  <c r="R1047" i="1" l="1"/>
  <c r="P1047" i="1"/>
  <c r="B1047" i="1" s="1"/>
  <c r="R1048" i="1" l="1"/>
  <c r="P1048" i="1"/>
  <c r="B1048" i="1" s="1"/>
  <c r="R1049" i="1" l="1"/>
  <c r="P1049" i="1"/>
  <c r="B1049" i="1" s="1"/>
  <c r="P1050" i="1" l="1"/>
  <c r="B1050" i="1" s="1"/>
  <c r="R1050" i="1"/>
  <c r="R1051" i="1" l="1"/>
  <c r="P1051" i="1"/>
  <c r="B1051" i="1" s="1"/>
  <c r="R1052" i="1" l="1"/>
  <c r="P1052" i="1"/>
  <c r="B1052" i="1" s="1"/>
  <c r="R1053" i="1" l="1"/>
  <c r="P1053" i="1"/>
  <c r="B1053" i="1" s="1"/>
  <c r="R1054" i="1" l="1"/>
  <c r="P1054" i="1"/>
  <c r="B1054" i="1" s="1"/>
  <c r="R1055" i="1" l="1"/>
  <c r="P1055" i="1"/>
  <c r="B1055" i="1" s="1"/>
  <c r="R1056" i="1" l="1"/>
  <c r="P1056" i="1"/>
  <c r="B1056" i="1" s="1"/>
  <c r="R1057" i="1" l="1"/>
  <c r="P1057" i="1"/>
  <c r="B1057" i="1" s="1"/>
  <c r="R1058" i="1" l="1"/>
  <c r="P1058" i="1"/>
  <c r="B1058" i="1" s="1"/>
  <c r="P1059" i="1" l="1"/>
  <c r="B1059" i="1" s="1"/>
  <c r="R1059" i="1"/>
  <c r="R1060" i="1" l="1"/>
  <c r="P1060" i="1"/>
  <c r="B1060" i="1" s="1"/>
  <c r="R1061" i="1" l="1"/>
  <c r="P1061" i="1"/>
  <c r="B1061" i="1" s="1"/>
  <c r="R1062" i="1" l="1"/>
  <c r="P1062" i="1"/>
  <c r="B1062" i="1" s="1"/>
  <c r="P1063" i="1" l="1"/>
  <c r="B1063" i="1" s="1"/>
  <c r="R1063" i="1"/>
  <c r="R1064" i="1" l="1"/>
  <c r="P1064" i="1"/>
  <c r="B1064" i="1" s="1"/>
  <c r="R1065" i="1" l="1"/>
  <c r="P1065" i="1"/>
  <c r="B1065" i="1" s="1"/>
  <c r="R1066" i="1" l="1"/>
  <c r="P1066" i="1"/>
  <c r="B1066" i="1" s="1"/>
  <c r="R1067" i="1" l="1"/>
  <c r="P1067" i="1"/>
  <c r="B1067" i="1" s="1"/>
  <c r="R1068" i="1" l="1"/>
  <c r="P1069" i="1" s="1"/>
  <c r="P1068" i="1"/>
  <c r="B1068" i="1" s="1"/>
  <c r="B1069" i="1" l="1"/>
  <c r="R1069" i="1"/>
  <c r="P1070" i="1" l="1"/>
  <c r="B1070" i="1" s="1"/>
  <c r="R1070" i="1"/>
  <c r="R1071" i="1" l="1"/>
  <c r="P1071" i="1"/>
  <c r="B1071" i="1" s="1"/>
  <c r="P1072" i="1" l="1"/>
  <c r="B1072" i="1" s="1"/>
  <c r="R1072" i="1"/>
  <c r="R1073" i="1" l="1"/>
  <c r="P1073" i="1"/>
  <c r="B1073" i="1" s="1"/>
  <c r="R1074" i="1" l="1"/>
  <c r="P1074" i="1"/>
  <c r="B1074" i="1" s="1"/>
  <c r="R1075" i="1" l="1"/>
  <c r="P1075" i="1"/>
  <c r="B1075" i="1" s="1"/>
  <c r="R1076" i="1" l="1"/>
  <c r="P1076" i="1"/>
  <c r="B1076" i="1" s="1"/>
  <c r="R1077" i="1" l="1"/>
  <c r="P1077" i="1"/>
  <c r="B1077" i="1" s="1"/>
  <c r="R1078" i="1" l="1"/>
  <c r="P1078" i="1"/>
  <c r="B1078" i="1" s="1"/>
  <c r="R1079" i="1" l="1"/>
  <c r="P1079" i="1"/>
  <c r="B1079" i="1" s="1"/>
  <c r="R1080" i="1" l="1"/>
  <c r="P1080" i="1"/>
  <c r="B1080" i="1" s="1"/>
  <c r="P1081" i="1" l="1"/>
  <c r="B1081" i="1" s="1"/>
  <c r="R1081" i="1"/>
  <c r="R1082" i="1" l="1"/>
  <c r="P1082" i="1"/>
  <c r="B1082" i="1" s="1"/>
  <c r="P1083" i="1" l="1"/>
  <c r="B1083" i="1" s="1"/>
  <c r="R1083" i="1"/>
  <c r="R1084" i="1" l="1"/>
  <c r="P1084" i="1"/>
  <c r="B1084" i="1" s="1"/>
  <c r="R1085" i="1" l="1"/>
  <c r="P1085" i="1"/>
  <c r="B1085" i="1" s="1"/>
  <c r="R1086" i="1" l="1"/>
  <c r="P1086" i="1"/>
  <c r="B1086" i="1" s="1"/>
  <c r="P1087" i="1" l="1"/>
  <c r="B1087" i="1" s="1"/>
  <c r="R1087" i="1"/>
  <c r="P1088" i="1" l="1"/>
  <c r="B1088" i="1" s="1"/>
  <c r="R1088" i="1"/>
  <c r="R1089" i="1" l="1"/>
  <c r="P1089" i="1"/>
  <c r="B1089" i="1" s="1"/>
  <c r="R1090" i="1" l="1"/>
  <c r="P1090" i="1"/>
  <c r="B1090" i="1" s="1"/>
  <c r="P1091" i="1" l="1"/>
  <c r="B1091" i="1" s="1"/>
  <c r="R1091" i="1"/>
  <c r="R1092" i="1" l="1"/>
  <c r="P1092" i="1"/>
  <c r="B1092" i="1" s="1"/>
  <c r="R1093" i="1" l="1"/>
  <c r="P1093" i="1"/>
  <c r="B1093" i="1" s="1"/>
  <c r="R1094" i="1" l="1"/>
  <c r="P1094" i="1"/>
  <c r="B1094" i="1" s="1"/>
  <c r="R1095" i="1" l="1"/>
  <c r="P1095" i="1"/>
  <c r="B1095" i="1" s="1"/>
  <c r="R1096" i="1" l="1"/>
  <c r="P1096" i="1"/>
  <c r="B1096" i="1" s="1"/>
  <c r="P1097" i="1" l="1"/>
  <c r="B1097" i="1" s="1"/>
  <c r="R1097" i="1"/>
  <c r="R1098" i="1" l="1"/>
  <c r="P1098" i="1"/>
  <c r="B1098" i="1" s="1"/>
  <c r="R1099" i="1" l="1"/>
  <c r="P1100" i="1" s="1"/>
  <c r="P1099" i="1"/>
  <c r="B1099" i="1" s="1"/>
  <c r="B1100" i="1" l="1"/>
  <c r="R1100" i="1"/>
  <c r="P1101" i="1" l="1"/>
  <c r="B1101" i="1" s="1"/>
  <c r="R1101" i="1"/>
  <c r="R1102" i="1" l="1"/>
  <c r="P1102" i="1"/>
  <c r="B1102" i="1" s="1"/>
  <c r="R1103" i="1" l="1"/>
  <c r="P1103" i="1"/>
  <c r="B1103" i="1" s="1"/>
  <c r="R1104" i="1" l="1"/>
  <c r="P1104" i="1"/>
  <c r="B1104" i="1" s="1"/>
  <c r="R1105" i="1" l="1"/>
  <c r="P1105" i="1"/>
  <c r="B1105" i="1" s="1"/>
  <c r="R1106" i="1" l="1"/>
  <c r="P1106" i="1"/>
  <c r="B1106" i="1" s="1"/>
  <c r="R1107" i="1" l="1"/>
  <c r="P1107" i="1"/>
  <c r="B1107" i="1" s="1"/>
  <c r="R1108" i="1" l="1"/>
  <c r="P1108" i="1"/>
  <c r="B1108" i="1" s="1"/>
  <c r="R1109" i="1" l="1"/>
  <c r="P1109" i="1"/>
  <c r="B1109" i="1" s="1"/>
  <c r="R1110" i="1" l="1"/>
  <c r="P1110" i="1"/>
  <c r="B1110" i="1" s="1"/>
  <c r="P1111" i="1" l="1"/>
  <c r="B1111" i="1" s="1"/>
  <c r="R1111" i="1"/>
  <c r="R1112" i="1" l="1"/>
  <c r="P1112" i="1"/>
  <c r="B1112" i="1" s="1"/>
  <c r="P1113" i="1" l="1"/>
  <c r="B1113" i="1" s="1"/>
  <c r="R1113" i="1"/>
  <c r="R1114" i="1" l="1"/>
  <c r="P1114" i="1"/>
  <c r="B1114" i="1" s="1"/>
  <c r="R1115" i="1" l="1"/>
  <c r="P1115" i="1"/>
  <c r="B1115" i="1" s="1"/>
  <c r="R1116" i="1" l="1"/>
  <c r="P1116" i="1"/>
  <c r="B1116" i="1" s="1"/>
  <c r="R1117" i="1" l="1"/>
  <c r="P1117" i="1"/>
  <c r="B1117" i="1" s="1"/>
  <c r="P1118" i="1" l="1"/>
  <c r="B1118" i="1" s="1"/>
  <c r="R1118" i="1"/>
  <c r="P1119" i="1" l="1"/>
  <c r="B1119" i="1" s="1"/>
  <c r="R1119" i="1"/>
  <c r="R1120" i="1" l="1"/>
  <c r="P1120" i="1"/>
  <c r="B1120" i="1" s="1"/>
  <c r="R1121" i="1" l="1"/>
  <c r="P1121" i="1"/>
  <c r="B1121" i="1" s="1"/>
  <c r="P1122" i="1" l="1"/>
  <c r="B1122" i="1" s="1"/>
  <c r="R1122" i="1"/>
  <c r="R1123" i="1" l="1"/>
  <c r="P1123" i="1"/>
  <c r="B1123" i="1" s="1"/>
  <c r="R1124" i="1" l="1"/>
  <c r="P1124" i="1"/>
  <c r="B1124" i="1" s="1"/>
  <c r="R1125" i="1" l="1"/>
  <c r="P1125" i="1"/>
  <c r="B1125" i="1" s="1"/>
  <c r="R1126" i="1" l="1"/>
  <c r="P1126" i="1"/>
  <c r="B1126" i="1" s="1"/>
  <c r="R1127" i="1" l="1"/>
  <c r="P1127" i="1"/>
  <c r="B1127" i="1" s="1"/>
  <c r="R1128" i="1" l="1"/>
  <c r="P1128" i="1"/>
  <c r="B1128" i="1" s="1"/>
  <c r="R1129" i="1" l="1"/>
  <c r="P1129" i="1"/>
  <c r="B1129" i="1" s="1"/>
  <c r="R1130" i="1" l="1"/>
  <c r="P1130" i="1"/>
  <c r="B1130" i="1" s="1"/>
  <c r="R1131" i="1" l="1"/>
  <c r="P1132" i="1" s="1"/>
  <c r="P1131" i="1"/>
  <c r="B1131" i="1" s="1"/>
  <c r="B1132" i="1" l="1"/>
  <c r="R1132" i="1"/>
  <c r="R1133" i="1" l="1"/>
  <c r="P1133" i="1"/>
  <c r="B1133" i="1" s="1"/>
  <c r="R1134" i="1" l="1"/>
  <c r="P1134" i="1"/>
  <c r="B1134" i="1" s="1"/>
  <c r="R1135" i="1" l="1"/>
  <c r="P1135" i="1"/>
  <c r="B1135" i="1" s="1"/>
  <c r="R1136" i="1" l="1"/>
  <c r="P1136" i="1"/>
  <c r="B1136" i="1" s="1"/>
  <c r="R1137" i="1" l="1"/>
  <c r="P1137" i="1"/>
  <c r="B1137" i="1" s="1"/>
  <c r="R1138" i="1" l="1"/>
  <c r="P1138" i="1"/>
  <c r="B1138" i="1" s="1"/>
  <c r="R1139" i="1" l="1"/>
  <c r="P1139" i="1"/>
  <c r="B1139" i="1" s="1"/>
  <c r="R1140" i="1" l="1"/>
  <c r="P1140" i="1"/>
  <c r="B1140" i="1" s="1"/>
  <c r="R1141" i="1" l="1"/>
  <c r="P1141" i="1"/>
  <c r="B1141" i="1" s="1"/>
  <c r="R1142" i="1" l="1"/>
  <c r="P1142" i="1"/>
  <c r="B1142" i="1" s="1"/>
  <c r="R1143" i="1" l="1"/>
  <c r="P1143" i="1"/>
  <c r="B1143" i="1" s="1"/>
  <c r="R1144" i="1" l="1"/>
  <c r="P1144" i="1"/>
  <c r="B1144" i="1" s="1"/>
  <c r="R1145" i="1" l="1"/>
  <c r="P1145" i="1"/>
  <c r="B1145" i="1" s="1"/>
  <c r="P1146" i="1" l="1"/>
  <c r="B1146" i="1" s="1"/>
  <c r="R1146" i="1"/>
  <c r="R1147" i="1" l="1"/>
  <c r="P1147" i="1"/>
  <c r="B1147" i="1" s="1"/>
  <c r="R1148" i="1" l="1"/>
  <c r="P1148" i="1"/>
  <c r="B1148" i="1" s="1"/>
  <c r="R1149" i="1" l="1"/>
  <c r="P1149" i="1"/>
  <c r="B1149" i="1" s="1"/>
  <c r="P1150" i="1" l="1"/>
  <c r="B1150" i="1" s="1"/>
  <c r="R1150" i="1"/>
  <c r="R1151" i="1" l="1"/>
  <c r="P1151" i="1"/>
  <c r="B1151" i="1" s="1"/>
  <c r="R1152" i="1" l="1"/>
  <c r="P1152" i="1"/>
  <c r="B1152" i="1" s="1"/>
  <c r="P1153" i="1" l="1"/>
  <c r="B1153" i="1" s="1"/>
  <c r="R1153" i="1"/>
  <c r="R1154" i="1" l="1"/>
  <c r="P1154" i="1"/>
  <c r="B1154" i="1" s="1"/>
  <c r="R1155" i="1" l="1"/>
  <c r="P1155" i="1"/>
  <c r="B1155" i="1" s="1"/>
  <c r="R1156" i="1" l="1"/>
  <c r="P1156" i="1"/>
  <c r="B1156" i="1" s="1"/>
  <c r="R1157" i="1" l="1"/>
  <c r="P1157" i="1"/>
  <c r="B1157" i="1" s="1"/>
  <c r="R1158" i="1" l="1"/>
  <c r="P1158" i="1"/>
  <c r="B1158" i="1" s="1"/>
  <c r="R1159" i="1" l="1"/>
  <c r="P1159" i="1"/>
  <c r="B1159" i="1" s="1"/>
  <c r="R1160" i="1" l="1"/>
  <c r="P1161" i="1" s="1"/>
  <c r="P1160" i="1"/>
  <c r="B1160" i="1" s="1"/>
  <c r="B1161" i="1" l="1"/>
  <c r="R1161" i="1"/>
  <c r="R1162" i="1" l="1"/>
  <c r="P1162" i="1"/>
  <c r="B1162" i="1" s="1"/>
  <c r="R1163" i="1" l="1"/>
  <c r="P1163" i="1"/>
  <c r="B1163" i="1" s="1"/>
  <c r="R1164" i="1" l="1"/>
  <c r="P1164" i="1"/>
  <c r="B1164" i="1" s="1"/>
  <c r="R1165" i="1" l="1"/>
  <c r="P1165" i="1"/>
  <c r="B1165" i="1" s="1"/>
  <c r="R1166" i="1" l="1"/>
  <c r="P1166" i="1"/>
  <c r="B1166" i="1" s="1"/>
  <c r="R1167" i="1" l="1"/>
  <c r="P1167" i="1"/>
  <c r="B1167" i="1" s="1"/>
  <c r="R1168" i="1" l="1"/>
  <c r="P1168" i="1"/>
  <c r="B1168" i="1" s="1"/>
  <c r="P1169" i="1" l="1"/>
  <c r="B1169" i="1" s="1"/>
  <c r="R1169" i="1"/>
  <c r="R1170" i="1" l="1"/>
  <c r="P1170" i="1"/>
  <c r="B1170" i="1" s="1"/>
  <c r="R1171" i="1" l="1"/>
  <c r="P1171" i="1"/>
  <c r="B1171" i="1" s="1"/>
  <c r="R1172" i="1" l="1"/>
  <c r="P1172" i="1"/>
  <c r="B1172" i="1" s="1"/>
  <c r="R1173" i="1" l="1"/>
  <c r="P1173" i="1"/>
  <c r="B1173" i="1" s="1"/>
  <c r="R1174" i="1" l="1"/>
  <c r="P1174" i="1"/>
  <c r="B1174" i="1" s="1"/>
  <c r="R1175" i="1" l="1"/>
  <c r="P1175" i="1"/>
  <c r="B1175" i="1" s="1"/>
  <c r="P1176" i="1" l="1"/>
  <c r="B1176" i="1" s="1"/>
  <c r="R1176" i="1"/>
  <c r="P1177" i="1" l="1"/>
  <c r="B1177" i="1" s="1"/>
  <c r="R1177" i="1"/>
  <c r="R1178" i="1" l="1"/>
  <c r="P1178" i="1"/>
  <c r="B1178" i="1" s="1"/>
  <c r="P1179" i="1" l="1"/>
  <c r="B1179" i="1" s="1"/>
  <c r="R1179" i="1"/>
  <c r="R1180" i="1" l="1"/>
  <c r="P1180" i="1"/>
  <c r="B1180" i="1" s="1"/>
  <c r="P1181" i="1" l="1"/>
  <c r="B1181" i="1" s="1"/>
  <c r="R1181" i="1"/>
  <c r="P1182" i="1" l="1"/>
  <c r="B1182" i="1" s="1"/>
  <c r="R1182" i="1"/>
  <c r="R1183" i="1" l="1"/>
  <c r="P1183" i="1"/>
  <c r="B1183" i="1" s="1"/>
  <c r="R1184" i="1" l="1"/>
  <c r="P1184" i="1"/>
  <c r="B1184" i="1" s="1"/>
  <c r="R1185" i="1" l="1"/>
  <c r="P1185" i="1"/>
  <c r="B1185" i="1" s="1"/>
  <c r="R1186" i="1" l="1"/>
  <c r="P1186" i="1"/>
  <c r="B1186" i="1" s="1"/>
  <c r="R1187" i="1" l="1"/>
  <c r="P1187" i="1"/>
  <c r="B1187" i="1" s="1"/>
  <c r="R1188" i="1" l="1"/>
  <c r="P1188" i="1"/>
  <c r="B1188" i="1" s="1"/>
  <c r="R1189" i="1" l="1"/>
  <c r="P1189" i="1"/>
  <c r="B1189" i="1" s="1"/>
  <c r="R1190" i="1" l="1"/>
  <c r="P1190" i="1"/>
  <c r="B1190" i="1" s="1"/>
  <c r="R1191" i="1" l="1"/>
  <c r="P1192" i="1" s="1"/>
  <c r="P1191" i="1"/>
  <c r="B1191" i="1" s="1"/>
  <c r="B1192" i="1" l="1"/>
  <c r="R1192" i="1"/>
  <c r="P1193" i="1" l="1"/>
  <c r="B1193" i="1" s="1"/>
  <c r="R1193" i="1"/>
  <c r="P1194" i="1" l="1"/>
  <c r="B1194" i="1" s="1"/>
  <c r="R1194" i="1"/>
  <c r="R1195" i="1" l="1"/>
  <c r="P1195" i="1"/>
  <c r="B1195" i="1" s="1"/>
  <c r="R1196" i="1" l="1"/>
  <c r="P1196" i="1"/>
  <c r="B1196" i="1" s="1"/>
  <c r="R1197" i="1" l="1"/>
  <c r="P1197" i="1"/>
  <c r="B1197" i="1" s="1"/>
  <c r="P1198" i="1" l="1"/>
  <c r="B1198" i="1" s="1"/>
  <c r="R1198" i="1"/>
  <c r="R1199" i="1" l="1"/>
  <c r="P1199" i="1"/>
  <c r="B1199" i="1" s="1"/>
  <c r="R1200" i="1" l="1"/>
  <c r="P1200" i="1"/>
  <c r="B1200" i="1" s="1"/>
  <c r="R1201" i="1" l="1"/>
  <c r="P1201" i="1"/>
  <c r="B1201" i="1" s="1"/>
  <c r="R1202" i="1" l="1"/>
  <c r="P1202" i="1"/>
  <c r="B1202" i="1" s="1"/>
  <c r="R1203" i="1" l="1"/>
  <c r="P1203" i="1"/>
  <c r="B1203" i="1" s="1"/>
  <c r="R1204" i="1" l="1"/>
  <c r="P1204" i="1"/>
  <c r="B1204" i="1" s="1"/>
  <c r="R1205" i="1" l="1"/>
  <c r="P1205" i="1"/>
  <c r="B1205" i="1" s="1"/>
  <c r="R1206" i="1" l="1"/>
  <c r="P1206" i="1"/>
  <c r="B1206" i="1" s="1"/>
  <c r="R1207" i="1" l="1"/>
  <c r="P1207" i="1"/>
  <c r="B1207" i="1" s="1"/>
  <c r="P1208" i="1" l="1"/>
  <c r="B1208" i="1" s="1"/>
  <c r="R1208" i="1"/>
  <c r="R1209" i="1" l="1"/>
  <c r="P1209" i="1"/>
  <c r="B1209" i="1" s="1"/>
  <c r="P1210" i="1" l="1"/>
  <c r="B1210" i="1" s="1"/>
  <c r="R1210" i="1"/>
  <c r="R1211" i="1" l="1"/>
  <c r="P1211" i="1"/>
  <c r="B1211" i="1" s="1"/>
  <c r="P1212" i="1" l="1"/>
  <c r="B1212" i="1" s="1"/>
  <c r="R1212" i="1"/>
  <c r="P1213" i="1" l="1"/>
  <c r="B1213" i="1" s="1"/>
  <c r="R1213" i="1"/>
  <c r="R1214" i="1" l="1"/>
  <c r="P1214" i="1"/>
  <c r="B1214" i="1" s="1"/>
  <c r="R1215" i="1" l="1"/>
  <c r="P1215" i="1"/>
  <c r="B1215" i="1" s="1"/>
  <c r="P1216" i="1" l="1"/>
  <c r="B1216" i="1" s="1"/>
  <c r="R1216" i="1"/>
  <c r="R1217" i="1" l="1"/>
  <c r="P1217" i="1"/>
  <c r="B1217" i="1" s="1"/>
  <c r="R1218" i="1" l="1"/>
  <c r="P1218" i="1"/>
  <c r="B1218" i="1" s="1"/>
  <c r="R1219" i="1" l="1"/>
  <c r="P1219" i="1"/>
  <c r="B1219" i="1" s="1"/>
  <c r="R1220" i="1" l="1"/>
  <c r="P1220" i="1"/>
  <c r="B1220" i="1" s="1"/>
  <c r="R1221" i="1" l="1"/>
  <c r="P1221" i="1"/>
  <c r="B1221" i="1" s="1"/>
  <c r="R1222" i="1" l="1"/>
  <c r="P1223" i="1" s="1"/>
  <c r="P1222" i="1"/>
  <c r="B1222" i="1" s="1"/>
  <c r="B1223" i="1" l="1"/>
  <c r="R1223" i="1"/>
  <c r="R1224" i="1" l="1"/>
  <c r="P1224" i="1"/>
  <c r="B1224" i="1" s="1"/>
  <c r="R1225" i="1" l="1"/>
  <c r="P1225" i="1"/>
  <c r="B1225" i="1" s="1"/>
  <c r="R1226" i="1" l="1"/>
  <c r="P1226" i="1"/>
  <c r="B1226" i="1" s="1"/>
  <c r="R1227" i="1" l="1"/>
  <c r="P1227" i="1"/>
  <c r="B1227" i="1" s="1"/>
  <c r="P1228" i="1" l="1"/>
  <c r="B1228" i="1" s="1"/>
  <c r="R1228" i="1"/>
  <c r="R1229" i="1" l="1"/>
  <c r="P1229" i="1"/>
  <c r="B1229" i="1" s="1"/>
  <c r="P1230" i="1" l="1"/>
  <c r="B1230" i="1" s="1"/>
  <c r="R1230" i="1"/>
  <c r="P1231" i="1" l="1"/>
  <c r="B1231" i="1" s="1"/>
  <c r="R1231" i="1"/>
  <c r="R1232" i="1" l="1"/>
  <c r="P1232" i="1"/>
  <c r="B1232" i="1" s="1"/>
  <c r="R1233" i="1" l="1"/>
  <c r="P1233" i="1"/>
  <c r="B1233" i="1" s="1"/>
  <c r="R1234" i="1" l="1"/>
  <c r="P1234" i="1"/>
  <c r="B1234" i="1" s="1"/>
  <c r="R1235" i="1" l="1"/>
  <c r="P1235" i="1"/>
  <c r="B1235" i="1" s="1"/>
  <c r="R1236" i="1" l="1"/>
  <c r="P1236" i="1"/>
  <c r="B1236" i="1" s="1"/>
  <c r="R1237" i="1" l="1"/>
  <c r="P1237" i="1"/>
  <c r="B1237" i="1" s="1"/>
  <c r="R1238" i="1" l="1"/>
  <c r="P1238" i="1"/>
  <c r="B1238" i="1" s="1"/>
  <c r="R1239" i="1" l="1"/>
  <c r="P1239" i="1"/>
  <c r="B1239" i="1" s="1"/>
  <c r="P1240" i="1" l="1"/>
  <c r="B1240" i="1" s="1"/>
  <c r="R1240" i="1"/>
  <c r="P1241" i="1" l="1"/>
  <c r="B1241" i="1" s="1"/>
  <c r="R1241" i="1"/>
  <c r="R1242" i="1" l="1"/>
  <c r="P1242" i="1"/>
  <c r="B1242" i="1" s="1"/>
  <c r="P1243" i="1" l="1"/>
  <c r="B1243" i="1" s="1"/>
  <c r="R1243" i="1"/>
  <c r="R1244" i="1" l="1"/>
  <c r="P1244" i="1"/>
  <c r="B1244" i="1" s="1"/>
  <c r="P1245" i="1" l="1"/>
  <c r="B1245" i="1" s="1"/>
  <c r="R1245" i="1"/>
  <c r="R1246" i="1" l="1"/>
  <c r="P1246" i="1"/>
  <c r="B1246" i="1" s="1"/>
  <c r="R1247" i="1" l="1"/>
  <c r="P1247" i="1"/>
  <c r="B1247" i="1" s="1"/>
  <c r="R1248" i="1" l="1"/>
  <c r="P1248" i="1"/>
  <c r="B1248" i="1" s="1"/>
  <c r="P1249" i="1" l="1"/>
  <c r="B1249" i="1" s="1"/>
  <c r="R1249" i="1"/>
  <c r="R1250" i="1" l="1"/>
  <c r="P1250" i="1"/>
  <c r="B1250" i="1" s="1"/>
  <c r="R1251" i="1" l="1"/>
  <c r="P1251" i="1"/>
  <c r="B1251" i="1" s="1"/>
  <c r="R1252" i="1" l="1"/>
  <c r="P1253" i="1" s="1"/>
  <c r="P1252" i="1"/>
  <c r="B1252" i="1" s="1"/>
  <c r="B1253" i="1" l="1"/>
  <c r="R1253" i="1"/>
  <c r="P1254" i="1" l="1"/>
  <c r="B1254" i="1" l="1"/>
  <c r="R1254" i="1"/>
  <c r="R1255" i="1" l="1"/>
  <c r="R1256" i="1" s="1"/>
  <c r="P1255" i="1"/>
  <c r="B1255" i="1" s="1"/>
  <c r="P1256" i="1" l="1"/>
  <c r="B1256" i="1" s="1"/>
  <c r="R1257" i="1"/>
  <c r="P1257" i="1"/>
  <c r="B1257" i="1" s="1"/>
  <c r="R1258" i="1" l="1"/>
  <c r="P1258" i="1"/>
  <c r="B1258" i="1" l="1"/>
  <c r="R1259" i="1"/>
  <c r="P1259" i="1"/>
  <c r="B1259" i="1" s="1"/>
  <c r="P1260" i="1" l="1"/>
  <c r="R1260" i="1"/>
  <c r="B1260" i="1" l="1"/>
  <c r="R1261" i="1"/>
  <c r="P1261" i="1"/>
  <c r="B1261" i="1" s="1"/>
  <c r="R1262" i="1" l="1"/>
  <c r="P1262" i="1"/>
  <c r="B1262" i="1" l="1"/>
  <c r="R1263" i="1"/>
  <c r="P1263" i="1"/>
  <c r="B1263" i="1" s="1"/>
  <c r="R1264" i="1" l="1"/>
  <c r="P1264" i="1"/>
  <c r="B1264" i="1" s="1"/>
  <c r="R1265" i="1" l="1"/>
  <c r="P1265" i="1"/>
  <c r="B1265" i="1" l="1"/>
  <c r="R1266" i="1"/>
  <c r="P1266" i="1"/>
  <c r="B1266" i="1" s="1"/>
  <c r="R1267" i="1" l="1"/>
  <c r="P1267" i="1"/>
  <c r="B1267" i="1" l="1"/>
  <c r="P1268" i="1"/>
  <c r="B1268" i="1" s="1"/>
  <c r="R1268" i="1"/>
  <c r="R1269" i="1" l="1"/>
  <c r="P1269" i="1"/>
  <c r="B1269" i="1" l="1"/>
  <c r="R1270" i="1"/>
  <c r="P1270" i="1"/>
  <c r="B1270" i="1" s="1"/>
  <c r="P1271" i="1" l="1"/>
  <c r="B1271" i="1" s="1"/>
  <c r="R1271" i="1"/>
  <c r="R1272" i="1" l="1"/>
  <c r="P1273" i="1" s="1"/>
  <c r="P1272" i="1"/>
  <c r="B1272" i="1" l="1"/>
  <c r="B1273" i="1"/>
  <c r="R1273" i="1"/>
  <c r="R1274" i="1" l="1"/>
  <c r="P1274" i="1"/>
  <c r="B1274" i="1" l="1"/>
  <c r="R1275" i="1"/>
  <c r="P1275" i="1"/>
  <c r="B1275" i="1" s="1"/>
  <c r="P1276" i="1" l="1"/>
  <c r="R1276" i="1"/>
  <c r="B1276" i="1" l="1"/>
  <c r="R1277" i="1"/>
  <c r="P1277" i="1"/>
  <c r="B1277" i="1" s="1"/>
  <c r="R1278" i="1" l="1"/>
  <c r="P1278" i="1"/>
  <c r="B1278" i="1" s="1"/>
  <c r="R1279" i="1" l="1"/>
  <c r="P1279" i="1"/>
  <c r="B1279" i="1" l="1"/>
  <c r="R1280" i="1"/>
  <c r="P1280" i="1"/>
  <c r="B1280" i="1" s="1"/>
  <c r="R1281" i="1" l="1"/>
  <c r="P1281" i="1"/>
  <c r="B1281" i="1" l="1"/>
  <c r="R1282" i="1"/>
  <c r="P1282" i="1"/>
  <c r="B1282" i="1" s="1"/>
  <c r="R1283" i="1" l="1"/>
  <c r="P1283" i="1"/>
  <c r="B1283" i="1" l="1"/>
  <c r="R1284" i="1"/>
  <c r="P1284" i="1"/>
  <c r="B1284" i="1" s="1"/>
  <c r="R1285" i="1" l="1"/>
  <c r="P1285" i="1"/>
  <c r="B1285" i="1" s="1"/>
  <c r="R1286" i="1" l="1"/>
  <c r="P1286" i="1"/>
  <c r="B1286" i="1" l="1"/>
  <c r="R1287" i="1"/>
  <c r="P1287" i="1"/>
  <c r="B1287" i="1" s="1"/>
  <c r="R1288" i="1" l="1"/>
  <c r="P1288" i="1"/>
  <c r="B1288" i="1" s="1"/>
  <c r="R1289" i="1" l="1"/>
  <c r="P1289" i="1"/>
  <c r="B1289" i="1" l="1"/>
  <c r="R1290" i="1"/>
  <c r="P1291" i="1" s="1"/>
  <c r="P1290" i="1"/>
  <c r="B1290" i="1" s="1"/>
  <c r="R1291" i="1" l="1"/>
  <c r="B1291" i="1"/>
</calcChain>
</file>

<file path=xl/sharedStrings.xml><?xml version="1.0" encoding="utf-8"?>
<sst xmlns="http://schemas.openxmlformats.org/spreadsheetml/2006/main" count="155" uniqueCount="88">
  <si>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</si>
  <si>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</si>
  <si>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</si>
  <si>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</si>
  <si>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</si>
  <si>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</si>
  <si>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</si>
  <si>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</si>
  <si>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</si>
  <si>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</si>
  <si>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</si>
  <si>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</si>
  <si>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</si>
  <si>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</si>
  <si>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</si>
  <si>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</si>
  <si>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</si>
  <si>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</si>
  <si>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</si>
  <si>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</si>
  <si>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</si>
  <si>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</si>
  <si>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</si>
  <si>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</si>
  <si>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</si>
  <si>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</si>
  <si>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</si>
  <si>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</si>
  <si>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</si>
  <si>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</si>
  <si>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</si>
  <si>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</si>
  <si>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</si>
  <si>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</si>
  <si>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</si>
  <si>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</si>
  <si>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</si>
  <si>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</si>
  <si>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</si>
  <si>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</si>
  <si>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</si>
  <si>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</si>
  <si>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</si>
  <si>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</si>
  <si>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</si>
  <si>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</si>
  <si>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</si>
  <si>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</si>
  <si>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</si>
  <si>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</si>
  <si>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</si>
  <si>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</si>
  <si>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</si>
  <si>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</si>
  <si>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</si>
  <si>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</si>
  <si>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</si>
  <si>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</si>
  <si>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</si>
  <si>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</si>
  <si>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VERT-GYRA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</si>
  <si>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</si>
  <si>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</si>
  <si>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</si>
  <si>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</si>
  <si>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</si>
  <si>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</si>
  <si>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</si>
  <si>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</si>
  <si>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</si>
  <si>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</si>
  <si>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</si>
  <si>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</si>
  <si>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</si>
  <si>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</si>
  <si>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</si>
  <si>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</si>
  <si>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</si>
  <si>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</si>
  <si>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</si>
  <si>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</si>
  <si>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</si>
  <si>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</si>
  <si>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</si>
  <si>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2ª SER/3ª EMI</t>
  </si>
  <si>
    <t>DI + 10,00% (base 252)</t>
  </si>
  <si>
    <t>GYRA23</t>
  </si>
  <si>
    <t>CIA SECURITIZADORA DE CRÉDITOS FINANCEIROS VERT-GYRA - 3ª EMISSÃO DE DEBÊNTURES - 2ª SÉRIE - R$ 12.000.000,00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</si>
</sst>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6" borderId="0" applyNumberFormat="0" applyBorder="0" applyAlignment="0" applyProtection="0"/>
  </cellStyleXfs>
  <cellXfs count="15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1" fillId="4" borderId="0" xfId="0" applyFont="1" applyFill="1"/>
    <xf numFmtId="3" fontId="2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5" fillId="5" borderId="0" xfId="0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16" fillId="4" borderId="0" xfId="0" applyFont="1" applyFill="1"/>
    <xf numFmtId="0" fontId="18" fillId="6" borderId="0" xfId="2" applyFont="1" applyAlignment="1">
      <alignment horizontal="centerContinuous"/>
    </xf>
    <xf numFmtId="167" fontId="18" fillId="6" borderId="0" xfId="2" applyNumberFormat="1" applyFont="1" applyAlignment="1">
      <alignment horizontal="centerContinuous"/>
    </xf>
    <xf numFmtId="168" fontId="18" fillId="6" borderId="0" xfId="2" applyNumberFormat="1" applyFont="1" applyAlignment="1">
      <alignment horizontal="centerContinuous"/>
    </xf>
    <xf numFmtId="10" fontId="18" fillId="6" borderId="0" xfId="2" applyNumberFormat="1" applyFont="1" applyAlignment="1">
      <alignment horizontal="centerContinuous"/>
    </xf>
    <xf numFmtId="169" fontId="18" fillId="6" borderId="0" xfId="2" applyNumberFormat="1" applyFont="1" applyAlignment="1">
      <alignment horizontal="centerContinuous"/>
    </xf>
    <xf numFmtId="1" fontId="18" fillId="6" borderId="0" xfId="2" applyNumberFormat="1" applyFont="1" applyAlignment="1">
      <alignment horizontal="centerContinuous"/>
    </xf>
    <xf numFmtId="166" fontId="18" fillId="6" borderId="0" xfId="2" applyNumberFormat="1" applyFont="1" applyAlignment="1">
      <alignment horizontal="centerContinuous"/>
    </xf>
    <xf numFmtId="0" fontId="18" fillId="6" borderId="0" xfId="2" applyFont="1" applyAlignment="1">
      <alignment horizontal="left"/>
    </xf>
    <xf numFmtId="14" fontId="19" fillId="5" borderId="0" xfId="0" applyNumberFormat="1" applyFont="1" applyFill="1" applyAlignment="1">
      <alignment horizontal="center" vertical="center"/>
    </xf>
    <xf numFmtId="14" fontId="19" fillId="5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20" fillId="4" borderId="0" xfId="0" applyNumberFormat="1" applyFont="1" applyFill="1" applyAlignment="1">
      <alignment horizontal="left" vertical="center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167" fontId="1" fillId="0" borderId="0" xfId="0" applyNumberFormat="1" applyFont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209550</xdr:colOff>
      <xdr:row>57</xdr:row>
      <xdr:rowOff>0</xdr:rowOff>
    </xdr:from>
    <xdr:to>
      <xdr:col>30</xdr:col>
      <xdr:colOff>447675</xdr:colOff>
      <xdr:row>65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999CB45-C8C8-4994-8CB8-70E6ED498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0" y="8601075"/>
          <a:ext cx="692467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67</xdr:row>
      <xdr:rowOff>0</xdr:rowOff>
    </xdr:from>
    <xdr:to>
      <xdr:col>30</xdr:col>
      <xdr:colOff>381000</xdr:colOff>
      <xdr:row>87</xdr:row>
      <xdr:rowOff>57150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F49081-29C6-47AE-903E-0030169F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0029825"/>
          <a:ext cx="6848475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89</xdr:row>
      <xdr:rowOff>0</xdr:rowOff>
    </xdr:from>
    <xdr:to>
      <xdr:col>30</xdr:col>
      <xdr:colOff>381000</xdr:colOff>
      <xdr:row>96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3520BFD-1BF9-462C-B2CB-CF7AE359D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3173075"/>
          <a:ext cx="68484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0</xdr:col>
      <xdr:colOff>1295400</xdr:colOff>
      <xdr:row>2</xdr:row>
      <xdr:rowOff>106928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81031AF-0CDB-4651-B4D1-F5D63E26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0"/>
          <a:ext cx="1209675" cy="478403"/>
        </a:xfrm>
        <a:prstGeom prst="rect">
          <a:avLst/>
        </a:prstGeom>
      </xdr:spPr>
    </xdr:pic>
    <xdr:clientData/>
  </xdr:twoCellAnchor>
  <xdr:twoCellAnchor editAs="oneCell">
    <xdr:from>
      <xdr:col>24</xdr:col>
      <xdr:colOff>228600</xdr:colOff>
      <xdr:row>98</xdr:row>
      <xdr:rowOff>0</xdr:rowOff>
    </xdr:from>
    <xdr:to>
      <xdr:col>30</xdr:col>
      <xdr:colOff>733425</xdr:colOff>
      <xdr:row>104</xdr:row>
      <xdr:rowOff>104775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F98C390-D848-496B-A347-F9A8640C6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9875" y="14439900"/>
          <a:ext cx="71913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228600</xdr:colOff>
      <xdr:row>104</xdr:row>
      <xdr:rowOff>95250</xdr:rowOff>
    </xdr:from>
    <xdr:to>
      <xdr:col>30</xdr:col>
      <xdr:colOff>695325</xdr:colOff>
      <xdr:row>122</xdr:row>
      <xdr:rowOff>38100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4DD8A8F-0C9B-4FA8-8728-48E764F95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9875" y="15392400"/>
          <a:ext cx="715327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1.285156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7" width="20.140625" style="8" customWidth="1"/>
    <col min="158" max="197" width="12.42578125" style="8" customWidth="1"/>
    <col min="198" max="198" width="20.140625" style="9" customWidth="1"/>
    <col min="199" max="199" width="21.42578125" style="9" customWidth="1"/>
    <col min="200" max="200" width="22.7109375" style="9" customWidth="1"/>
    <col min="201" max="201" width="13.7109375" style="9" customWidth="1"/>
    <col min="202" max="202" width="15" style="9" customWidth="1"/>
    <col min="203" max="205" width="17.5703125" style="9" customWidth="1"/>
    <col min="206" max="206" width="16.28515625" style="9" customWidth="1"/>
    <col min="207" max="207" width="15" style="9" customWidth="1"/>
    <col min="208" max="209" width="12.42578125" style="9" customWidth="1"/>
    <col min="210" max="211" width="17.5703125" style="9" customWidth="1"/>
    <col min="212" max="212" width="7.28515625" style="9" customWidth="1"/>
    <col min="213" max="213" width="21.4257812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7" width="17.5703125" style="9" customWidth="1"/>
    <col min="218" max="218" width="6" style="9" customWidth="1"/>
    <col min="219" max="220" width="18.85546875" style="9" customWidth="1"/>
    <col min="221" max="222" width="20.140625" style="9" customWidth="1"/>
    <col min="223" max="223" width="6" style="9" customWidth="1"/>
    <col min="224" max="224" width="12.42578125" style="9" customWidth="1"/>
    <col min="225" max="225" width="18.85546875" style="9" customWidth="1"/>
    <col min="226" max="227" width="15" style="9" customWidth="1"/>
    <col min="228" max="228" width="7.28515625" style="9" customWidth="1"/>
    <col min="229" max="229" width="11.140625" style="9" customWidth="1"/>
    <col min="230" max="230" width="13.7109375" style="9" customWidth="1"/>
    <col min="231" max="231" width="18.85546875" style="9" customWidth="1"/>
    <col min="232" max="232" width="17.5703125" style="9" customWidth="1"/>
    <col min="233" max="233" width="25.28515625" style="9" customWidth="1"/>
    <col min="234" max="234" width="20.140625" style="9" customWidth="1"/>
    <col min="235" max="235" width="15" style="9" customWidth="1"/>
    <col min="236" max="236" width="17.5703125" style="9" customWidth="1"/>
    <col min="237" max="237" width="16.28515625" style="9" customWidth="1"/>
    <col min="238" max="239" width="15" style="9" customWidth="1"/>
    <col min="240" max="240" width="17.5703125" style="9" customWidth="1"/>
    <col min="241" max="241" width="20.140625" style="9" customWidth="1"/>
    <col min="242" max="242" width="16.28515625" style="9" customWidth="1"/>
    <col min="243" max="244" width="25.28515625" style="9" customWidth="1"/>
    <col min="245" max="245" width="18.85546875" style="9" customWidth="1"/>
    <col min="246" max="247" width="20.140625" style="9" customWidth="1"/>
    <col min="248" max="248" width="11.140625" style="9" customWidth="1"/>
    <col min="249" max="249" width="29.140625" style="9" customWidth="1"/>
    <col min="250" max="250" width="34.28515625" style="9" customWidth="1"/>
    <col min="251" max="252" width="9.85546875" style="9" customWidth="1"/>
    <col min="253" max="253" width="17.5703125" style="9" customWidth="1"/>
    <col min="254" max="254" width="18.85546875" style="9" customWidth="1"/>
    <col min="255" max="255" width="9.85546875" style="9" customWidth="1"/>
    <col min="256" max="257" width="6" style="9" customWidth="1"/>
    <col min="258" max="258" width="13.7109375" style="9" customWidth="1"/>
    <col min="259" max="260" width="15" style="9" customWidth="1"/>
    <col min="261" max="261" width="17.5703125" style="9" customWidth="1"/>
    <col min="262" max="262" width="9.85546875" style="9" customWidth="1"/>
    <col min="263" max="263" width="7.28515625" style="9" customWidth="1"/>
    <col min="264" max="264" width="6" style="9" customWidth="1"/>
    <col min="265" max="270" width="17.5703125" style="9" customWidth="1"/>
    <col min="271" max="413" width="20.140625" style="9" customWidth="1"/>
    <col min="414" max="453" width="12.42578125" style="9" customWidth="1"/>
    <col min="454" max="454" width="20.140625" style="9" customWidth="1"/>
    <col min="455" max="455" width="21.42578125" style="9" customWidth="1"/>
    <col min="456" max="456" width="22.7109375" style="9" customWidth="1"/>
    <col min="457" max="457" width="13.7109375" style="9" customWidth="1"/>
    <col min="458" max="458" width="15" style="9" customWidth="1"/>
    <col min="459" max="461" width="17.5703125" style="9" customWidth="1"/>
    <col min="462" max="462" width="16.28515625" style="9" customWidth="1"/>
    <col min="463" max="463" width="15" style="9" customWidth="1"/>
    <col min="464" max="465" width="12.42578125" style="9" customWidth="1"/>
    <col min="466" max="467" width="17.5703125" style="9" customWidth="1"/>
    <col min="468" max="468" width="7.28515625" style="9" customWidth="1"/>
    <col min="469" max="469" width="21.4257812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3" width="17.5703125" style="9" customWidth="1"/>
    <col min="474" max="474" width="6" style="9" customWidth="1"/>
    <col min="475" max="476" width="18.85546875" style="9" customWidth="1"/>
    <col min="477" max="478" width="20.140625" style="9" customWidth="1"/>
    <col min="479" max="479" width="6" style="9" customWidth="1"/>
    <col min="480" max="480" width="12.42578125" style="9" customWidth="1"/>
    <col min="481" max="481" width="18.85546875" style="9" customWidth="1"/>
    <col min="482" max="483" width="15" style="9" customWidth="1"/>
    <col min="484" max="484" width="7.28515625" style="9" customWidth="1"/>
    <col min="485" max="485" width="11.140625" style="9" customWidth="1"/>
    <col min="486" max="486" width="13.7109375" style="9" customWidth="1"/>
    <col min="487" max="487" width="18.85546875" style="9" customWidth="1"/>
    <col min="488" max="488" width="17.5703125" style="9" customWidth="1"/>
    <col min="489" max="489" width="25.28515625" style="9" customWidth="1"/>
    <col min="490" max="490" width="20.140625" style="9" customWidth="1"/>
    <col min="491" max="491" width="15" style="9" customWidth="1"/>
    <col min="492" max="492" width="17.5703125" style="9" customWidth="1"/>
    <col min="493" max="493" width="16.28515625" style="9" customWidth="1"/>
    <col min="494" max="495" width="15" style="9" customWidth="1"/>
    <col min="496" max="496" width="17.5703125" style="9" customWidth="1"/>
    <col min="497" max="497" width="20.140625" style="9" customWidth="1"/>
    <col min="498" max="498" width="16.28515625" style="9" customWidth="1"/>
    <col min="499" max="500" width="25.28515625" style="9" customWidth="1"/>
    <col min="501" max="501" width="18.85546875" style="9" customWidth="1"/>
    <col min="502" max="503" width="20.140625" style="9" customWidth="1"/>
    <col min="504" max="504" width="11.140625" style="9" customWidth="1"/>
    <col min="505" max="505" width="29.140625" style="9" customWidth="1"/>
    <col min="506" max="506" width="34.28515625" style="9" customWidth="1"/>
    <col min="507" max="508" width="9.85546875" style="9" customWidth="1"/>
    <col min="509" max="509" width="17.5703125" style="9" customWidth="1"/>
    <col min="510" max="510" width="18.85546875" style="9" customWidth="1"/>
    <col min="511" max="511" width="9.85546875" style="9" customWidth="1"/>
    <col min="512" max="513" width="6" style="9" customWidth="1"/>
    <col min="514" max="514" width="13.7109375" style="9" customWidth="1"/>
    <col min="515" max="516" width="15" style="9" customWidth="1"/>
    <col min="517" max="517" width="17.5703125" style="9" customWidth="1"/>
    <col min="518" max="518" width="9.85546875" style="9" customWidth="1"/>
    <col min="519" max="519" width="7.28515625" style="9" customWidth="1"/>
    <col min="520" max="520" width="6" style="9" customWidth="1"/>
    <col min="521" max="526" width="17.5703125" style="9" customWidth="1"/>
    <col min="527" max="669" width="20.140625" style="9" customWidth="1"/>
    <col min="670" max="709" width="12.42578125" style="9" customWidth="1"/>
    <col min="710" max="710" width="20.140625" style="9" customWidth="1"/>
    <col min="711" max="711" width="21.42578125" style="9" customWidth="1"/>
    <col min="712" max="712" width="22.7109375" style="9" customWidth="1"/>
    <col min="713" max="713" width="13.7109375" style="9" customWidth="1"/>
    <col min="714" max="714" width="15" style="9" customWidth="1"/>
    <col min="715" max="717" width="17.5703125" style="9" customWidth="1"/>
    <col min="718" max="718" width="16.28515625" style="9" customWidth="1"/>
    <col min="719" max="719" width="15" style="9" customWidth="1"/>
    <col min="720" max="721" width="12.42578125" style="9" customWidth="1"/>
    <col min="722" max="723" width="17.5703125" style="9" customWidth="1"/>
    <col min="724" max="724" width="7.28515625" style="9" customWidth="1"/>
    <col min="725" max="725" width="21.4257812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29" width="17.5703125" style="9" customWidth="1"/>
    <col min="730" max="730" width="6" style="9" customWidth="1"/>
    <col min="731" max="732" width="18.85546875" style="9" customWidth="1"/>
    <col min="733" max="734" width="20.140625" style="9" customWidth="1"/>
    <col min="735" max="735" width="6" style="9" customWidth="1"/>
    <col min="736" max="736" width="12.42578125" style="9" customWidth="1"/>
    <col min="737" max="737" width="18.85546875" style="9" customWidth="1"/>
    <col min="738" max="739" width="15" style="9" customWidth="1"/>
    <col min="740" max="740" width="7.28515625" style="9" customWidth="1"/>
    <col min="741" max="741" width="11.140625" style="9" customWidth="1"/>
    <col min="742" max="742" width="13.7109375" style="9" customWidth="1"/>
    <col min="743" max="743" width="18.85546875" style="9" customWidth="1"/>
    <col min="744" max="744" width="17.5703125" style="9" customWidth="1"/>
    <col min="745" max="745" width="25.28515625" style="9" customWidth="1"/>
    <col min="746" max="746" width="20.140625" style="9" customWidth="1"/>
    <col min="747" max="747" width="15" style="9" customWidth="1"/>
    <col min="748" max="748" width="17.5703125" style="9" customWidth="1"/>
    <col min="749" max="749" width="16.28515625" style="9" customWidth="1"/>
    <col min="750" max="751" width="15" style="9" customWidth="1"/>
    <col min="752" max="752" width="17.5703125" style="9" customWidth="1"/>
    <col min="753" max="753" width="20.140625" style="9" customWidth="1"/>
    <col min="754" max="754" width="16.28515625" style="9" customWidth="1"/>
    <col min="755" max="756" width="25.28515625" style="9" customWidth="1"/>
    <col min="757" max="757" width="18.85546875" style="9" customWidth="1"/>
    <col min="758" max="759" width="20.140625" style="9" customWidth="1"/>
    <col min="760" max="760" width="11.140625" style="9" customWidth="1"/>
    <col min="761" max="761" width="29.140625" style="9" customWidth="1"/>
    <col min="762" max="762" width="34.28515625" style="9" customWidth="1"/>
    <col min="763" max="764" width="9.85546875" style="9" customWidth="1"/>
    <col min="765" max="765" width="17.5703125" style="9" customWidth="1"/>
    <col min="766" max="766" width="18.85546875" style="9" customWidth="1"/>
    <col min="767" max="767" width="9.85546875" style="9" customWidth="1"/>
    <col min="768" max="769" width="6" style="9" customWidth="1"/>
    <col min="770" max="770" width="13.7109375" style="9" customWidth="1"/>
    <col min="771" max="772" width="15" style="9" customWidth="1"/>
    <col min="773" max="773" width="17.5703125" style="9" customWidth="1"/>
    <col min="774" max="774" width="9.85546875" style="9" customWidth="1"/>
    <col min="775" max="775" width="7.28515625" style="9" customWidth="1"/>
    <col min="776" max="776" width="6" style="9" customWidth="1"/>
    <col min="777" max="782" width="17.5703125" style="9" customWidth="1"/>
    <col min="783" max="925" width="20.140625" style="9" customWidth="1"/>
    <col min="926" max="965" width="12.42578125" style="9" customWidth="1"/>
    <col min="966" max="966" width="20.140625" style="9" customWidth="1"/>
    <col min="967" max="967" width="21.42578125" style="9" customWidth="1"/>
    <col min="968" max="968" width="22.7109375" style="9" customWidth="1"/>
    <col min="969" max="969" width="13.7109375" style="9" customWidth="1"/>
    <col min="970" max="970" width="15" style="9" customWidth="1"/>
    <col min="971" max="973" width="17.5703125" style="9" customWidth="1"/>
    <col min="974" max="974" width="16.28515625" style="9" customWidth="1"/>
    <col min="975" max="975" width="15" style="9" customWidth="1"/>
    <col min="976" max="977" width="12.42578125" style="9" customWidth="1"/>
    <col min="978" max="979" width="17.5703125" style="9" customWidth="1"/>
    <col min="980" max="980" width="7.28515625" style="9" customWidth="1"/>
    <col min="981" max="981" width="21.4257812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5" width="17.5703125" style="9" customWidth="1"/>
    <col min="986" max="986" width="6" style="9" customWidth="1"/>
    <col min="987" max="988" width="18.85546875" style="9" customWidth="1"/>
    <col min="989" max="990" width="20.140625" style="9" customWidth="1"/>
    <col min="991" max="991" width="6" style="9" customWidth="1"/>
    <col min="992" max="992" width="12.42578125" style="9" customWidth="1"/>
    <col min="993" max="993" width="18.85546875" style="9" customWidth="1"/>
    <col min="994" max="995" width="15" style="9" customWidth="1"/>
    <col min="996" max="996" width="7.28515625" style="9" customWidth="1"/>
    <col min="997" max="997" width="11.140625" style="9" customWidth="1"/>
    <col min="998" max="998" width="13.7109375" style="9" customWidth="1"/>
    <col min="999" max="999" width="18.85546875" style="9" customWidth="1"/>
    <col min="1000" max="1000" width="17.5703125" style="9" customWidth="1"/>
    <col min="1001" max="1001" width="25.28515625" style="9" customWidth="1"/>
    <col min="1002" max="1002" width="20.140625" style="9" customWidth="1"/>
    <col min="1003" max="1003" width="15" style="9" customWidth="1"/>
    <col min="1004" max="1004" width="17.5703125" style="9" customWidth="1"/>
    <col min="1005" max="1005" width="16.28515625" style="9" customWidth="1"/>
    <col min="1006" max="1007" width="15" style="9" customWidth="1"/>
    <col min="1008" max="1008" width="17.5703125" style="9" customWidth="1"/>
    <col min="1009" max="1009" width="20.140625" style="9" customWidth="1"/>
    <col min="1010" max="1010" width="16.28515625" style="9" customWidth="1"/>
    <col min="1011" max="1012" width="25.28515625" style="9" customWidth="1"/>
    <col min="1013" max="1013" width="18.85546875" style="9" customWidth="1"/>
    <col min="1014" max="1015" width="20.140625" style="9" customWidth="1"/>
    <col min="1016" max="1016" width="11.140625" style="9" customWidth="1"/>
    <col min="1017" max="1017" width="29.140625" style="9" customWidth="1"/>
    <col min="1018" max="1018" width="34.28515625" style="9" customWidth="1"/>
    <col min="1019" max="1020" width="9.85546875" style="9" customWidth="1"/>
    <col min="1021" max="1021" width="17.5703125" style="9" customWidth="1"/>
    <col min="1022" max="1022" width="18.85546875" style="9" customWidth="1"/>
    <col min="1023" max="1023" width="9.85546875" style="9" customWidth="1"/>
    <col min="1024" max="1025" width="6" style="9" customWidth="1"/>
    <col min="1026" max="1026" width="13.7109375" style="9" customWidth="1"/>
    <col min="1027" max="1028" width="15" style="9" customWidth="1"/>
    <col min="1029" max="1029" width="17.5703125" style="9" customWidth="1"/>
    <col min="1030" max="1030" width="9.85546875" style="9" customWidth="1"/>
    <col min="1031" max="1031" width="7.28515625" style="9" customWidth="1"/>
    <col min="1032" max="1032" width="6" style="9" customWidth="1"/>
    <col min="1033" max="1038" width="17.5703125" style="9" customWidth="1"/>
    <col min="1039" max="1181" width="20.140625" style="9" customWidth="1"/>
    <col min="1182" max="1221" width="12.42578125" style="9" customWidth="1"/>
    <col min="1222" max="1222" width="20.140625" style="9" customWidth="1"/>
    <col min="1223" max="1223" width="21.42578125" style="9" customWidth="1"/>
    <col min="1224" max="1224" width="22.7109375" style="9" customWidth="1"/>
    <col min="1225" max="1225" width="13.7109375" style="9" customWidth="1"/>
    <col min="1226" max="1226" width="15" style="9" customWidth="1"/>
    <col min="1227" max="1229" width="17.5703125" style="9" customWidth="1"/>
    <col min="1230" max="1230" width="16.28515625" style="9" customWidth="1"/>
    <col min="1231" max="1231" width="15" style="9" customWidth="1"/>
    <col min="1232" max="1233" width="12.42578125" style="9" customWidth="1"/>
    <col min="1234" max="1235" width="17.5703125" style="9" customWidth="1"/>
    <col min="1236" max="1236" width="7.28515625" style="9" customWidth="1"/>
    <col min="1237" max="1237" width="21.4257812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1" width="17.5703125" style="9" customWidth="1"/>
    <col min="1242" max="1242" width="6" style="9" customWidth="1"/>
    <col min="1243" max="1244" width="18.85546875" style="9" customWidth="1"/>
    <col min="1245" max="1246" width="20.140625" style="9" customWidth="1"/>
    <col min="1247" max="1247" width="6" style="9" customWidth="1"/>
    <col min="1248" max="1248" width="12.42578125" style="9" customWidth="1"/>
    <col min="1249" max="1249" width="18.85546875" style="9" customWidth="1"/>
    <col min="1250" max="1251" width="15" style="9" customWidth="1"/>
    <col min="1252" max="1252" width="7.28515625" style="9" customWidth="1"/>
    <col min="1253" max="1253" width="11.140625" style="9" customWidth="1"/>
    <col min="1254" max="1254" width="13.7109375" style="9" customWidth="1"/>
    <col min="1255" max="1255" width="18.85546875" style="9" customWidth="1"/>
    <col min="1256" max="1256" width="17.5703125" style="9" customWidth="1"/>
    <col min="1257" max="1257" width="25.28515625" style="9" customWidth="1"/>
    <col min="1258" max="1258" width="20.140625" style="9" customWidth="1"/>
    <col min="1259" max="1259" width="15" style="9" customWidth="1"/>
    <col min="1260" max="1260" width="17.5703125" style="9" customWidth="1"/>
    <col min="1261" max="1261" width="16.28515625" style="9" customWidth="1"/>
    <col min="1262" max="1263" width="15" style="9" customWidth="1"/>
    <col min="1264" max="1264" width="17.5703125" style="9" customWidth="1"/>
    <col min="1265" max="1265" width="20.140625" style="9" customWidth="1"/>
    <col min="1266" max="1266" width="16.28515625" style="9" customWidth="1"/>
    <col min="1267" max="1268" width="25.28515625" style="9" customWidth="1"/>
    <col min="1269" max="1269" width="18.85546875" style="9" customWidth="1"/>
    <col min="1270" max="1271" width="20.140625" style="9" customWidth="1"/>
    <col min="1272" max="1272" width="11.140625" style="9" customWidth="1"/>
    <col min="1273" max="1273" width="29.140625" style="9" customWidth="1"/>
    <col min="1274" max="1274" width="34.28515625" style="9" customWidth="1"/>
    <col min="1275" max="1276" width="9.85546875" style="9" customWidth="1"/>
    <col min="1277" max="1277" width="17.5703125" style="9" customWidth="1"/>
    <col min="1278" max="1278" width="18.85546875" style="9" customWidth="1"/>
    <col min="1279" max="1279" width="9.85546875" style="9" customWidth="1"/>
    <col min="1280" max="1281" width="6" style="9" customWidth="1"/>
    <col min="1282" max="1282" width="13.7109375" style="9" customWidth="1"/>
    <col min="1283" max="1284" width="15" style="9" customWidth="1"/>
    <col min="1285" max="1285" width="17.5703125" style="9" customWidth="1"/>
    <col min="1286" max="1286" width="9.85546875" style="9" customWidth="1"/>
    <col min="1287" max="1287" width="7.28515625" style="9" customWidth="1"/>
    <col min="1288" max="1288" width="6" style="9" customWidth="1"/>
    <col min="1289" max="1294" width="17.5703125" style="9" customWidth="1"/>
    <col min="1295" max="1437" width="20.140625" style="9" customWidth="1"/>
    <col min="1438" max="1477" width="12.42578125" style="9" customWidth="1"/>
    <col min="1478" max="1478" width="20.140625" style="9" customWidth="1"/>
    <col min="1479" max="1479" width="21.42578125" style="9" customWidth="1"/>
    <col min="1480" max="1480" width="22.7109375" style="9" customWidth="1"/>
    <col min="1481" max="1481" width="13.7109375" style="9" customWidth="1"/>
    <col min="1482" max="1482" width="15" style="9" customWidth="1"/>
    <col min="1483" max="1485" width="17.5703125" style="9" customWidth="1"/>
    <col min="1486" max="1486" width="16.28515625" style="9" customWidth="1"/>
    <col min="1487" max="1487" width="15" style="9" customWidth="1"/>
    <col min="1488" max="1489" width="12.42578125" style="9" customWidth="1"/>
    <col min="1490" max="1491" width="17.5703125" style="9" customWidth="1"/>
    <col min="1492" max="1492" width="7.28515625" style="9" customWidth="1"/>
    <col min="1493" max="1493" width="21.4257812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7" width="17.5703125" style="9" customWidth="1"/>
    <col min="1498" max="1498" width="6" style="9" customWidth="1"/>
    <col min="1499" max="1500" width="18.85546875" style="9" customWidth="1"/>
    <col min="1501" max="1502" width="20.140625" style="9" customWidth="1"/>
    <col min="1503" max="1503" width="6" style="9" customWidth="1"/>
    <col min="1504" max="1504" width="12.42578125" style="9" customWidth="1"/>
    <col min="1505" max="1505" width="18.85546875" style="9" customWidth="1"/>
    <col min="1506" max="1507" width="15" style="9" customWidth="1"/>
    <col min="1508" max="1508" width="7.28515625" style="9" customWidth="1"/>
    <col min="1509" max="1509" width="11.140625" style="9" customWidth="1"/>
    <col min="1510" max="1510" width="13.7109375" style="9" customWidth="1"/>
    <col min="1511" max="1511" width="18.85546875" style="9" customWidth="1"/>
    <col min="1512" max="1512" width="17.5703125" style="9" customWidth="1"/>
    <col min="1513" max="1513" width="25.28515625" style="9" customWidth="1"/>
    <col min="1514" max="1514" width="20.140625" style="9" customWidth="1"/>
    <col min="1515" max="1515" width="15" style="9" customWidth="1"/>
    <col min="1516" max="1516" width="17.5703125" style="9" customWidth="1"/>
    <col min="1517" max="1517" width="16.28515625" style="9" customWidth="1"/>
    <col min="1518" max="1519" width="15" style="9" customWidth="1"/>
    <col min="1520" max="1520" width="17.5703125" style="9" customWidth="1"/>
    <col min="1521" max="1521" width="20.140625" style="9" customWidth="1"/>
    <col min="1522" max="1522" width="16.28515625" style="9" customWidth="1"/>
    <col min="1523" max="1524" width="25.28515625" style="9" customWidth="1"/>
    <col min="1525" max="1525" width="18.85546875" style="9" customWidth="1"/>
    <col min="1526" max="1527" width="20.140625" style="9" customWidth="1"/>
    <col min="1528" max="1528" width="11.140625" style="9" customWidth="1"/>
    <col min="1529" max="1529" width="29.140625" style="9" customWidth="1"/>
    <col min="1530" max="1530" width="34.28515625" style="9" customWidth="1"/>
    <col min="1531" max="1532" width="9.85546875" style="9" customWidth="1"/>
    <col min="1533" max="1533" width="17.5703125" style="9" customWidth="1"/>
    <col min="1534" max="1534" width="18.85546875" style="9" customWidth="1"/>
    <col min="1535" max="1535" width="9.85546875" style="9" customWidth="1"/>
    <col min="1536" max="1537" width="6" style="9" customWidth="1"/>
    <col min="1538" max="1538" width="13.7109375" style="9" customWidth="1"/>
    <col min="1539" max="1540" width="15" style="9" customWidth="1"/>
    <col min="1541" max="1541" width="17.5703125" style="9" customWidth="1"/>
    <col min="1542" max="1542" width="9.85546875" style="9" customWidth="1"/>
    <col min="1543" max="1543" width="7.28515625" style="9" customWidth="1"/>
    <col min="1544" max="1544" width="6" style="9" customWidth="1"/>
    <col min="1545" max="1550" width="17.5703125" style="9" customWidth="1"/>
    <col min="1551" max="1693" width="20.140625" style="9" customWidth="1"/>
    <col min="1694" max="1733" width="12.42578125" style="9" customWidth="1"/>
    <col min="1734" max="1734" width="20.140625" style="9" customWidth="1"/>
    <col min="1735" max="1735" width="21.42578125" style="9" customWidth="1"/>
    <col min="1736" max="1736" width="22.7109375" style="9" customWidth="1"/>
    <col min="1737" max="1737" width="13.7109375" style="9" customWidth="1"/>
    <col min="1738" max="1738" width="15" style="9" customWidth="1"/>
    <col min="1739" max="1741" width="17.5703125" style="9" customWidth="1"/>
    <col min="1742" max="1742" width="16.28515625" style="9" customWidth="1"/>
    <col min="1743" max="1743" width="15" style="9" customWidth="1"/>
    <col min="1744" max="1745" width="12.42578125" style="9" customWidth="1"/>
    <col min="1746" max="1747" width="17.5703125" style="9" customWidth="1"/>
    <col min="1748" max="1748" width="7.28515625" style="9" customWidth="1"/>
    <col min="1749" max="1749" width="21.4257812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3" width="17.5703125" style="9" customWidth="1"/>
    <col min="1754" max="1754" width="6" style="9" customWidth="1"/>
    <col min="1755" max="1756" width="18.85546875" style="9" customWidth="1"/>
    <col min="1757" max="1758" width="20.140625" style="9" customWidth="1"/>
    <col min="1759" max="1759" width="6" style="9" customWidth="1"/>
    <col min="1760" max="1760" width="12.42578125" style="9" customWidth="1"/>
    <col min="1761" max="1761" width="18.85546875" style="9" customWidth="1"/>
    <col min="1762" max="1763" width="15" style="9" customWidth="1"/>
    <col min="1764" max="1764" width="7.28515625" style="9" customWidth="1"/>
    <col min="1765" max="1765" width="11.140625" style="9" customWidth="1"/>
    <col min="1766" max="1766" width="13.7109375" style="9" customWidth="1"/>
    <col min="1767" max="1767" width="18.85546875" style="9" customWidth="1"/>
    <col min="1768" max="1768" width="17.5703125" style="9" customWidth="1"/>
    <col min="1769" max="1769" width="25.28515625" style="9" customWidth="1"/>
    <col min="1770" max="1770" width="20.140625" style="9" customWidth="1"/>
    <col min="1771" max="1771" width="15" style="9" customWidth="1"/>
    <col min="1772" max="1772" width="17.5703125" style="9" customWidth="1"/>
    <col min="1773" max="1773" width="16.28515625" style="9" customWidth="1"/>
    <col min="1774" max="1775" width="15" style="9" customWidth="1"/>
    <col min="1776" max="1776" width="17.5703125" style="9" customWidth="1"/>
    <col min="1777" max="1777" width="20.140625" style="9" customWidth="1"/>
    <col min="1778" max="1778" width="16.28515625" style="9" customWidth="1"/>
    <col min="1779" max="1780" width="25.28515625" style="9" customWidth="1"/>
    <col min="1781" max="1781" width="18.85546875" style="9" customWidth="1"/>
    <col min="1782" max="1783" width="20.140625" style="9" customWidth="1"/>
    <col min="1784" max="1784" width="11.140625" style="9" customWidth="1"/>
    <col min="1785" max="1785" width="29.140625" style="9" customWidth="1"/>
    <col min="1786" max="1786" width="34.28515625" style="9" customWidth="1"/>
    <col min="1787" max="1788" width="9.85546875" style="9" customWidth="1"/>
    <col min="1789" max="1789" width="17.5703125" style="9" customWidth="1"/>
    <col min="1790" max="1790" width="18.85546875" style="9" customWidth="1"/>
    <col min="1791" max="1791" width="9.85546875" style="9" customWidth="1"/>
    <col min="1792" max="1793" width="6" style="9" customWidth="1"/>
    <col min="1794" max="1794" width="13.7109375" style="9" customWidth="1"/>
    <col min="1795" max="1796" width="15" style="9" customWidth="1"/>
    <col min="1797" max="1797" width="17.5703125" style="9" customWidth="1"/>
    <col min="1798" max="1798" width="9.85546875" style="9" customWidth="1"/>
    <col min="1799" max="1799" width="7.28515625" style="9" customWidth="1"/>
    <col min="1800" max="1800" width="6" style="9" customWidth="1"/>
    <col min="1801" max="1806" width="17.5703125" style="9" customWidth="1"/>
    <col min="1807" max="1949" width="20.140625" style="9" customWidth="1"/>
    <col min="1950" max="1989" width="12.42578125" style="9" customWidth="1"/>
    <col min="1990" max="1990" width="20.140625" style="9" customWidth="1"/>
    <col min="1991" max="1991" width="21.42578125" style="9" customWidth="1"/>
    <col min="1992" max="1992" width="22.7109375" style="9" customWidth="1"/>
    <col min="1993" max="1993" width="13.7109375" style="9" customWidth="1"/>
    <col min="1994" max="1994" width="15" style="9" customWidth="1"/>
    <col min="1995" max="1997" width="17.5703125" style="9" customWidth="1"/>
    <col min="1998" max="1998" width="16.28515625" style="9" customWidth="1"/>
    <col min="1999" max="1999" width="15" style="9" customWidth="1"/>
    <col min="2000" max="2001" width="12.42578125" style="9" customWidth="1"/>
    <col min="2002" max="2003" width="17.5703125" style="9" customWidth="1"/>
    <col min="2004" max="2004" width="7.28515625" style="9" customWidth="1"/>
    <col min="2005" max="2005" width="21.4257812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09" width="17.5703125" style="9" customWidth="1"/>
    <col min="2010" max="2010" width="6" style="9" customWidth="1"/>
    <col min="2011" max="2012" width="18.85546875" style="9" customWidth="1"/>
    <col min="2013" max="2014" width="20.140625" style="9" customWidth="1"/>
    <col min="2015" max="2015" width="6" style="9" customWidth="1"/>
    <col min="2016" max="2016" width="12.42578125" style="9" customWidth="1"/>
    <col min="2017" max="2017" width="18.85546875" style="9" customWidth="1"/>
    <col min="2018" max="2019" width="15" style="9" customWidth="1"/>
    <col min="2020" max="2020" width="7.28515625" style="9" customWidth="1"/>
    <col min="2021" max="2021" width="11.140625" style="9" customWidth="1"/>
    <col min="2022" max="2022" width="13.7109375" style="9" customWidth="1"/>
    <col min="2023" max="2023" width="18.85546875" style="9" customWidth="1"/>
    <col min="2024" max="2024" width="17.5703125" style="9" customWidth="1"/>
    <col min="2025" max="2025" width="25.28515625" style="9" customWidth="1"/>
    <col min="2026" max="2026" width="20.140625" style="9" customWidth="1"/>
    <col min="2027" max="2027" width="15" style="9" customWidth="1"/>
    <col min="2028" max="2028" width="17.5703125" style="9" customWidth="1"/>
    <col min="2029" max="2029" width="16.28515625" style="9" customWidth="1"/>
    <col min="2030" max="2031" width="15" style="9" customWidth="1"/>
    <col min="2032" max="2032" width="17.5703125" style="9" customWidth="1"/>
    <col min="2033" max="2033" width="20.140625" style="9" customWidth="1"/>
    <col min="2034" max="2034" width="16.28515625" style="9" customWidth="1"/>
    <col min="2035" max="2036" width="25.28515625" style="9" customWidth="1"/>
    <col min="2037" max="2037" width="18.85546875" style="9" customWidth="1"/>
    <col min="2038" max="2039" width="20.140625" style="9" customWidth="1"/>
    <col min="2040" max="2040" width="11.140625" style="9" customWidth="1"/>
    <col min="2041" max="2041" width="29.140625" style="9" customWidth="1"/>
    <col min="2042" max="2042" width="34.28515625" style="9" customWidth="1"/>
    <col min="2043" max="2044" width="9.85546875" style="9" customWidth="1"/>
    <col min="2045" max="2045" width="17.5703125" style="9" customWidth="1"/>
    <col min="2046" max="2046" width="18.85546875" style="9" customWidth="1"/>
    <col min="2047" max="2047" width="9.85546875" style="9" customWidth="1"/>
    <col min="2048" max="2049" width="6" style="9" customWidth="1"/>
    <col min="2050" max="2050" width="13.7109375" style="9" customWidth="1"/>
    <col min="2051" max="2052" width="15" style="9" customWidth="1"/>
    <col min="2053" max="2053" width="17.5703125" style="9" customWidth="1"/>
    <col min="2054" max="2054" width="9.85546875" style="9" customWidth="1"/>
    <col min="2055" max="2055" width="7.28515625" style="9" customWidth="1"/>
    <col min="2056" max="2056" width="6" style="9" customWidth="1"/>
    <col min="2057" max="2062" width="17.5703125" style="9" customWidth="1"/>
    <col min="2063" max="2205" width="20.140625" style="9" customWidth="1"/>
    <col min="2206" max="2245" width="12.42578125" style="9" customWidth="1"/>
    <col min="2246" max="2246" width="20.140625" style="9" customWidth="1"/>
    <col min="2247" max="2247" width="21.42578125" style="9" customWidth="1"/>
    <col min="2248" max="2248" width="22.7109375" style="9" customWidth="1"/>
    <col min="2249" max="2249" width="13.7109375" style="9" customWidth="1"/>
    <col min="2250" max="2250" width="15" style="9" customWidth="1"/>
    <col min="2251" max="2253" width="17.5703125" style="9" customWidth="1"/>
    <col min="2254" max="2254" width="16.28515625" style="9" customWidth="1"/>
    <col min="2255" max="2255" width="15" style="9" customWidth="1"/>
    <col min="2256" max="2257" width="12.42578125" style="9" customWidth="1"/>
    <col min="2258" max="2259" width="17.5703125" style="9" customWidth="1"/>
    <col min="2260" max="2260" width="7.28515625" style="9" customWidth="1"/>
    <col min="2261" max="2261" width="21.4257812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5" width="17.5703125" style="9" customWidth="1"/>
    <col min="2266" max="2266" width="6" style="9" customWidth="1"/>
    <col min="2267" max="2268" width="18.85546875" style="9" customWidth="1"/>
    <col min="2269" max="2270" width="20.140625" style="9" customWidth="1"/>
    <col min="2271" max="2271" width="6" style="9" customWidth="1"/>
    <col min="2272" max="2272" width="12.42578125" style="9" customWidth="1"/>
    <col min="2273" max="2273" width="18.85546875" style="9" customWidth="1"/>
    <col min="2274" max="2275" width="15" style="9" customWidth="1"/>
    <col min="2276" max="2276" width="7.28515625" style="9" customWidth="1"/>
    <col min="2277" max="2277" width="11.140625" style="9" customWidth="1"/>
    <col min="2278" max="2278" width="13.7109375" style="9" customWidth="1"/>
    <col min="2279" max="2279" width="18.85546875" style="9" customWidth="1"/>
    <col min="2280" max="2280" width="17.5703125" style="9" customWidth="1"/>
    <col min="2281" max="2281" width="25.28515625" style="9" customWidth="1"/>
    <col min="2282" max="2282" width="20.140625" style="9" customWidth="1"/>
    <col min="2283" max="2283" width="15" style="9" customWidth="1"/>
    <col min="2284" max="2284" width="17.5703125" style="9" customWidth="1"/>
    <col min="2285" max="2285" width="16.28515625" style="9" customWidth="1"/>
    <col min="2286" max="2287" width="15" style="9" customWidth="1"/>
    <col min="2288" max="2288" width="17.5703125" style="9" customWidth="1"/>
    <col min="2289" max="2289" width="20.140625" style="9" customWidth="1"/>
    <col min="2290" max="2290" width="16.28515625" style="9" customWidth="1"/>
    <col min="2291" max="2292" width="25.28515625" style="9" customWidth="1"/>
    <col min="2293" max="2293" width="18.85546875" style="9" customWidth="1"/>
    <col min="2294" max="2295" width="20.140625" style="9" customWidth="1"/>
    <col min="2296" max="2296" width="11.140625" style="9" customWidth="1"/>
    <col min="2297" max="2297" width="29.140625" style="9" customWidth="1"/>
    <col min="2298" max="2298" width="34.28515625" style="9" customWidth="1"/>
    <col min="2299" max="2300" width="9.85546875" style="9" customWidth="1"/>
    <col min="2301" max="2301" width="17.5703125" style="9" customWidth="1"/>
    <col min="2302" max="2302" width="18.85546875" style="9" customWidth="1"/>
    <col min="2303" max="2303" width="9.85546875" style="9" customWidth="1"/>
    <col min="2304" max="2305" width="6" style="9" customWidth="1"/>
    <col min="2306" max="2306" width="13.7109375" style="9" customWidth="1"/>
    <col min="2307" max="2308" width="15" style="9" customWidth="1"/>
    <col min="2309" max="2309" width="17.5703125" style="9" customWidth="1"/>
    <col min="2310" max="2310" width="9.85546875" style="9" customWidth="1"/>
    <col min="2311" max="2311" width="7.28515625" style="9" customWidth="1"/>
    <col min="2312" max="2312" width="6" style="9" customWidth="1"/>
    <col min="2313" max="2318" width="17.5703125" style="9" customWidth="1"/>
    <col min="2319" max="2461" width="20.140625" style="9" customWidth="1"/>
    <col min="2462" max="2501" width="12.42578125" style="9" customWidth="1"/>
    <col min="2502" max="2502" width="20.140625" style="9" customWidth="1"/>
    <col min="2503" max="2503" width="21.42578125" style="9" customWidth="1"/>
    <col min="2504" max="2504" width="22.7109375" style="9" customWidth="1"/>
    <col min="2505" max="2505" width="13.7109375" style="9" customWidth="1"/>
    <col min="2506" max="2506" width="15" style="9" customWidth="1"/>
    <col min="2507" max="2509" width="17.5703125" style="9" customWidth="1"/>
    <col min="2510" max="2510" width="16.28515625" style="9" customWidth="1"/>
    <col min="2511" max="2511" width="15" style="9" customWidth="1"/>
    <col min="2512" max="2513" width="12.42578125" style="9" customWidth="1"/>
    <col min="2514" max="2515" width="17.5703125" style="9" customWidth="1"/>
    <col min="2516" max="2516" width="7.28515625" style="9" customWidth="1"/>
    <col min="2517" max="2517" width="21.4257812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1" width="17.5703125" style="9" customWidth="1"/>
    <col min="2522" max="2522" width="6" style="9" customWidth="1"/>
    <col min="2523" max="2524" width="18.85546875" style="9" customWidth="1"/>
    <col min="2525" max="2526" width="20.140625" style="9" customWidth="1"/>
    <col min="2527" max="2527" width="6" style="9" customWidth="1"/>
    <col min="2528" max="2528" width="12.42578125" style="9" customWidth="1"/>
    <col min="2529" max="2529" width="18.85546875" style="9" customWidth="1"/>
    <col min="2530" max="2531" width="15" style="9" customWidth="1"/>
    <col min="2532" max="2532" width="7.28515625" style="9" customWidth="1"/>
    <col min="2533" max="2533" width="11.140625" style="9" customWidth="1"/>
    <col min="2534" max="2534" width="13.7109375" style="9" customWidth="1"/>
    <col min="2535" max="2535" width="18.85546875" style="9" customWidth="1"/>
    <col min="2536" max="2536" width="17.5703125" style="9" customWidth="1"/>
    <col min="2537" max="2537" width="25.28515625" style="9" customWidth="1"/>
    <col min="2538" max="2538" width="20.140625" style="9" customWidth="1"/>
    <col min="2539" max="2539" width="15" style="9" customWidth="1"/>
    <col min="2540" max="2540" width="17.5703125" style="9" customWidth="1"/>
    <col min="2541" max="2541" width="16.28515625" style="9" customWidth="1"/>
    <col min="2542" max="2543" width="15" style="9" customWidth="1"/>
    <col min="2544" max="2544" width="17.5703125" style="9" customWidth="1"/>
    <col min="2545" max="2545" width="20.140625" style="9" customWidth="1"/>
    <col min="2546" max="2546" width="16.28515625" style="9" customWidth="1"/>
    <col min="2547" max="2548" width="25.28515625" style="9" customWidth="1"/>
    <col min="2549" max="2549" width="18.85546875" style="9" customWidth="1"/>
    <col min="2550" max="2551" width="20.140625" style="9" customWidth="1"/>
    <col min="2552" max="2552" width="11.140625" style="9" customWidth="1"/>
    <col min="2553" max="2553" width="29.140625" style="9" customWidth="1"/>
    <col min="2554" max="2554" width="34.28515625" style="9" customWidth="1"/>
    <col min="2555" max="2556" width="9.85546875" style="9" customWidth="1"/>
    <col min="2557" max="2557" width="17.5703125" style="9" customWidth="1"/>
    <col min="2558" max="2558" width="18.85546875" style="9" customWidth="1"/>
    <col min="2559" max="2559" width="9.85546875" style="9" customWidth="1"/>
    <col min="2560" max="2561" width="6" style="9" customWidth="1"/>
    <col min="2562" max="2562" width="13.7109375" style="9" customWidth="1"/>
    <col min="2563" max="2564" width="15" style="9" customWidth="1"/>
    <col min="2565" max="2565" width="17.5703125" style="9" customWidth="1"/>
    <col min="2566" max="2566" width="9.85546875" style="9" customWidth="1"/>
    <col min="2567" max="2567" width="7.28515625" style="9" customWidth="1"/>
    <col min="2568" max="2568" width="6" style="9" customWidth="1"/>
    <col min="2569" max="2574" width="17.5703125" style="9" customWidth="1"/>
    <col min="2575" max="2717" width="20.140625" style="9" customWidth="1"/>
    <col min="2718" max="2757" width="12.42578125" style="9" customWidth="1"/>
    <col min="2758" max="2758" width="20.140625" style="9" customWidth="1"/>
    <col min="2759" max="2759" width="21.42578125" style="9" customWidth="1"/>
    <col min="2760" max="2760" width="22.7109375" style="9" customWidth="1"/>
    <col min="2761" max="2761" width="13.7109375" style="9" customWidth="1"/>
    <col min="2762" max="2762" width="15" style="9" customWidth="1"/>
    <col min="2763" max="2765" width="17.5703125" style="9" customWidth="1"/>
    <col min="2766" max="2766" width="16.28515625" style="9" customWidth="1"/>
    <col min="2767" max="2767" width="15" style="9" customWidth="1"/>
    <col min="2768" max="2769" width="12.42578125" style="9" customWidth="1"/>
    <col min="2770" max="2771" width="17.5703125" style="9" customWidth="1"/>
    <col min="2772" max="2772" width="7.28515625" style="9" customWidth="1"/>
    <col min="2773" max="2773" width="21.4257812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7" width="17.5703125" style="9" customWidth="1"/>
    <col min="2778" max="2778" width="6" style="9" customWidth="1"/>
    <col min="2779" max="2780" width="18.85546875" style="9" customWidth="1"/>
    <col min="2781" max="2782" width="20.140625" style="9" customWidth="1"/>
    <col min="2783" max="2783" width="6" style="9" customWidth="1"/>
    <col min="2784" max="2784" width="12.42578125" style="9" customWidth="1"/>
    <col min="2785" max="2785" width="18.85546875" style="9" customWidth="1"/>
    <col min="2786" max="2787" width="15" style="9" customWidth="1"/>
    <col min="2788" max="2788" width="7.28515625" style="9" customWidth="1"/>
    <col min="2789" max="2789" width="11.140625" style="9" customWidth="1"/>
    <col min="2790" max="2790" width="13.7109375" style="9" customWidth="1"/>
    <col min="2791" max="2791" width="18.85546875" style="9" customWidth="1"/>
    <col min="2792" max="2792" width="17.5703125" style="9" customWidth="1"/>
    <col min="2793" max="2793" width="25.28515625" style="9" customWidth="1"/>
    <col min="2794" max="2794" width="20.140625" style="9" customWidth="1"/>
    <col min="2795" max="2795" width="15" style="9" customWidth="1"/>
    <col min="2796" max="2796" width="17.5703125" style="9" customWidth="1"/>
    <col min="2797" max="2797" width="16.28515625" style="9" customWidth="1"/>
    <col min="2798" max="2799" width="15" style="9" customWidth="1"/>
    <col min="2800" max="2800" width="17.5703125" style="9" customWidth="1"/>
    <col min="2801" max="2801" width="20.140625" style="9" customWidth="1"/>
    <col min="2802" max="2802" width="16.28515625" style="9" customWidth="1"/>
    <col min="2803" max="2804" width="25.28515625" style="9" customWidth="1"/>
    <col min="2805" max="2805" width="18.85546875" style="9" customWidth="1"/>
    <col min="2806" max="2807" width="20.140625" style="9" customWidth="1"/>
    <col min="2808" max="2808" width="11.140625" style="9" customWidth="1"/>
    <col min="2809" max="2809" width="29.140625" style="9" customWidth="1"/>
    <col min="2810" max="2810" width="34.28515625" style="9" customWidth="1"/>
    <col min="2811" max="2812" width="9.85546875" style="9" customWidth="1"/>
    <col min="2813" max="2813" width="17.5703125" style="9" customWidth="1"/>
    <col min="2814" max="2814" width="18.85546875" style="9" customWidth="1"/>
    <col min="2815" max="2815" width="9.85546875" style="9" customWidth="1"/>
    <col min="2816" max="2817" width="6" style="9" customWidth="1"/>
    <col min="2818" max="2818" width="13.7109375" style="9" customWidth="1"/>
    <col min="2819" max="2820" width="15" style="9" customWidth="1"/>
    <col min="2821" max="2821" width="17.5703125" style="9" customWidth="1"/>
    <col min="2822" max="2822" width="9.85546875" style="9" customWidth="1"/>
    <col min="2823" max="2823" width="7.28515625" style="9" customWidth="1"/>
    <col min="2824" max="2824" width="6" style="9" customWidth="1"/>
    <col min="2825" max="2830" width="17.5703125" style="9" customWidth="1"/>
    <col min="2831" max="2973" width="20.140625" style="9" customWidth="1"/>
    <col min="2974" max="3013" width="12.42578125" style="9" customWidth="1"/>
    <col min="3014" max="3014" width="20.140625" style="9" customWidth="1"/>
    <col min="3015" max="3015" width="21.42578125" style="9" customWidth="1"/>
    <col min="3016" max="3016" width="22.7109375" style="9" customWidth="1"/>
    <col min="3017" max="3017" width="13.7109375" style="9" customWidth="1"/>
    <col min="3018" max="3018" width="15" style="9" customWidth="1"/>
    <col min="3019" max="3021" width="17.5703125" style="9" customWidth="1"/>
    <col min="3022" max="3022" width="16.28515625" style="9" customWidth="1"/>
    <col min="3023" max="3023" width="15" style="9" customWidth="1"/>
    <col min="3024" max="3025" width="12.42578125" style="9" customWidth="1"/>
    <col min="3026" max="3027" width="17.5703125" style="9" customWidth="1"/>
    <col min="3028" max="3028" width="7.28515625" style="9" customWidth="1"/>
    <col min="3029" max="3029" width="21.4257812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3" width="17.5703125" style="9" customWidth="1"/>
    <col min="3034" max="3034" width="6" style="9" customWidth="1"/>
    <col min="3035" max="3036" width="18.85546875" style="9" customWidth="1"/>
    <col min="3037" max="3038" width="20.140625" style="9" customWidth="1"/>
    <col min="3039" max="3039" width="6" style="9" customWidth="1"/>
    <col min="3040" max="3040" width="12.42578125" style="9" customWidth="1"/>
    <col min="3041" max="3041" width="18.85546875" style="9" customWidth="1"/>
    <col min="3042" max="3043" width="15" style="9" customWidth="1"/>
    <col min="3044" max="3044" width="7.28515625" style="9" customWidth="1"/>
    <col min="3045" max="3045" width="11.140625" style="9" customWidth="1"/>
    <col min="3046" max="3046" width="13.7109375" style="9" customWidth="1"/>
    <col min="3047" max="3047" width="18.85546875" style="9" customWidth="1"/>
    <col min="3048" max="3048" width="17.5703125" style="9" customWidth="1"/>
    <col min="3049" max="3049" width="25.28515625" style="9" customWidth="1"/>
    <col min="3050" max="3050" width="20.140625" style="9" customWidth="1"/>
    <col min="3051" max="3051" width="15" style="9" customWidth="1"/>
    <col min="3052" max="3052" width="17.5703125" style="9" customWidth="1"/>
    <col min="3053" max="3053" width="16.28515625" style="9" customWidth="1"/>
    <col min="3054" max="3055" width="15" style="9" customWidth="1"/>
    <col min="3056" max="3056" width="17.5703125" style="9" customWidth="1"/>
    <col min="3057" max="3057" width="20.140625" style="9" customWidth="1"/>
    <col min="3058" max="3058" width="16.28515625" style="9" customWidth="1"/>
    <col min="3059" max="3060" width="25.28515625" style="9" customWidth="1"/>
    <col min="3061" max="3061" width="18.85546875" style="9" customWidth="1"/>
    <col min="3062" max="3063" width="20.140625" style="9" customWidth="1"/>
    <col min="3064" max="3064" width="11.140625" style="9" customWidth="1"/>
    <col min="3065" max="3065" width="29.140625" style="9" customWidth="1"/>
    <col min="3066" max="3066" width="34.28515625" style="9" customWidth="1"/>
    <col min="3067" max="3068" width="9.85546875" style="9" customWidth="1"/>
    <col min="3069" max="3069" width="17.5703125" style="9" customWidth="1"/>
    <col min="3070" max="3070" width="18.85546875" style="9" customWidth="1"/>
    <col min="3071" max="3071" width="9.85546875" style="9" customWidth="1"/>
    <col min="3072" max="3073" width="6" style="9" customWidth="1"/>
    <col min="3074" max="3074" width="13.7109375" style="9" customWidth="1"/>
    <col min="3075" max="3076" width="15" style="9" customWidth="1"/>
    <col min="3077" max="3077" width="17.5703125" style="9" customWidth="1"/>
    <col min="3078" max="3078" width="9.85546875" style="9" customWidth="1"/>
    <col min="3079" max="3079" width="7.28515625" style="9" customWidth="1"/>
    <col min="3080" max="3080" width="6" style="9" customWidth="1"/>
    <col min="3081" max="3086" width="17.5703125" style="9" customWidth="1"/>
    <col min="3087" max="3229" width="20.140625" style="9" customWidth="1"/>
    <col min="3230" max="3269" width="12.42578125" style="9" customWidth="1"/>
    <col min="3270" max="3270" width="20.140625" style="9" customWidth="1"/>
    <col min="3271" max="3271" width="21.42578125" style="9" customWidth="1"/>
    <col min="3272" max="3272" width="22.7109375" style="9" customWidth="1"/>
    <col min="3273" max="3273" width="13.7109375" style="9" customWidth="1"/>
    <col min="3274" max="3274" width="15" style="9" customWidth="1"/>
    <col min="3275" max="3277" width="17.5703125" style="9" customWidth="1"/>
    <col min="3278" max="3278" width="16.28515625" style="9" customWidth="1"/>
    <col min="3279" max="3279" width="15" style="9" customWidth="1"/>
    <col min="3280" max="3281" width="12.42578125" style="9" customWidth="1"/>
    <col min="3282" max="3283" width="17.5703125" style="9" customWidth="1"/>
    <col min="3284" max="3284" width="7.28515625" style="9" customWidth="1"/>
    <col min="3285" max="3285" width="21.4257812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89" width="17.5703125" style="9" customWidth="1"/>
    <col min="3290" max="3290" width="6" style="9" customWidth="1"/>
    <col min="3291" max="3292" width="18.85546875" style="9" customWidth="1"/>
    <col min="3293" max="3294" width="20.140625" style="9" customWidth="1"/>
    <col min="3295" max="3295" width="6" style="9" customWidth="1"/>
    <col min="3296" max="3296" width="12.42578125" style="9" customWidth="1"/>
    <col min="3297" max="3297" width="18.85546875" style="9" customWidth="1"/>
    <col min="3298" max="3299" width="15" style="9" customWidth="1"/>
    <col min="3300" max="3300" width="7.28515625" style="9" customWidth="1"/>
    <col min="3301" max="3301" width="11.140625" style="9" customWidth="1"/>
    <col min="3302" max="3302" width="13.7109375" style="9" customWidth="1"/>
    <col min="3303" max="3303" width="18.85546875" style="9" customWidth="1"/>
    <col min="3304" max="3304" width="17.5703125" style="9" customWidth="1"/>
    <col min="3305" max="3305" width="25.28515625" style="9" customWidth="1"/>
    <col min="3306" max="3306" width="20.140625" style="9" customWidth="1"/>
    <col min="3307" max="3307" width="15" style="9" customWidth="1"/>
    <col min="3308" max="3308" width="17.5703125" style="9" customWidth="1"/>
    <col min="3309" max="3309" width="16.28515625" style="9" customWidth="1"/>
    <col min="3310" max="3311" width="15" style="9" customWidth="1"/>
    <col min="3312" max="3312" width="17.5703125" style="9" customWidth="1"/>
    <col min="3313" max="3313" width="20.140625" style="9" customWidth="1"/>
    <col min="3314" max="3314" width="16.28515625" style="9" customWidth="1"/>
    <col min="3315" max="3316" width="25.28515625" style="9" customWidth="1"/>
    <col min="3317" max="3317" width="18.85546875" style="9" customWidth="1"/>
    <col min="3318" max="3319" width="20.140625" style="9" customWidth="1"/>
    <col min="3320" max="3320" width="11.140625" style="9" customWidth="1"/>
    <col min="3321" max="3321" width="29.140625" style="9" customWidth="1"/>
    <col min="3322" max="3322" width="34.28515625" style="9" customWidth="1"/>
    <col min="3323" max="3324" width="9.85546875" style="9" customWidth="1"/>
    <col min="3325" max="3325" width="17.5703125" style="9" customWidth="1"/>
    <col min="3326" max="3326" width="18.85546875" style="9" customWidth="1"/>
    <col min="3327" max="3327" width="9.85546875" style="9" customWidth="1"/>
    <col min="3328" max="3329" width="6" style="9" customWidth="1"/>
    <col min="3330" max="3330" width="13.7109375" style="9" customWidth="1"/>
    <col min="3331" max="3332" width="15" style="9" customWidth="1"/>
    <col min="3333" max="3333" width="17.5703125" style="9" customWidth="1"/>
    <col min="3334" max="3334" width="9.85546875" style="9" customWidth="1"/>
    <col min="3335" max="3335" width="7.28515625" style="9" customWidth="1"/>
    <col min="3336" max="3336" width="6" style="9" customWidth="1"/>
    <col min="3337" max="3342" width="17.5703125" style="9" customWidth="1"/>
    <col min="3343" max="3485" width="20.140625" style="9" customWidth="1"/>
    <col min="3486" max="3525" width="12.42578125" style="9" customWidth="1"/>
    <col min="3526" max="3526" width="20.140625" style="9" customWidth="1"/>
    <col min="3527" max="3527" width="21.42578125" style="9" customWidth="1"/>
    <col min="3528" max="3528" width="22.7109375" style="9" customWidth="1"/>
    <col min="3529" max="3529" width="13.7109375" style="9" customWidth="1"/>
    <col min="3530" max="3530" width="15" style="9" customWidth="1"/>
    <col min="3531" max="3533" width="17.5703125" style="9" customWidth="1"/>
    <col min="3534" max="3534" width="16.28515625" style="9" customWidth="1"/>
    <col min="3535" max="3535" width="15" style="9" customWidth="1"/>
    <col min="3536" max="3537" width="12.42578125" style="9" customWidth="1"/>
    <col min="3538" max="3539" width="17.5703125" style="9" customWidth="1"/>
    <col min="3540" max="3540" width="7.28515625" style="9" customWidth="1"/>
    <col min="3541" max="3541" width="21.4257812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5" width="17.5703125" style="9" customWidth="1"/>
    <col min="3546" max="3546" width="6" style="9" customWidth="1"/>
    <col min="3547" max="3548" width="18.85546875" style="9" customWidth="1"/>
    <col min="3549" max="3550" width="20.140625" style="9" customWidth="1"/>
    <col min="3551" max="3551" width="6" style="9" customWidth="1"/>
    <col min="3552" max="3552" width="12.42578125" style="9" customWidth="1"/>
    <col min="3553" max="3553" width="18.85546875" style="9" customWidth="1"/>
    <col min="3554" max="3555" width="15" style="9" customWidth="1"/>
    <col min="3556" max="3556" width="7.28515625" style="9" customWidth="1"/>
    <col min="3557" max="3557" width="11.140625" style="9" customWidth="1"/>
    <col min="3558" max="3558" width="13.7109375" style="9" customWidth="1"/>
    <col min="3559" max="3559" width="18.85546875" style="9" customWidth="1"/>
    <col min="3560" max="3560" width="17.5703125" style="9" customWidth="1"/>
    <col min="3561" max="3561" width="25.28515625" style="9" customWidth="1"/>
    <col min="3562" max="3562" width="20.140625" style="9" customWidth="1"/>
    <col min="3563" max="3563" width="15" style="9" customWidth="1"/>
    <col min="3564" max="3564" width="17.5703125" style="9" customWidth="1"/>
    <col min="3565" max="3565" width="16.28515625" style="9" customWidth="1"/>
    <col min="3566" max="3567" width="15" style="9" customWidth="1"/>
    <col min="3568" max="3568" width="17.5703125" style="9" customWidth="1"/>
    <col min="3569" max="3569" width="20.140625" style="9" customWidth="1"/>
    <col min="3570" max="3570" width="16.28515625" style="9" customWidth="1"/>
    <col min="3571" max="3572" width="25.28515625" style="9" customWidth="1"/>
    <col min="3573" max="3573" width="18.85546875" style="9" customWidth="1"/>
    <col min="3574" max="3575" width="20.140625" style="9" customWidth="1"/>
    <col min="3576" max="3576" width="11.140625" style="9" customWidth="1"/>
    <col min="3577" max="3577" width="29.140625" style="9" customWidth="1"/>
    <col min="3578" max="3578" width="34.28515625" style="9" customWidth="1"/>
    <col min="3579" max="3580" width="9.85546875" style="9" customWidth="1"/>
    <col min="3581" max="3581" width="17.5703125" style="9" customWidth="1"/>
    <col min="3582" max="3582" width="18.85546875" style="9" customWidth="1"/>
    <col min="3583" max="3583" width="9.85546875" style="9" customWidth="1"/>
    <col min="3584" max="3585" width="6" style="9" customWidth="1"/>
    <col min="3586" max="3586" width="13.7109375" style="9" customWidth="1"/>
    <col min="3587" max="3588" width="15" style="9" customWidth="1"/>
    <col min="3589" max="3589" width="17.5703125" style="9" customWidth="1"/>
    <col min="3590" max="3590" width="9.85546875" style="9" customWidth="1"/>
    <col min="3591" max="3591" width="7.28515625" style="9" customWidth="1"/>
    <col min="3592" max="3592" width="6" style="9" customWidth="1"/>
    <col min="3593" max="3598" width="17.5703125" style="9" customWidth="1"/>
    <col min="3599" max="3741" width="20.140625" style="9" customWidth="1"/>
    <col min="3742" max="3781" width="12.42578125" style="9" customWidth="1"/>
    <col min="3782" max="3782" width="20.140625" style="9" customWidth="1"/>
    <col min="3783" max="3783" width="21.42578125" style="9" customWidth="1"/>
    <col min="3784" max="3784" width="22.7109375" style="9" customWidth="1"/>
    <col min="3785" max="3785" width="13.7109375" style="9" customWidth="1"/>
    <col min="3786" max="3786" width="15" style="9" customWidth="1"/>
    <col min="3787" max="3789" width="17.5703125" style="9" customWidth="1"/>
    <col min="3790" max="3790" width="16.28515625" style="9" customWidth="1"/>
    <col min="3791" max="3791" width="15" style="9" customWidth="1"/>
    <col min="3792" max="3793" width="12.42578125" style="9" customWidth="1"/>
    <col min="3794" max="3795" width="17.5703125" style="9" customWidth="1"/>
    <col min="3796" max="3796" width="7.28515625" style="9" customWidth="1"/>
    <col min="3797" max="3797" width="21.4257812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1" width="17.5703125" style="9" customWidth="1"/>
    <col min="3802" max="3802" width="6" style="9" customWidth="1"/>
    <col min="3803" max="3804" width="18.85546875" style="9" customWidth="1"/>
    <col min="3805" max="3806" width="20.140625" style="9" customWidth="1"/>
    <col min="3807" max="3807" width="6" style="9" customWidth="1"/>
    <col min="3808" max="3808" width="12.42578125" style="9" customWidth="1"/>
    <col min="3809" max="3809" width="18.85546875" style="9" customWidth="1"/>
    <col min="3810" max="3811" width="15" style="9" customWidth="1"/>
    <col min="3812" max="3812" width="7.28515625" style="9" customWidth="1"/>
    <col min="3813" max="3813" width="11.140625" style="9" customWidth="1"/>
    <col min="3814" max="3814" width="13.7109375" style="9" customWidth="1"/>
    <col min="3815" max="3815" width="18.85546875" style="9" customWidth="1"/>
    <col min="3816" max="3816" width="17.5703125" style="9" customWidth="1"/>
    <col min="3817" max="3817" width="25.28515625" style="9" customWidth="1"/>
    <col min="3818" max="3818" width="20.140625" style="9" customWidth="1"/>
    <col min="3819" max="3819" width="15" style="9" customWidth="1"/>
    <col min="3820" max="3820" width="17.5703125" style="9" customWidth="1"/>
    <col min="3821" max="3821" width="16.28515625" style="9" customWidth="1"/>
    <col min="3822" max="3823" width="15" style="9" customWidth="1"/>
    <col min="3824" max="3824" width="17.5703125" style="9" customWidth="1"/>
    <col min="3825" max="3825" width="20.140625" style="9" customWidth="1"/>
    <col min="3826" max="3826" width="16.28515625" style="9" customWidth="1"/>
    <col min="3827" max="3828" width="25.28515625" style="9" customWidth="1"/>
    <col min="3829" max="3829" width="18.85546875" style="9" customWidth="1"/>
    <col min="3830" max="3831" width="20.140625" style="9" customWidth="1"/>
    <col min="3832" max="3832" width="11.140625" style="9" customWidth="1"/>
    <col min="3833" max="3833" width="29.140625" style="9" customWidth="1"/>
    <col min="3834" max="3834" width="34.28515625" style="9" customWidth="1"/>
    <col min="3835" max="3836" width="9.85546875" style="9" customWidth="1"/>
    <col min="3837" max="3837" width="17.5703125" style="9" customWidth="1"/>
    <col min="3838" max="3838" width="18.85546875" style="9" customWidth="1"/>
    <col min="3839" max="3839" width="9.85546875" style="9" customWidth="1"/>
    <col min="3840" max="3841" width="6" style="9" customWidth="1"/>
    <col min="3842" max="3842" width="13.7109375" style="9" customWidth="1"/>
    <col min="3843" max="3844" width="15" style="9" customWidth="1"/>
    <col min="3845" max="3845" width="17.5703125" style="9" customWidth="1"/>
    <col min="3846" max="3846" width="9.85546875" style="9" customWidth="1"/>
    <col min="3847" max="3847" width="7.28515625" style="9" customWidth="1"/>
    <col min="3848" max="3848" width="6" style="9" customWidth="1"/>
    <col min="3849" max="3854" width="17.5703125" style="9" customWidth="1"/>
    <col min="3855" max="3997" width="20.140625" style="9" customWidth="1"/>
    <col min="3998" max="4037" width="12.42578125" style="9" customWidth="1"/>
    <col min="4038" max="4038" width="20.140625" style="9" customWidth="1"/>
    <col min="4039" max="4039" width="21.42578125" style="9" customWidth="1"/>
    <col min="4040" max="4040" width="22.7109375" style="9" customWidth="1"/>
    <col min="4041" max="4041" width="13.7109375" style="9" customWidth="1"/>
    <col min="4042" max="4042" width="15" style="9" customWidth="1"/>
    <col min="4043" max="4045" width="17.5703125" style="9" customWidth="1"/>
    <col min="4046" max="4046" width="16.28515625" style="9" customWidth="1"/>
    <col min="4047" max="4047" width="15" style="9" customWidth="1"/>
    <col min="4048" max="4049" width="12.42578125" style="9" customWidth="1"/>
    <col min="4050" max="4051" width="17.5703125" style="9" customWidth="1"/>
    <col min="4052" max="4052" width="7.28515625" style="9" customWidth="1"/>
    <col min="4053" max="4053" width="21.4257812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7" width="17.5703125" style="9" customWidth="1"/>
    <col min="4058" max="4058" width="6" style="9" customWidth="1"/>
    <col min="4059" max="4060" width="18.85546875" style="9" customWidth="1"/>
    <col min="4061" max="4062" width="20.140625" style="9" customWidth="1"/>
    <col min="4063" max="4063" width="6" style="9" customWidth="1"/>
    <col min="4064" max="4064" width="12.42578125" style="9" customWidth="1"/>
    <col min="4065" max="4065" width="18.85546875" style="9" customWidth="1"/>
    <col min="4066" max="4067" width="15" style="9" customWidth="1"/>
    <col min="4068" max="4068" width="7.28515625" style="9" customWidth="1"/>
    <col min="4069" max="4069" width="11.140625" style="9" customWidth="1"/>
    <col min="4070" max="4070" width="13.7109375" style="9" customWidth="1"/>
    <col min="4071" max="4071" width="18.85546875" style="9" customWidth="1"/>
    <col min="4072" max="4072" width="17.5703125" style="9" customWidth="1"/>
    <col min="4073" max="4073" width="25.28515625" style="9" customWidth="1"/>
    <col min="4074" max="4074" width="20.140625" style="9" customWidth="1"/>
    <col min="4075" max="4075" width="15" style="9" customWidth="1"/>
    <col min="4076" max="4076" width="17.5703125" style="9" customWidth="1"/>
    <col min="4077" max="4077" width="16.28515625" style="9" customWidth="1"/>
    <col min="4078" max="4079" width="15" style="9" customWidth="1"/>
    <col min="4080" max="4080" width="17.5703125" style="9" customWidth="1"/>
    <col min="4081" max="4081" width="20.140625" style="9" customWidth="1"/>
    <col min="4082" max="4082" width="16.28515625" style="9" customWidth="1"/>
    <col min="4083" max="4084" width="25.28515625" style="9" customWidth="1"/>
    <col min="4085" max="4085" width="18.85546875" style="9" customWidth="1"/>
    <col min="4086" max="4087" width="20.140625" style="9" customWidth="1"/>
    <col min="4088" max="4088" width="11.140625" style="9" customWidth="1"/>
    <col min="4089" max="4089" width="29.140625" style="9" customWidth="1"/>
    <col min="4090" max="4090" width="34.28515625" style="9" customWidth="1"/>
    <col min="4091" max="4092" width="9.85546875" style="9" customWidth="1"/>
    <col min="4093" max="4093" width="17.5703125" style="9" customWidth="1"/>
    <col min="4094" max="4094" width="18.85546875" style="9" customWidth="1"/>
    <col min="4095" max="4095" width="9.85546875" style="9" customWidth="1"/>
    <col min="4096" max="4097" width="6" style="9" customWidth="1"/>
    <col min="4098" max="4098" width="13.7109375" style="9" customWidth="1"/>
    <col min="4099" max="4100" width="15" style="9" customWidth="1"/>
    <col min="4101" max="4101" width="17.5703125" style="9" customWidth="1"/>
    <col min="4102" max="4102" width="9.85546875" style="9" customWidth="1"/>
    <col min="4103" max="4103" width="7.28515625" style="9" customWidth="1"/>
    <col min="4104" max="4104" width="6" style="9" customWidth="1"/>
    <col min="4105" max="4110" width="17.5703125" style="9" customWidth="1"/>
    <col min="4111" max="4253" width="20.140625" style="9" customWidth="1"/>
    <col min="4254" max="4293" width="12.42578125" style="9" customWidth="1"/>
    <col min="4294" max="4294" width="20.140625" style="9" customWidth="1"/>
    <col min="4295" max="4295" width="21.42578125" style="9" customWidth="1"/>
    <col min="4296" max="4296" width="22.7109375" style="9" customWidth="1"/>
    <col min="4297" max="4297" width="13.7109375" style="9" customWidth="1"/>
    <col min="4298" max="4298" width="15" style="9" customWidth="1"/>
    <col min="4299" max="4301" width="17.5703125" style="9" customWidth="1"/>
    <col min="4302" max="4302" width="16.28515625" style="9" customWidth="1"/>
    <col min="4303" max="4303" width="15" style="9" customWidth="1"/>
    <col min="4304" max="4305" width="12.42578125" style="9" customWidth="1"/>
    <col min="4306" max="4307" width="17.5703125" style="9" customWidth="1"/>
    <col min="4308" max="4308" width="7.28515625" style="9" customWidth="1"/>
    <col min="4309" max="4309" width="21.4257812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3" width="17.5703125" style="9" customWidth="1"/>
    <col min="4314" max="4314" width="6" style="9" customWidth="1"/>
    <col min="4315" max="4316" width="18.85546875" style="9" customWidth="1"/>
    <col min="4317" max="4318" width="20.140625" style="9" customWidth="1"/>
    <col min="4319" max="4319" width="6" style="9" customWidth="1"/>
    <col min="4320" max="4320" width="12.42578125" style="9" customWidth="1"/>
    <col min="4321" max="4321" width="18.85546875" style="9" customWidth="1"/>
    <col min="4322" max="4323" width="15" style="9" customWidth="1"/>
    <col min="4324" max="4324" width="7.28515625" style="9" customWidth="1"/>
    <col min="4325" max="4325" width="11.140625" style="9" customWidth="1"/>
    <col min="4326" max="4326" width="13.7109375" style="9" customWidth="1"/>
    <col min="4327" max="4327" width="18.85546875" style="9" customWidth="1"/>
    <col min="4328" max="4328" width="17.5703125" style="9" customWidth="1"/>
    <col min="4329" max="4329" width="25.28515625" style="9" customWidth="1"/>
    <col min="4330" max="4330" width="20.140625" style="9" customWidth="1"/>
    <col min="4331" max="4331" width="15" style="9" customWidth="1"/>
    <col min="4332" max="4332" width="17.5703125" style="9" customWidth="1"/>
    <col min="4333" max="4333" width="16.28515625" style="9" customWidth="1"/>
    <col min="4334" max="4335" width="15" style="9" customWidth="1"/>
    <col min="4336" max="4336" width="17.5703125" style="9" customWidth="1"/>
    <col min="4337" max="4337" width="20.140625" style="9" customWidth="1"/>
    <col min="4338" max="4338" width="16.28515625" style="9" customWidth="1"/>
    <col min="4339" max="4340" width="25.28515625" style="9" customWidth="1"/>
    <col min="4341" max="4341" width="18.85546875" style="9" customWidth="1"/>
    <col min="4342" max="4343" width="20.140625" style="9" customWidth="1"/>
    <col min="4344" max="4344" width="11.140625" style="9" customWidth="1"/>
    <col min="4345" max="4345" width="29.140625" style="9" customWidth="1"/>
    <col min="4346" max="4346" width="34.28515625" style="9" customWidth="1"/>
    <col min="4347" max="4348" width="9.85546875" style="9" customWidth="1"/>
    <col min="4349" max="4349" width="17.5703125" style="9" customWidth="1"/>
    <col min="4350" max="4350" width="18.85546875" style="9" customWidth="1"/>
    <col min="4351" max="4351" width="9.85546875" style="9" customWidth="1"/>
    <col min="4352" max="4353" width="6" style="9" customWidth="1"/>
    <col min="4354" max="4354" width="13.7109375" style="9" customWidth="1"/>
    <col min="4355" max="4356" width="15" style="9" customWidth="1"/>
    <col min="4357" max="4357" width="17.5703125" style="9" customWidth="1"/>
    <col min="4358" max="4358" width="9.85546875" style="9" customWidth="1"/>
    <col min="4359" max="4359" width="7.28515625" style="9" customWidth="1"/>
    <col min="4360" max="4360" width="6" style="9" customWidth="1"/>
    <col min="4361" max="4366" width="17.5703125" style="9" customWidth="1"/>
    <col min="4367" max="4509" width="20.140625" style="9" customWidth="1"/>
    <col min="4510" max="4549" width="12.42578125" style="9" customWidth="1"/>
    <col min="4550" max="4550" width="20.140625" style="9" customWidth="1"/>
    <col min="4551" max="4551" width="21.42578125" style="9" customWidth="1"/>
    <col min="4552" max="4552" width="22.7109375" style="9" customWidth="1"/>
    <col min="4553" max="4553" width="13.7109375" style="9" customWidth="1"/>
    <col min="4554" max="4554" width="15" style="9" customWidth="1"/>
    <col min="4555" max="4557" width="17.5703125" style="9" customWidth="1"/>
    <col min="4558" max="4558" width="16.28515625" style="9" customWidth="1"/>
    <col min="4559" max="4559" width="15" style="9" customWidth="1"/>
    <col min="4560" max="4561" width="12.42578125" style="9" customWidth="1"/>
    <col min="4562" max="4563" width="17.5703125" style="9" customWidth="1"/>
    <col min="4564" max="4564" width="7.28515625" style="9" customWidth="1"/>
    <col min="4565" max="4565" width="21.4257812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69" width="17.5703125" style="9" customWidth="1"/>
    <col min="4570" max="4570" width="6" style="9" customWidth="1"/>
    <col min="4571" max="4572" width="18.85546875" style="9" customWidth="1"/>
    <col min="4573" max="4574" width="20.140625" style="9" customWidth="1"/>
    <col min="4575" max="4575" width="6" style="9" customWidth="1"/>
    <col min="4576" max="4576" width="12.42578125" style="9" customWidth="1"/>
    <col min="4577" max="4577" width="18.85546875" style="9" customWidth="1"/>
    <col min="4578" max="4579" width="15" style="9" customWidth="1"/>
    <col min="4580" max="4580" width="7.28515625" style="9" customWidth="1"/>
    <col min="4581" max="4581" width="11.140625" style="9" customWidth="1"/>
    <col min="4582" max="4582" width="13.7109375" style="9" customWidth="1"/>
    <col min="4583" max="4583" width="18.85546875" style="9" customWidth="1"/>
    <col min="4584" max="4584" width="17.5703125" style="9" customWidth="1"/>
    <col min="4585" max="4585" width="25.28515625" style="9" customWidth="1"/>
    <col min="4586" max="4586" width="20.140625" style="9" customWidth="1"/>
    <col min="4587" max="4587" width="15" style="9" customWidth="1"/>
    <col min="4588" max="4588" width="17.5703125" style="9" customWidth="1"/>
    <col min="4589" max="4589" width="16.28515625" style="9" customWidth="1"/>
    <col min="4590" max="4591" width="15" style="9" customWidth="1"/>
    <col min="4592" max="4592" width="17.5703125" style="9" customWidth="1"/>
    <col min="4593" max="4593" width="20.140625" style="9" customWidth="1"/>
    <col min="4594" max="4594" width="16.28515625" style="9" customWidth="1"/>
    <col min="4595" max="4596" width="25.28515625" style="9" customWidth="1"/>
    <col min="4597" max="4597" width="18.85546875" style="9" customWidth="1"/>
    <col min="4598" max="4599" width="20.140625" style="9" customWidth="1"/>
    <col min="4600" max="4600" width="11.140625" style="9" customWidth="1"/>
    <col min="4601" max="4601" width="29.140625" style="9" customWidth="1"/>
    <col min="4602" max="4602" width="34.28515625" style="9" customWidth="1"/>
    <col min="4603" max="4604" width="9.85546875" style="9" customWidth="1"/>
    <col min="4605" max="4605" width="17.5703125" style="9" customWidth="1"/>
    <col min="4606" max="4606" width="18.85546875" style="9" customWidth="1"/>
    <col min="4607" max="4607" width="9.85546875" style="9" customWidth="1"/>
    <col min="4608" max="4609" width="6" style="9" customWidth="1"/>
    <col min="4610" max="4610" width="13.7109375" style="9" customWidth="1"/>
    <col min="4611" max="4612" width="15" style="9" customWidth="1"/>
    <col min="4613" max="4613" width="17.5703125" style="9" customWidth="1"/>
    <col min="4614" max="4614" width="9.85546875" style="9" customWidth="1"/>
    <col min="4615" max="4615" width="7.28515625" style="9" customWidth="1"/>
    <col min="4616" max="4616" width="6" style="9" customWidth="1"/>
    <col min="4617" max="4622" width="17.5703125" style="9" customWidth="1"/>
    <col min="4623" max="4765" width="20.140625" style="9" customWidth="1"/>
    <col min="4766" max="4805" width="12.42578125" style="9" customWidth="1"/>
    <col min="4806" max="4806" width="20.140625" style="9" customWidth="1"/>
    <col min="4807" max="4807" width="21.42578125" style="9" customWidth="1"/>
    <col min="4808" max="4808" width="22.7109375" style="9" customWidth="1"/>
    <col min="4809" max="4809" width="13.7109375" style="9" customWidth="1"/>
    <col min="4810" max="4810" width="15" style="9" customWidth="1"/>
    <col min="4811" max="4813" width="17.5703125" style="9" customWidth="1"/>
    <col min="4814" max="4814" width="16.28515625" style="9" customWidth="1"/>
    <col min="4815" max="4815" width="15" style="9" customWidth="1"/>
    <col min="4816" max="4817" width="12.42578125" style="9" customWidth="1"/>
    <col min="4818" max="4819" width="17.5703125" style="9" customWidth="1"/>
    <col min="4820" max="4820" width="7.28515625" style="9" customWidth="1"/>
    <col min="4821" max="4821" width="21.4257812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5" width="17.5703125" style="9" customWidth="1"/>
    <col min="4826" max="4826" width="6" style="9" customWidth="1"/>
    <col min="4827" max="4828" width="18.85546875" style="9" customWidth="1"/>
    <col min="4829" max="4830" width="20.140625" style="9" customWidth="1"/>
    <col min="4831" max="4831" width="6" style="9" customWidth="1"/>
    <col min="4832" max="4832" width="12.42578125" style="9" customWidth="1"/>
    <col min="4833" max="4833" width="18.85546875" style="9" customWidth="1"/>
    <col min="4834" max="4835" width="15" style="9" customWidth="1"/>
    <col min="4836" max="4836" width="7.28515625" style="9" customWidth="1"/>
    <col min="4837" max="4837" width="11.140625" style="9" customWidth="1"/>
    <col min="4838" max="4838" width="13.7109375" style="9" customWidth="1"/>
    <col min="4839" max="4839" width="18.85546875" style="9" customWidth="1"/>
    <col min="4840" max="4840" width="17.5703125" style="9" customWidth="1"/>
    <col min="4841" max="4841" width="25.28515625" style="9" customWidth="1"/>
    <col min="4842" max="4842" width="20.140625" style="9" customWidth="1"/>
    <col min="4843" max="4843" width="15" style="9" customWidth="1"/>
    <col min="4844" max="4844" width="17.5703125" style="9" customWidth="1"/>
    <col min="4845" max="4845" width="16.28515625" style="9" customWidth="1"/>
    <col min="4846" max="4847" width="15" style="9" customWidth="1"/>
    <col min="4848" max="4848" width="17.5703125" style="9" customWidth="1"/>
    <col min="4849" max="4849" width="20.140625" style="9" customWidth="1"/>
    <col min="4850" max="4850" width="16.28515625" style="9" customWidth="1"/>
    <col min="4851" max="4852" width="25.28515625" style="9" customWidth="1"/>
    <col min="4853" max="4853" width="18.85546875" style="9" customWidth="1"/>
    <col min="4854" max="4855" width="20.140625" style="9" customWidth="1"/>
    <col min="4856" max="4856" width="11.140625" style="9" customWidth="1"/>
    <col min="4857" max="4857" width="29.140625" style="9" customWidth="1"/>
    <col min="4858" max="4858" width="34.28515625" style="9" customWidth="1"/>
    <col min="4859" max="4860" width="9.85546875" style="9" customWidth="1"/>
    <col min="4861" max="4861" width="17.5703125" style="9" customWidth="1"/>
    <col min="4862" max="4862" width="18.85546875" style="9" customWidth="1"/>
    <col min="4863" max="4863" width="9.85546875" style="9" customWidth="1"/>
    <col min="4864" max="4865" width="6" style="9" customWidth="1"/>
    <col min="4866" max="4866" width="13.7109375" style="9" customWidth="1"/>
    <col min="4867" max="4868" width="15" style="9" customWidth="1"/>
    <col min="4869" max="4869" width="17.5703125" style="9" customWidth="1"/>
    <col min="4870" max="4870" width="9.85546875" style="9" customWidth="1"/>
    <col min="4871" max="4871" width="7.28515625" style="9" customWidth="1"/>
    <col min="4872" max="4872" width="6" style="9" customWidth="1"/>
    <col min="4873" max="4878" width="17.5703125" style="9" customWidth="1"/>
    <col min="4879" max="5021" width="20.140625" style="9" customWidth="1"/>
    <col min="5022" max="5061" width="12.42578125" style="9" customWidth="1"/>
    <col min="5062" max="5062" width="20.140625" style="9" customWidth="1"/>
    <col min="5063" max="5063" width="21.42578125" style="9" customWidth="1"/>
    <col min="5064" max="5064" width="22.7109375" style="9" customWidth="1"/>
    <col min="5065" max="5065" width="13.7109375" style="9" customWidth="1"/>
    <col min="5066" max="5066" width="15" style="9" customWidth="1"/>
    <col min="5067" max="5069" width="17.5703125" style="9" customWidth="1"/>
    <col min="5070" max="5070" width="16.28515625" style="9" customWidth="1"/>
    <col min="5071" max="5071" width="15" style="9" customWidth="1"/>
    <col min="5072" max="5073" width="12.42578125" style="9" customWidth="1"/>
    <col min="5074" max="5075" width="17.5703125" style="9" customWidth="1"/>
    <col min="5076" max="5076" width="7.28515625" style="9" customWidth="1"/>
    <col min="5077" max="5077" width="21.4257812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1" width="17.5703125" style="9" customWidth="1"/>
    <col min="5082" max="5082" width="6" style="9" customWidth="1"/>
    <col min="5083" max="5084" width="18.85546875" style="9" customWidth="1"/>
    <col min="5085" max="5086" width="20.140625" style="9" customWidth="1"/>
    <col min="5087" max="5087" width="6" style="9" customWidth="1"/>
    <col min="5088" max="5088" width="12.42578125" style="9" customWidth="1"/>
    <col min="5089" max="5089" width="18.85546875" style="9" customWidth="1"/>
    <col min="5090" max="5091" width="15" style="9" customWidth="1"/>
    <col min="5092" max="5092" width="7.28515625" style="9" customWidth="1"/>
    <col min="5093" max="5093" width="11.140625" style="9" customWidth="1"/>
    <col min="5094" max="5094" width="13.7109375" style="9" customWidth="1"/>
    <col min="5095" max="5095" width="18.85546875" style="9" customWidth="1"/>
    <col min="5096" max="5096" width="17.5703125" style="9" customWidth="1"/>
    <col min="5097" max="5097" width="25.28515625" style="9" customWidth="1"/>
    <col min="5098" max="5098" width="20.140625" style="9" customWidth="1"/>
    <col min="5099" max="5099" width="15" style="9" customWidth="1"/>
    <col min="5100" max="5100" width="17.5703125" style="9" customWidth="1"/>
    <col min="5101" max="5101" width="16.28515625" style="9" customWidth="1"/>
    <col min="5102" max="5103" width="15" style="9" customWidth="1"/>
    <col min="5104" max="5104" width="17.5703125" style="9" customWidth="1"/>
    <col min="5105" max="5105" width="20.140625" style="9" customWidth="1"/>
    <col min="5106" max="5106" width="16.28515625" style="9" customWidth="1"/>
    <col min="5107" max="5108" width="25.28515625" style="9" customWidth="1"/>
    <col min="5109" max="5109" width="18.85546875" style="9" customWidth="1"/>
    <col min="5110" max="5111" width="20.140625" style="9" customWidth="1"/>
    <col min="5112" max="5112" width="11.140625" style="9" customWidth="1"/>
    <col min="5113" max="5113" width="29.140625" style="9" customWidth="1"/>
    <col min="5114" max="5114" width="34.28515625" style="9" customWidth="1"/>
    <col min="5115" max="5116" width="9.85546875" style="9" customWidth="1"/>
    <col min="5117" max="5117" width="17.5703125" style="9" customWidth="1"/>
    <col min="5118" max="5118" width="18.85546875" style="9" customWidth="1"/>
    <col min="5119" max="5119" width="9.85546875" style="9" customWidth="1"/>
    <col min="5120" max="5121" width="6" style="9" customWidth="1"/>
    <col min="5122" max="5122" width="13.7109375" style="9" customWidth="1"/>
    <col min="5123" max="5124" width="15" style="9" customWidth="1"/>
    <col min="5125" max="5125" width="17.5703125" style="9" customWidth="1"/>
    <col min="5126" max="5126" width="9.85546875" style="9" customWidth="1"/>
    <col min="5127" max="5127" width="7.28515625" style="9" customWidth="1"/>
    <col min="5128" max="5128" width="6" style="9" customWidth="1"/>
    <col min="5129" max="5134" width="17.5703125" style="9" customWidth="1"/>
    <col min="5135" max="5277" width="20.140625" style="9" customWidth="1"/>
    <col min="5278" max="5317" width="12.42578125" style="9" customWidth="1"/>
    <col min="5318" max="5318" width="20.140625" style="9" customWidth="1"/>
    <col min="5319" max="5319" width="21.42578125" style="9" customWidth="1"/>
    <col min="5320" max="5320" width="22.7109375" style="9" customWidth="1"/>
    <col min="5321" max="5321" width="13.7109375" style="9" customWidth="1"/>
    <col min="5322" max="5322" width="15" style="9" customWidth="1"/>
    <col min="5323" max="5325" width="17.5703125" style="9" customWidth="1"/>
    <col min="5326" max="5326" width="16.28515625" style="9" customWidth="1"/>
    <col min="5327" max="5327" width="15" style="9" customWidth="1"/>
    <col min="5328" max="5329" width="12.42578125" style="9" customWidth="1"/>
    <col min="5330" max="5331" width="17.5703125" style="9" customWidth="1"/>
    <col min="5332" max="5332" width="7.28515625" style="9" customWidth="1"/>
    <col min="5333" max="5333" width="21.4257812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7" width="17.5703125" style="9" customWidth="1"/>
    <col min="5338" max="5338" width="6" style="9" customWidth="1"/>
    <col min="5339" max="5340" width="18.85546875" style="9" customWidth="1"/>
    <col min="5341" max="5342" width="20.140625" style="9" customWidth="1"/>
    <col min="5343" max="5343" width="6" style="9" customWidth="1"/>
    <col min="5344" max="5344" width="12.42578125" style="9" customWidth="1"/>
    <col min="5345" max="5345" width="18.85546875" style="9" customWidth="1"/>
    <col min="5346" max="5347" width="15" style="9" customWidth="1"/>
    <col min="5348" max="5348" width="7.28515625" style="9" customWidth="1"/>
    <col min="5349" max="5349" width="11.140625" style="9" customWidth="1"/>
    <col min="5350" max="5350" width="13.7109375" style="9" customWidth="1"/>
    <col min="5351" max="5351" width="18.85546875" style="9" customWidth="1"/>
    <col min="5352" max="5352" width="17.5703125" style="9" customWidth="1"/>
    <col min="5353" max="5353" width="25.28515625" style="9" customWidth="1"/>
    <col min="5354" max="5354" width="20.140625" style="9" customWidth="1"/>
    <col min="5355" max="5355" width="15" style="9" customWidth="1"/>
    <col min="5356" max="5356" width="17.5703125" style="9" customWidth="1"/>
    <col min="5357" max="5357" width="16.28515625" style="9" customWidth="1"/>
    <col min="5358" max="5359" width="15" style="9" customWidth="1"/>
    <col min="5360" max="5360" width="17.5703125" style="9" customWidth="1"/>
    <col min="5361" max="5361" width="20.140625" style="9" customWidth="1"/>
    <col min="5362" max="5362" width="16.28515625" style="9" customWidth="1"/>
    <col min="5363" max="5364" width="25.28515625" style="9" customWidth="1"/>
    <col min="5365" max="5365" width="18.85546875" style="9" customWidth="1"/>
    <col min="5366" max="5367" width="20.140625" style="9" customWidth="1"/>
    <col min="5368" max="5368" width="11.140625" style="9" customWidth="1"/>
    <col min="5369" max="5369" width="29.140625" style="9" customWidth="1"/>
    <col min="5370" max="5370" width="34.28515625" style="9" customWidth="1"/>
    <col min="5371" max="5372" width="9.85546875" style="9" customWidth="1"/>
    <col min="5373" max="5373" width="17.5703125" style="9" customWidth="1"/>
    <col min="5374" max="5374" width="18.85546875" style="9" customWidth="1"/>
    <col min="5375" max="5375" width="9.85546875" style="9" customWidth="1"/>
    <col min="5376" max="5377" width="6" style="9" customWidth="1"/>
    <col min="5378" max="5378" width="13.7109375" style="9" customWidth="1"/>
    <col min="5379" max="5380" width="15" style="9" customWidth="1"/>
    <col min="5381" max="5381" width="17.5703125" style="9" customWidth="1"/>
    <col min="5382" max="5382" width="9.85546875" style="9" customWidth="1"/>
    <col min="5383" max="5383" width="7.28515625" style="9" customWidth="1"/>
    <col min="5384" max="5384" width="6" style="9" customWidth="1"/>
    <col min="5385" max="5390" width="17.5703125" style="9" customWidth="1"/>
    <col min="5391" max="5533" width="20.140625" style="9" customWidth="1"/>
    <col min="5534" max="5573" width="12.42578125" style="9" customWidth="1"/>
    <col min="5574" max="5574" width="20.140625" style="9" customWidth="1"/>
    <col min="5575" max="5575" width="21.42578125" style="9" customWidth="1"/>
    <col min="5576" max="5576" width="22.7109375" style="9" customWidth="1"/>
    <col min="5577" max="5577" width="13.7109375" style="9" customWidth="1"/>
    <col min="5578" max="5578" width="15" style="9" customWidth="1"/>
    <col min="5579" max="5581" width="17.5703125" style="9" customWidth="1"/>
    <col min="5582" max="5582" width="16.28515625" style="9" customWidth="1"/>
    <col min="5583" max="5583" width="15" style="9" customWidth="1"/>
    <col min="5584" max="5585" width="12.42578125" style="9" customWidth="1"/>
    <col min="5586" max="5587" width="17.5703125" style="9" customWidth="1"/>
    <col min="5588" max="5588" width="7.28515625" style="9" customWidth="1"/>
    <col min="5589" max="5589" width="21.4257812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3" width="17.5703125" style="9" customWidth="1"/>
    <col min="5594" max="5594" width="6" style="9" customWidth="1"/>
    <col min="5595" max="5596" width="18.85546875" style="9" customWidth="1"/>
    <col min="5597" max="5598" width="20.140625" style="9" customWidth="1"/>
    <col min="5599" max="5599" width="6" style="9" customWidth="1"/>
    <col min="5600" max="5600" width="12.42578125" style="9" customWidth="1"/>
    <col min="5601" max="5601" width="18.85546875" style="9" customWidth="1"/>
    <col min="5602" max="5603" width="15" style="9" customWidth="1"/>
    <col min="5604" max="5604" width="7.28515625" style="9" customWidth="1"/>
    <col min="5605" max="5605" width="11.140625" style="9" customWidth="1"/>
    <col min="5606" max="5606" width="13.7109375" style="9" customWidth="1"/>
    <col min="5607" max="5607" width="18.85546875" style="9" customWidth="1"/>
    <col min="5608" max="5608" width="17.5703125" style="9" customWidth="1"/>
    <col min="5609" max="5609" width="25.28515625" style="9" customWidth="1"/>
    <col min="5610" max="5610" width="20.140625" style="9" customWidth="1"/>
    <col min="5611" max="5611" width="15" style="9" customWidth="1"/>
    <col min="5612" max="5612" width="17.5703125" style="9" customWidth="1"/>
    <col min="5613" max="5613" width="16.28515625" style="9" customWidth="1"/>
    <col min="5614" max="5615" width="15" style="9" customWidth="1"/>
    <col min="5616" max="5616" width="17.5703125" style="9" customWidth="1"/>
    <col min="5617" max="5617" width="20.140625" style="9" customWidth="1"/>
    <col min="5618" max="5618" width="16.28515625" style="9" customWidth="1"/>
    <col min="5619" max="5620" width="25.28515625" style="9" customWidth="1"/>
    <col min="5621" max="5621" width="18.85546875" style="9" customWidth="1"/>
    <col min="5622" max="5623" width="20.140625" style="9" customWidth="1"/>
    <col min="5624" max="5624" width="11.140625" style="9" customWidth="1"/>
    <col min="5625" max="5625" width="29.140625" style="9" customWidth="1"/>
    <col min="5626" max="5626" width="34.28515625" style="9" customWidth="1"/>
    <col min="5627" max="5628" width="9.85546875" style="9" customWidth="1"/>
    <col min="5629" max="5629" width="17.5703125" style="9" customWidth="1"/>
    <col min="5630" max="5630" width="18.85546875" style="9" customWidth="1"/>
    <col min="5631" max="5631" width="9.85546875" style="9" customWidth="1"/>
    <col min="5632" max="5633" width="6" style="9" customWidth="1"/>
    <col min="5634" max="5634" width="13.7109375" style="9" customWidth="1"/>
    <col min="5635" max="5636" width="15" style="9" customWidth="1"/>
    <col min="5637" max="5637" width="17.5703125" style="9" customWidth="1"/>
    <col min="5638" max="5638" width="9.85546875" style="9" customWidth="1"/>
    <col min="5639" max="5639" width="7.28515625" style="9" customWidth="1"/>
    <col min="5640" max="5640" width="6" style="9" customWidth="1"/>
    <col min="5641" max="5646" width="17.5703125" style="9" customWidth="1"/>
    <col min="5647" max="5789" width="20.140625" style="9" customWidth="1"/>
    <col min="5790" max="5829" width="12.42578125" style="9" customWidth="1"/>
    <col min="5830" max="5830" width="20.140625" style="9" customWidth="1"/>
    <col min="5831" max="5831" width="21.42578125" style="9" customWidth="1"/>
    <col min="5832" max="5832" width="22.7109375" style="9" customWidth="1"/>
    <col min="5833" max="5833" width="13.7109375" style="9" customWidth="1"/>
    <col min="5834" max="5834" width="15" style="9" customWidth="1"/>
    <col min="5835" max="5837" width="17.5703125" style="9" customWidth="1"/>
    <col min="5838" max="5838" width="16.28515625" style="9" customWidth="1"/>
    <col min="5839" max="5839" width="15" style="9" customWidth="1"/>
    <col min="5840" max="5841" width="12.42578125" style="9" customWidth="1"/>
    <col min="5842" max="5843" width="17.5703125" style="9" customWidth="1"/>
    <col min="5844" max="5844" width="7.28515625" style="9" customWidth="1"/>
    <col min="5845" max="5845" width="21.4257812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49" width="17.5703125" style="9" customWidth="1"/>
    <col min="5850" max="5850" width="6" style="9" customWidth="1"/>
    <col min="5851" max="5852" width="18.85546875" style="9" customWidth="1"/>
    <col min="5853" max="5854" width="20.140625" style="9" customWidth="1"/>
    <col min="5855" max="5855" width="6" style="9" customWidth="1"/>
    <col min="5856" max="5856" width="12.42578125" style="9" customWidth="1"/>
    <col min="5857" max="5857" width="18.85546875" style="9" customWidth="1"/>
    <col min="5858" max="5859" width="15" style="9" customWidth="1"/>
    <col min="5860" max="5860" width="7.28515625" style="9" customWidth="1"/>
    <col min="5861" max="5861" width="11.140625" style="9" customWidth="1"/>
    <col min="5862" max="5862" width="13.7109375" style="9" customWidth="1"/>
    <col min="5863" max="5863" width="18.85546875" style="9" customWidth="1"/>
    <col min="5864" max="5864" width="17.5703125" style="9" customWidth="1"/>
    <col min="5865" max="5865" width="25.28515625" style="9" customWidth="1"/>
    <col min="5866" max="5866" width="20.140625" style="9" customWidth="1"/>
    <col min="5867" max="5867" width="15" style="9" customWidth="1"/>
    <col min="5868" max="5868" width="17.5703125" style="9" customWidth="1"/>
    <col min="5869" max="5869" width="16.28515625" style="9" customWidth="1"/>
    <col min="5870" max="5871" width="15" style="9" customWidth="1"/>
    <col min="5872" max="5872" width="17.5703125" style="9" customWidth="1"/>
    <col min="5873" max="5873" width="20.140625" style="9" customWidth="1"/>
    <col min="5874" max="5874" width="16.28515625" style="9" customWidth="1"/>
    <col min="5875" max="5876" width="25.28515625" style="9" customWidth="1"/>
    <col min="5877" max="5877" width="18.85546875" style="9" customWidth="1"/>
    <col min="5878" max="5879" width="20.140625" style="9" customWidth="1"/>
    <col min="5880" max="5880" width="11.140625" style="9" customWidth="1"/>
    <col min="5881" max="5881" width="29.140625" style="9" customWidth="1"/>
    <col min="5882" max="5882" width="34.28515625" style="9" customWidth="1"/>
    <col min="5883" max="5884" width="9.85546875" style="9" customWidth="1"/>
    <col min="5885" max="5885" width="17.5703125" style="9" customWidth="1"/>
    <col min="5886" max="5886" width="18.85546875" style="9" customWidth="1"/>
    <col min="5887" max="5887" width="9.85546875" style="9" customWidth="1"/>
    <col min="5888" max="5889" width="6" style="9" customWidth="1"/>
    <col min="5890" max="5890" width="13.7109375" style="9" customWidth="1"/>
    <col min="5891" max="5892" width="15" style="9" customWidth="1"/>
    <col min="5893" max="5893" width="17.5703125" style="9" customWidth="1"/>
    <col min="5894" max="5894" width="9.85546875" style="9" customWidth="1"/>
    <col min="5895" max="5895" width="7.28515625" style="9" customWidth="1"/>
    <col min="5896" max="5896" width="6" style="9" customWidth="1"/>
    <col min="5897" max="5902" width="17.5703125" style="9" customWidth="1"/>
    <col min="5903" max="6045" width="20.140625" style="9" customWidth="1"/>
    <col min="6046" max="6085" width="12.42578125" style="9" customWidth="1"/>
    <col min="6086" max="6086" width="20.140625" style="9" customWidth="1"/>
    <col min="6087" max="6087" width="21.42578125" style="9" customWidth="1"/>
    <col min="6088" max="6088" width="22.7109375" style="9" customWidth="1"/>
    <col min="6089" max="6089" width="13.7109375" style="9" customWidth="1"/>
    <col min="6090" max="6090" width="15" style="9" customWidth="1"/>
    <col min="6091" max="6093" width="17.5703125" style="9" customWidth="1"/>
    <col min="6094" max="6094" width="16.28515625" style="9" customWidth="1"/>
    <col min="6095" max="6095" width="15" style="9" customWidth="1"/>
    <col min="6096" max="6097" width="12.42578125" style="9" customWidth="1"/>
    <col min="6098" max="6099" width="17.5703125" style="9" customWidth="1"/>
    <col min="6100" max="6100" width="7.28515625" style="9" customWidth="1"/>
    <col min="6101" max="6101" width="21.4257812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5" width="17.5703125" style="9" customWidth="1"/>
    <col min="6106" max="6106" width="6" style="9" customWidth="1"/>
    <col min="6107" max="6108" width="18.85546875" style="9" customWidth="1"/>
    <col min="6109" max="6110" width="20.140625" style="9" customWidth="1"/>
    <col min="6111" max="6111" width="6" style="9" customWidth="1"/>
    <col min="6112" max="6112" width="12.42578125" style="9" customWidth="1"/>
    <col min="6113" max="6113" width="18.85546875" style="9" customWidth="1"/>
    <col min="6114" max="6115" width="15" style="9" customWidth="1"/>
    <col min="6116" max="6116" width="7.28515625" style="9" customWidth="1"/>
    <col min="6117" max="6117" width="11.140625" style="9" customWidth="1"/>
    <col min="6118" max="6118" width="13.7109375" style="9" customWidth="1"/>
    <col min="6119" max="6119" width="18.85546875" style="9" customWidth="1"/>
    <col min="6120" max="6120" width="17.5703125" style="9" customWidth="1"/>
    <col min="6121" max="6121" width="25.28515625" style="9" customWidth="1"/>
    <col min="6122" max="6122" width="20.140625" style="9" customWidth="1"/>
    <col min="6123" max="6123" width="15" style="9" customWidth="1"/>
    <col min="6124" max="6124" width="17.5703125" style="9" customWidth="1"/>
    <col min="6125" max="6125" width="16.28515625" style="9" customWidth="1"/>
    <col min="6126" max="6127" width="15" style="9" customWidth="1"/>
    <col min="6128" max="6128" width="17.5703125" style="9" customWidth="1"/>
    <col min="6129" max="6129" width="20.140625" style="9" customWidth="1"/>
    <col min="6130" max="6130" width="16.28515625" style="9" customWidth="1"/>
    <col min="6131" max="6132" width="25.28515625" style="9" customWidth="1"/>
    <col min="6133" max="6133" width="18.85546875" style="9" customWidth="1"/>
    <col min="6134" max="6135" width="20.140625" style="9" customWidth="1"/>
    <col min="6136" max="6136" width="11.140625" style="9" customWidth="1"/>
    <col min="6137" max="6137" width="29.140625" style="9" customWidth="1"/>
    <col min="6138" max="6138" width="34.28515625" style="9" customWidth="1"/>
    <col min="6139" max="6140" width="9.85546875" style="9" customWidth="1"/>
    <col min="6141" max="6141" width="17.5703125" style="9" customWidth="1"/>
    <col min="6142" max="6142" width="18.85546875" style="9" customWidth="1"/>
    <col min="6143" max="6143" width="9.85546875" style="9" customWidth="1"/>
    <col min="6144" max="6145" width="6" style="9" customWidth="1"/>
    <col min="6146" max="6146" width="13.7109375" style="9" customWidth="1"/>
    <col min="6147" max="6148" width="15" style="9" customWidth="1"/>
    <col min="6149" max="6149" width="17.5703125" style="9" customWidth="1"/>
    <col min="6150" max="6150" width="9.85546875" style="9" customWidth="1"/>
    <col min="6151" max="6151" width="7.28515625" style="9" customWidth="1"/>
    <col min="6152" max="6152" width="6" style="9" customWidth="1"/>
    <col min="6153" max="6158" width="17.5703125" style="9" customWidth="1"/>
    <col min="6159" max="6301" width="20.140625" style="9" customWidth="1"/>
    <col min="6302" max="6341" width="12.42578125" style="9" customWidth="1"/>
    <col min="6342" max="6342" width="20.140625" style="9" customWidth="1"/>
    <col min="6343" max="6343" width="21.42578125" style="9" customWidth="1"/>
    <col min="6344" max="6344" width="22.7109375" style="9" customWidth="1"/>
    <col min="6345" max="6345" width="13.7109375" style="9" customWidth="1"/>
    <col min="6346" max="6346" width="15" style="9" customWidth="1"/>
    <col min="6347" max="6349" width="17.5703125" style="9" customWidth="1"/>
    <col min="6350" max="6350" width="16.28515625" style="9" customWidth="1"/>
    <col min="6351" max="6351" width="15" style="9" customWidth="1"/>
    <col min="6352" max="6353" width="12.42578125" style="9" customWidth="1"/>
    <col min="6354" max="6355" width="17.5703125" style="9" customWidth="1"/>
    <col min="6356" max="6356" width="7.28515625" style="9" customWidth="1"/>
    <col min="6357" max="6357" width="21.4257812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1" width="17.5703125" style="9" customWidth="1"/>
    <col min="6362" max="6362" width="6" style="9" customWidth="1"/>
    <col min="6363" max="6364" width="18.85546875" style="9" customWidth="1"/>
    <col min="6365" max="6366" width="20.140625" style="9" customWidth="1"/>
    <col min="6367" max="6367" width="6" style="9" customWidth="1"/>
    <col min="6368" max="6368" width="12.42578125" style="9" customWidth="1"/>
    <col min="6369" max="6369" width="18.85546875" style="9" customWidth="1"/>
    <col min="6370" max="6371" width="15" style="9" customWidth="1"/>
    <col min="6372" max="6372" width="7.28515625" style="9" customWidth="1"/>
    <col min="6373" max="6373" width="11.140625" style="9" customWidth="1"/>
    <col min="6374" max="6374" width="13.7109375" style="9" customWidth="1"/>
    <col min="6375" max="6375" width="18.85546875" style="9" customWidth="1"/>
    <col min="6376" max="6376" width="17.5703125" style="9" customWidth="1"/>
    <col min="6377" max="6377" width="25.28515625" style="9" customWidth="1"/>
    <col min="6378" max="6378" width="20.140625" style="9" customWidth="1"/>
    <col min="6379" max="6379" width="15" style="9" customWidth="1"/>
    <col min="6380" max="6380" width="17.5703125" style="9" customWidth="1"/>
    <col min="6381" max="6381" width="16.28515625" style="9" customWidth="1"/>
    <col min="6382" max="6383" width="15" style="9" customWidth="1"/>
    <col min="6384" max="6384" width="17.5703125" style="9" customWidth="1"/>
    <col min="6385" max="6385" width="20.140625" style="9" customWidth="1"/>
    <col min="6386" max="6386" width="16.28515625" style="9" customWidth="1"/>
    <col min="6387" max="6388" width="25.28515625" style="9" customWidth="1"/>
    <col min="6389" max="6389" width="18.85546875" style="9" customWidth="1"/>
    <col min="6390" max="6391" width="20.140625" style="9" customWidth="1"/>
    <col min="6392" max="6392" width="11.140625" style="9" customWidth="1"/>
    <col min="6393" max="6393" width="29.140625" style="9" customWidth="1"/>
    <col min="6394" max="6394" width="34.28515625" style="9" customWidth="1"/>
    <col min="6395" max="6396" width="9.85546875" style="9" customWidth="1"/>
    <col min="6397" max="6397" width="17.5703125" style="9" customWidth="1"/>
    <col min="6398" max="6398" width="18.85546875" style="9" customWidth="1"/>
    <col min="6399" max="6399" width="9.85546875" style="9" customWidth="1"/>
    <col min="6400" max="6401" width="6" style="9" customWidth="1"/>
    <col min="6402" max="6402" width="13.7109375" style="9" customWidth="1"/>
    <col min="6403" max="6404" width="15" style="9" customWidth="1"/>
    <col min="6405" max="6405" width="17.5703125" style="9" customWidth="1"/>
    <col min="6406" max="6406" width="9.85546875" style="9" customWidth="1"/>
    <col min="6407" max="6407" width="7.28515625" style="9" customWidth="1"/>
    <col min="6408" max="6408" width="6" style="9" customWidth="1"/>
    <col min="6409" max="6414" width="17.5703125" style="9" customWidth="1"/>
    <col min="6415" max="6557" width="20.140625" style="9" customWidth="1"/>
    <col min="6558" max="6597" width="12.42578125" style="9" customWidth="1"/>
    <col min="6598" max="6598" width="20.140625" style="9" customWidth="1"/>
    <col min="6599" max="6599" width="21.42578125" style="9" customWidth="1"/>
    <col min="6600" max="6600" width="22.7109375" style="9" customWidth="1"/>
    <col min="6601" max="6601" width="13.7109375" style="9" customWidth="1"/>
    <col min="6602" max="6602" width="15" style="9" customWidth="1"/>
    <col min="6603" max="6605" width="17.5703125" style="9" customWidth="1"/>
    <col min="6606" max="6606" width="16.28515625" style="9" customWidth="1"/>
    <col min="6607" max="6607" width="15" style="9" customWidth="1"/>
    <col min="6608" max="6609" width="12.42578125" style="9" customWidth="1"/>
    <col min="6610" max="6611" width="17.5703125" style="9" customWidth="1"/>
    <col min="6612" max="6612" width="7.28515625" style="9" customWidth="1"/>
    <col min="6613" max="6613" width="21.4257812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7" width="17.5703125" style="9" customWidth="1"/>
    <col min="6618" max="6618" width="6" style="9" customWidth="1"/>
    <col min="6619" max="6620" width="18.85546875" style="9" customWidth="1"/>
    <col min="6621" max="6622" width="20.140625" style="9" customWidth="1"/>
    <col min="6623" max="6623" width="6" style="9" customWidth="1"/>
    <col min="6624" max="6624" width="12.42578125" style="9" customWidth="1"/>
    <col min="6625" max="6625" width="18.85546875" style="9" customWidth="1"/>
    <col min="6626" max="6627" width="15" style="9" customWidth="1"/>
    <col min="6628" max="6628" width="7.28515625" style="9" customWidth="1"/>
    <col min="6629" max="6629" width="11.140625" style="9" customWidth="1"/>
    <col min="6630" max="6630" width="13.7109375" style="9" customWidth="1"/>
    <col min="6631" max="6631" width="18.85546875" style="9" customWidth="1"/>
    <col min="6632" max="6632" width="17.5703125" style="9" customWidth="1"/>
    <col min="6633" max="6633" width="25.28515625" style="9" customWidth="1"/>
    <col min="6634" max="6634" width="20.140625" style="9" customWidth="1"/>
    <col min="6635" max="6635" width="15" style="9" customWidth="1"/>
    <col min="6636" max="6636" width="17.5703125" style="9" customWidth="1"/>
    <col min="6637" max="6637" width="16.28515625" style="9" customWidth="1"/>
    <col min="6638" max="6639" width="15" style="9" customWidth="1"/>
    <col min="6640" max="6640" width="17.5703125" style="9" customWidth="1"/>
    <col min="6641" max="6641" width="20.140625" style="9" customWidth="1"/>
    <col min="6642" max="6642" width="16.28515625" style="9" customWidth="1"/>
    <col min="6643" max="6644" width="25.28515625" style="9" customWidth="1"/>
    <col min="6645" max="6645" width="18.85546875" style="9" customWidth="1"/>
    <col min="6646" max="6647" width="20.140625" style="9" customWidth="1"/>
    <col min="6648" max="6648" width="11.140625" style="9" customWidth="1"/>
    <col min="6649" max="6649" width="29.140625" style="9" customWidth="1"/>
    <col min="6650" max="6650" width="34.28515625" style="9" customWidth="1"/>
    <col min="6651" max="6652" width="9.85546875" style="9" customWidth="1"/>
    <col min="6653" max="6653" width="17.5703125" style="9" customWidth="1"/>
    <col min="6654" max="6654" width="18.85546875" style="9" customWidth="1"/>
    <col min="6655" max="6655" width="9.85546875" style="9" customWidth="1"/>
    <col min="6656" max="6657" width="6" style="9" customWidth="1"/>
    <col min="6658" max="6658" width="13.7109375" style="9" customWidth="1"/>
    <col min="6659" max="6660" width="15" style="9" customWidth="1"/>
    <col min="6661" max="6661" width="17.5703125" style="9" customWidth="1"/>
    <col min="6662" max="6662" width="9.85546875" style="9" customWidth="1"/>
    <col min="6663" max="6663" width="7.28515625" style="9" customWidth="1"/>
    <col min="6664" max="6664" width="6" style="9" customWidth="1"/>
    <col min="6665" max="6670" width="17.5703125" style="9" customWidth="1"/>
    <col min="6671" max="6813" width="20.140625" style="9" customWidth="1"/>
    <col min="6814" max="6853" width="12.42578125" style="9" customWidth="1"/>
    <col min="6854" max="6854" width="20.140625" style="9" customWidth="1"/>
    <col min="6855" max="6855" width="21.42578125" style="9" customWidth="1"/>
    <col min="6856" max="6856" width="22.7109375" style="9" customWidth="1"/>
    <col min="6857" max="6857" width="13.7109375" style="9" customWidth="1"/>
    <col min="6858" max="6858" width="15" style="9" customWidth="1"/>
    <col min="6859" max="6861" width="17.5703125" style="9" customWidth="1"/>
    <col min="6862" max="6862" width="16.28515625" style="9" customWidth="1"/>
    <col min="6863" max="6863" width="15" style="9" customWidth="1"/>
    <col min="6864" max="6865" width="12.42578125" style="9" customWidth="1"/>
    <col min="6866" max="6867" width="17.5703125" style="9" customWidth="1"/>
    <col min="6868" max="6868" width="7.28515625" style="9" customWidth="1"/>
    <col min="6869" max="6869" width="21.4257812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3" width="17.5703125" style="9" customWidth="1"/>
    <col min="6874" max="6874" width="6" style="9" customWidth="1"/>
    <col min="6875" max="6876" width="18.85546875" style="9" customWidth="1"/>
    <col min="6877" max="6878" width="20.140625" style="9" customWidth="1"/>
    <col min="6879" max="6879" width="6" style="9" customWidth="1"/>
    <col min="6880" max="6880" width="12.42578125" style="9" customWidth="1"/>
    <col min="6881" max="6881" width="18.85546875" style="9" customWidth="1"/>
    <col min="6882" max="6883" width="15" style="9" customWidth="1"/>
    <col min="6884" max="6884" width="7.28515625" style="9" customWidth="1"/>
    <col min="6885" max="6885" width="11.140625" style="9" customWidth="1"/>
    <col min="6886" max="6886" width="13.7109375" style="9" customWidth="1"/>
    <col min="6887" max="6887" width="18.85546875" style="9" customWidth="1"/>
    <col min="6888" max="6888" width="17.5703125" style="9" customWidth="1"/>
    <col min="6889" max="6889" width="25.28515625" style="9" customWidth="1"/>
    <col min="6890" max="6890" width="20.140625" style="9" customWidth="1"/>
    <col min="6891" max="6891" width="15" style="9" customWidth="1"/>
    <col min="6892" max="6892" width="17.5703125" style="9" customWidth="1"/>
    <col min="6893" max="6893" width="16.28515625" style="9" customWidth="1"/>
    <col min="6894" max="6895" width="15" style="9" customWidth="1"/>
    <col min="6896" max="6896" width="17.5703125" style="9" customWidth="1"/>
    <col min="6897" max="6897" width="20.140625" style="9" customWidth="1"/>
    <col min="6898" max="6898" width="16.28515625" style="9" customWidth="1"/>
    <col min="6899" max="6900" width="25.28515625" style="9" customWidth="1"/>
    <col min="6901" max="6901" width="18.85546875" style="9" customWidth="1"/>
    <col min="6902" max="6903" width="20.140625" style="9" customWidth="1"/>
    <col min="6904" max="6904" width="11.140625" style="9" customWidth="1"/>
    <col min="6905" max="6905" width="29.140625" style="9" customWidth="1"/>
    <col min="6906" max="6906" width="34.28515625" style="9" customWidth="1"/>
    <col min="6907" max="6908" width="9.85546875" style="9" customWidth="1"/>
    <col min="6909" max="6909" width="17.5703125" style="9" customWidth="1"/>
    <col min="6910" max="6910" width="18.85546875" style="9" customWidth="1"/>
    <col min="6911" max="6911" width="9.85546875" style="9" customWidth="1"/>
    <col min="6912" max="6913" width="6" style="9" customWidth="1"/>
    <col min="6914" max="6914" width="13.7109375" style="9" customWidth="1"/>
    <col min="6915" max="6916" width="15" style="9" customWidth="1"/>
    <col min="6917" max="6917" width="17.5703125" style="9" customWidth="1"/>
    <col min="6918" max="6918" width="9.85546875" style="9" customWidth="1"/>
    <col min="6919" max="6919" width="7.28515625" style="9" customWidth="1"/>
    <col min="6920" max="6920" width="6" style="9" customWidth="1"/>
    <col min="6921" max="6926" width="17.5703125" style="9" customWidth="1"/>
    <col min="6927" max="7069" width="20.140625" style="9" customWidth="1"/>
    <col min="7070" max="7109" width="12.42578125" style="9" customWidth="1"/>
    <col min="7110" max="7110" width="20.140625" style="9" customWidth="1"/>
    <col min="7111" max="7111" width="21.42578125" style="9" customWidth="1"/>
    <col min="7112" max="7112" width="22.7109375" style="9" customWidth="1"/>
    <col min="7113" max="7113" width="13.7109375" style="9" customWidth="1"/>
    <col min="7114" max="7114" width="15" style="9" customWidth="1"/>
    <col min="7115" max="7117" width="17.5703125" style="9" customWidth="1"/>
    <col min="7118" max="7118" width="16.28515625" style="9" customWidth="1"/>
    <col min="7119" max="7119" width="15" style="9" customWidth="1"/>
    <col min="7120" max="7121" width="12.42578125" style="9" customWidth="1"/>
    <col min="7122" max="7123" width="17.5703125" style="9" customWidth="1"/>
    <col min="7124" max="7124" width="7.28515625" style="9" customWidth="1"/>
    <col min="7125" max="7125" width="21.4257812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29" width="17.5703125" style="9" customWidth="1"/>
    <col min="7130" max="7130" width="6" style="9" customWidth="1"/>
    <col min="7131" max="7132" width="18.85546875" style="9" customWidth="1"/>
    <col min="7133" max="7134" width="20.140625" style="9" customWidth="1"/>
    <col min="7135" max="7135" width="6" style="9" customWidth="1"/>
    <col min="7136" max="7136" width="12.42578125" style="9" customWidth="1"/>
    <col min="7137" max="7137" width="18.85546875" style="9" customWidth="1"/>
    <col min="7138" max="7139" width="15" style="9" customWidth="1"/>
    <col min="7140" max="7140" width="7.28515625" style="9" customWidth="1"/>
    <col min="7141" max="7141" width="11.140625" style="9" customWidth="1"/>
    <col min="7142" max="7142" width="13.7109375" style="9" customWidth="1"/>
    <col min="7143" max="7143" width="18.85546875" style="9" customWidth="1"/>
    <col min="7144" max="7144" width="17.5703125" style="9" customWidth="1"/>
    <col min="7145" max="7145" width="25.28515625" style="9" customWidth="1"/>
    <col min="7146" max="7146" width="20.140625" style="9" customWidth="1"/>
    <col min="7147" max="7147" width="15" style="9" customWidth="1"/>
    <col min="7148" max="7148" width="17.5703125" style="9" customWidth="1"/>
    <col min="7149" max="7149" width="16.28515625" style="9" customWidth="1"/>
    <col min="7150" max="7151" width="15" style="9" customWidth="1"/>
    <col min="7152" max="7152" width="17.5703125" style="9" customWidth="1"/>
    <col min="7153" max="7153" width="20.140625" style="9" customWidth="1"/>
    <col min="7154" max="7154" width="16.28515625" style="9" customWidth="1"/>
    <col min="7155" max="7156" width="25.28515625" style="9" customWidth="1"/>
    <col min="7157" max="7157" width="18.85546875" style="9" customWidth="1"/>
    <col min="7158" max="7159" width="20.140625" style="9" customWidth="1"/>
    <col min="7160" max="7160" width="11.140625" style="9" customWidth="1"/>
    <col min="7161" max="7161" width="29.140625" style="9" customWidth="1"/>
    <col min="7162" max="7162" width="34.28515625" style="9" customWidth="1"/>
    <col min="7163" max="7164" width="9.85546875" style="9" customWidth="1"/>
    <col min="7165" max="7165" width="17.5703125" style="9" customWidth="1"/>
    <col min="7166" max="7166" width="18.85546875" style="9" customWidth="1"/>
    <col min="7167" max="7167" width="9.85546875" style="9" customWidth="1"/>
    <col min="7168" max="7169" width="6" style="9" customWidth="1"/>
    <col min="7170" max="7170" width="13.7109375" style="9" customWidth="1"/>
    <col min="7171" max="7172" width="15" style="9" customWidth="1"/>
    <col min="7173" max="7173" width="17.5703125" style="9" customWidth="1"/>
    <col min="7174" max="7174" width="9.85546875" style="9" customWidth="1"/>
    <col min="7175" max="7175" width="7.28515625" style="9" customWidth="1"/>
    <col min="7176" max="7176" width="6" style="9" customWidth="1"/>
    <col min="7177" max="7182" width="17.5703125" style="9" customWidth="1"/>
    <col min="7183" max="7325" width="20.140625" style="9" customWidth="1"/>
    <col min="7326" max="7365" width="12.42578125" style="9" customWidth="1"/>
    <col min="7366" max="7366" width="20.140625" style="9" customWidth="1"/>
    <col min="7367" max="7367" width="21.42578125" style="9" customWidth="1"/>
    <col min="7368" max="7368" width="22.7109375" style="9" customWidth="1"/>
    <col min="7369" max="7369" width="13.7109375" style="9" customWidth="1"/>
    <col min="7370" max="7370" width="15" style="9" customWidth="1"/>
    <col min="7371" max="7373" width="17.5703125" style="9" customWidth="1"/>
    <col min="7374" max="7374" width="16.28515625" style="9" customWidth="1"/>
    <col min="7375" max="7375" width="15" style="9" customWidth="1"/>
    <col min="7376" max="7377" width="12.42578125" style="9" customWidth="1"/>
    <col min="7378" max="7379" width="17.5703125" style="9" customWidth="1"/>
    <col min="7380" max="7380" width="7.28515625" style="9" customWidth="1"/>
    <col min="7381" max="7381" width="21.4257812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5" width="17.5703125" style="9" customWidth="1"/>
    <col min="7386" max="7386" width="6" style="9" customWidth="1"/>
    <col min="7387" max="7388" width="18.85546875" style="9" customWidth="1"/>
    <col min="7389" max="7390" width="20.140625" style="9" customWidth="1"/>
    <col min="7391" max="7391" width="6" style="9" customWidth="1"/>
    <col min="7392" max="7392" width="12.42578125" style="9" customWidth="1"/>
    <col min="7393" max="7393" width="18.85546875" style="9" customWidth="1"/>
    <col min="7394" max="7395" width="15" style="9" customWidth="1"/>
    <col min="7396" max="7396" width="7.28515625" style="9" customWidth="1"/>
    <col min="7397" max="7397" width="11.140625" style="9" customWidth="1"/>
    <col min="7398" max="7398" width="13.7109375" style="9" customWidth="1"/>
    <col min="7399" max="7399" width="18.85546875" style="9" customWidth="1"/>
    <col min="7400" max="7400" width="17.5703125" style="9" customWidth="1"/>
    <col min="7401" max="7401" width="25.28515625" style="9" customWidth="1"/>
    <col min="7402" max="7402" width="20.140625" style="9" customWidth="1"/>
    <col min="7403" max="7403" width="15" style="9" customWidth="1"/>
    <col min="7404" max="7404" width="17.5703125" style="9" customWidth="1"/>
    <col min="7405" max="7405" width="16.28515625" style="9" customWidth="1"/>
    <col min="7406" max="7407" width="15" style="9" customWidth="1"/>
    <col min="7408" max="7408" width="17.5703125" style="9" customWidth="1"/>
    <col min="7409" max="7409" width="20.140625" style="9" customWidth="1"/>
    <col min="7410" max="7410" width="16.28515625" style="9" customWidth="1"/>
    <col min="7411" max="7412" width="25.28515625" style="9" customWidth="1"/>
    <col min="7413" max="7413" width="18.85546875" style="9" customWidth="1"/>
    <col min="7414" max="7415" width="20.140625" style="9" customWidth="1"/>
    <col min="7416" max="7416" width="11.140625" style="9" customWidth="1"/>
    <col min="7417" max="7417" width="29.140625" style="9" customWidth="1"/>
    <col min="7418" max="7418" width="34.28515625" style="9" customWidth="1"/>
    <col min="7419" max="7420" width="9.85546875" style="9" customWidth="1"/>
    <col min="7421" max="7421" width="17.5703125" style="9" customWidth="1"/>
    <col min="7422" max="7422" width="18.85546875" style="9" customWidth="1"/>
    <col min="7423" max="7423" width="9.85546875" style="9" customWidth="1"/>
    <col min="7424" max="7425" width="6" style="9" customWidth="1"/>
    <col min="7426" max="7426" width="13.7109375" style="9" customWidth="1"/>
    <col min="7427" max="7428" width="15" style="9" customWidth="1"/>
    <col min="7429" max="7429" width="17.5703125" style="9" customWidth="1"/>
    <col min="7430" max="7430" width="9.85546875" style="9" customWidth="1"/>
    <col min="7431" max="7431" width="7.28515625" style="9" customWidth="1"/>
    <col min="7432" max="7432" width="6" style="9" customWidth="1"/>
    <col min="7433" max="7438" width="17.5703125" style="9" customWidth="1"/>
    <col min="7439" max="7581" width="20.140625" style="9" customWidth="1"/>
    <col min="7582" max="7621" width="12.42578125" style="9" customWidth="1"/>
    <col min="7622" max="7622" width="20.140625" style="9" customWidth="1"/>
    <col min="7623" max="7623" width="21.42578125" style="9" customWidth="1"/>
    <col min="7624" max="7624" width="22.7109375" style="9" customWidth="1"/>
    <col min="7625" max="7625" width="13.7109375" style="9" customWidth="1"/>
    <col min="7626" max="7626" width="15" style="9" customWidth="1"/>
    <col min="7627" max="7629" width="17.5703125" style="9" customWidth="1"/>
    <col min="7630" max="7630" width="16.28515625" style="9" customWidth="1"/>
    <col min="7631" max="7631" width="15" style="9" customWidth="1"/>
    <col min="7632" max="7633" width="12.42578125" style="9" customWidth="1"/>
    <col min="7634" max="7635" width="17.5703125" style="9" customWidth="1"/>
    <col min="7636" max="7636" width="7.28515625" style="9" customWidth="1"/>
    <col min="7637" max="7637" width="21.4257812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1" width="17.5703125" style="9" customWidth="1"/>
    <col min="7642" max="7642" width="6" style="9" customWidth="1"/>
    <col min="7643" max="7644" width="18.85546875" style="9" customWidth="1"/>
    <col min="7645" max="7646" width="20.140625" style="9" customWidth="1"/>
    <col min="7647" max="7647" width="6" style="9" customWidth="1"/>
    <col min="7648" max="7648" width="12.42578125" style="9" customWidth="1"/>
    <col min="7649" max="7649" width="18.85546875" style="9" customWidth="1"/>
    <col min="7650" max="7651" width="15" style="9" customWidth="1"/>
    <col min="7652" max="7652" width="7.28515625" style="9" customWidth="1"/>
    <col min="7653" max="7653" width="11.140625" style="9" customWidth="1"/>
    <col min="7654" max="7654" width="13.7109375" style="9" customWidth="1"/>
    <col min="7655" max="7655" width="18.85546875" style="9" customWidth="1"/>
    <col min="7656" max="7656" width="17.5703125" style="9" customWidth="1"/>
    <col min="7657" max="7657" width="25.28515625" style="9" customWidth="1"/>
    <col min="7658" max="7658" width="20.140625" style="9" customWidth="1"/>
    <col min="7659" max="7659" width="15" style="9" customWidth="1"/>
    <col min="7660" max="7660" width="17.5703125" style="9" customWidth="1"/>
    <col min="7661" max="7661" width="16.28515625" style="9" customWidth="1"/>
    <col min="7662" max="7663" width="15" style="9" customWidth="1"/>
    <col min="7664" max="7664" width="17.5703125" style="9" customWidth="1"/>
    <col min="7665" max="7665" width="20.140625" style="9" customWidth="1"/>
    <col min="7666" max="7666" width="16.28515625" style="9" customWidth="1"/>
    <col min="7667" max="7668" width="25.28515625" style="9" customWidth="1"/>
    <col min="7669" max="7669" width="18.85546875" style="9" customWidth="1"/>
    <col min="7670" max="7671" width="20.140625" style="9" customWidth="1"/>
    <col min="7672" max="7672" width="11.140625" style="9" customWidth="1"/>
    <col min="7673" max="7673" width="29.140625" style="9" customWidth="1"/>
    <col min="7674" max="7674" width="34.28515625" style="9" customWidth="1"/>
    <col min="7675" max="7676" width="9.85546875" style="9" customWidth="1"/>
    <col min="7677" max="7677" width="17.5703125" style="9" customWidth="1"/>
    <col min="7678" max="7678" width="18.85546875" style="9" customWidth="1"/>
    <col min="7679" max="7679" width="9.85546875" style="9" customWidth="1"/>
    <col min="7680" max="7681" width="6" style="9" customWidth="1"/>
    <col min="7682" max="7682" width="13.7109375" style="9" customWidth="1"/>
    <col min="7683" max="7684" width="15" style="9" customWidth="1"/>
    <col min="7685" max="7685" width="17.5703125" style="9" customWidth="1"/>
    <col min="7686" max="7686" width="9.85546875" style="9" customWidth="1"/>
    <col min="7687" max="7687" width="7.28515625" style="9" customWidth="1"/>
    <col min="7688" max="7688" width="6" style="9" customWidth="1"/>
    <col min="7689" max="7694" width="17.5703125" style="9" customWidth="1"/>
    <col min="7695" max="7837" width="20.140625" style="9" customWidth="1"/>
    <col min="7838" max="7877" width="12.42578125" style="9" customWidth="1"/>
    <col min="7878" max="7878" width="20.140625" style="9" customWidth="1"/>
    <col min="7879" max="7879" width="21.42578125" style="9" customWidth="1"/>
    <col min="7880" max="7880" width="22.7109375" style="9" customWidth="1"/>
    <col min="7881" max="7881" width="13.7109375" style="9" customWidth="1"/>
    <col min="7882" max="7882" width="15" style="9" customWidth="1"/>
    <col min="7883" max="7885" width="17.5703125" style="9" customWidth="1"/>
    <col min="7886" max="7886" width="16.28515625" style="9" customWidth="1"/>
    <col min="7887" max="7887" width="15" style="9" customWidth="1"/>
    <col min="7888" max="7889" width="12.42578125" style="9" customWidth="1"/>
    <col min="7890" max="7891" width="17.5703125" style="9" customWidth="1"/>
    <col min="7892" max="7892" width="7.28515625" style="9" customWidth="1"/>
    <col min="7893" max="7893" width="21.4257812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7" width="17.5703125" style="9" customWidth="1"/>
    <col min="7898" max="7898" width="6" style="9" customWidth="1"/>
    <col min="7899" max="7900" width="18.85546875" style="9" customWidth="1"/>
    <col min="7901" max="7902" width="20.140625" style="9" customWidth="1"/>
    <col min="7903" max="7903" width="6" style="9" customWidth="1"/>
    <col min="7904" max="7904" width="12.42578125" style="9" customWidth="1"/>
    <col min="7905" max="7905" width="18.85546875" style="9" customWidth="1"/>
    <col min="7906" max="7907" width="15" style="9" customWidth="1"/>
    <col min="7908" max="7908" width="7.28515625" style="9" customWidth="1"/>
    <col min="7909" max="7909" width="11.140625" style="9" customWidth="1"/>
    <col min="7910" max="7910" width="13.7109375" style="9" customWidth="1"/>
    <col min="7911" max="7911" width="18.85546875" style="9" customWidth="1"/>
    <col min="7912" max="7912" width="17.5703125" style="9" customWidth="1"/>
    <col min="7913" max="7913" width="25.28515625" style="9" customWidth="1"/>
    <col min="7914" max="7914" width="20.140625" style="9" customWidth="1"/>
    <col min="7915" max="7915" width="15" style="9" customWidth="1"/>
    <col min="7916" max="7916" width="17.5703125" style="9" customWidth="1"/>
    <col min="7917" max="7917" width="16.28515625" style="9" customWidth="1"/>
    <col min="7918" max="7919" width="15" style="9" customWidth="1"/>
    <col min="7920" max="7920" width="17.5703125" style="9" customWidth="1"/>
    <col min="7921" max="7921" width="20.140625" style="9" customWidth="1"/>
    <col min="7922" max="7922" width="16.28515625" style="9" customWidth="1"/>
    <col min="7923" max="7924" width="25.28515625" style="9" customWidth="1"/>
    <col min="7925" max="7925" width="18.85546875" style="9" customWidth="1"/>
    <col min="7926" max="7927" width="20.140625" style="9" customWidth="1"/>
    <col min="7928" max="7928" width="11.140625" style="9" customWidth="1"/>
    <col min="7929" max="7929" width="29.140625" style="9" customWidth="1"/>
    <col min="7930" max="7930" width="34.28515625" style="9" customWidth="1"/>
    <col min="7931" max="7932" width="9.85546875" style="9" customWidth="1"/>
    <col min="7933" max="7933" width="17.5703125" style="9" customWidth="1"/>
    <col min="7934" max="7934" width="18.85546875" style="9" customWidth="1"/>
    <col min="7935" max="7935" width="9.85546875" style="9" customWidth="1"/>
    <col min="7936" max="7937" width="6" style="9" customWidth="1"/>
    <col min="7938" max="7938" width="13.7109375" style="9" customWidth="1"/>
    <col min="7939" max="7940" width="15" style="9" customWidth="1"/>
    <col min="7941" max="7941" width="17.5703125" style="9" customWidth="1"/>
    <col min="7942" max="7942" width="9.85546875" style="9" customWidth="1"/>
    <col min="7943" max="7943" width="7.28515625" style="9" customWidth="1"/>
    <col min="7944" max="7944" width="6" style="9" customWidth="1"/>
    <col min="7945" max="7950" width="17.5703125" style="9" customWidth="1"/>
    <col min="7951" max="8093" width="20.140625" style="9" customWidth="1"/>
    <col min="8094" max="8133" width="12.42578125" style="9" customWidth="1"/>
    <col min="8134" max="8134" width="20.140625" style="9" customWidth="1"/>
    <col min="8135" max="8135" width="21.42578125" style="9" customWidth="1"/>
    <col min="8136" max="8136" width="22.7109375" style="9" customWidth="1"/>
    <col min="8137" max="8137" width="13.7109375" style="9" customWidth="1"/>
    <col min="8138" max="8138" width="15" style="9" customWidth="1"/>
    <col min="8139" max="8141" width="17.5703125" style="9" customWidth="1"/>
    <col min="8142" max="8142" width="16.28515625" style="9" customWidth="1"/>
    <col min="8143" max="8143" width="15" style="9" customWidth="1"/>
    <col min="8144" max="8145" width="12.42578125" style="9" customWidth="1"/>
    <col min="8146" max="8147" width="17.5703125" style="9" customWidth="1"/>
    <col min="8148" max="8148" width="7.28515625" style="9" customWidth="1"/>
    <col min="8149" max="8149" width="21.4257812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3" width="17.5703125" style="9" customWidth="1"/>
    <col min="8154" max="8154" width="6" style="9" customWidth="1"/>
    <col min="8155" max="8156" width="18.85546875" style="9" customWidth="1"/>
    <col min="8157" max="8158" width="20.140625" style="9" customWidth="1"/>
    <col min="8159" max="8159" width="6" style="9" customWidth="1"/>
    <col min="8160" max="8160" width="12.42578125" style="9" customWidth="1"/>
    <col min="8161" max="8161" width="18.85546875" style="9" customWidth="1"/>
    <col min="8162" max="8163" width="15" style="9" customWidth="1"/>
    <col min="8164" max="8164" width="7.28515625" style="9" customWidth="1"/>
    <col min="8165" max="8165" width="11.140625" style="9" customWidth="1"/>
    <col min="8166" max="8166" width="13.7109375" style="9" customWidth="1"/>
    <col min="8167" max="8167" width="18.85546875" style="9" customWidth="1"/>
    <col min="8168" max="8168" width="17.5703125" style="9" customWidth="1"/>
    <col min="8169" max="8169" width="25.28515625" style="9" customWidth="1"/>
    <col min="8170" max="8170" width="20.140625" style="9" customWidth="1"/>
    <col min="8171" max="8171" width="15" style="9" customWidth="1"/>
    <col min="8172" max="8172" width="17.5703125" style="9" customWidth="1"/>
    <col min="8173" max="8173" width="16.28515625" style="9" customWidth="1"/>
    <col min="8174" max="8175" width="15" style="9" customWidth="1"/>
    <col min="8176" max="8176" width="17.5703125" style="9" customWidth="1"/>
    <col min="8177" max="8177" width="20.140625" style="9" customWidth="1"/>
    <col min="8178" max="8178" width="16.28515625" style="9" customWidth="1"/>
    <col min="8179" max="8180" width="25.28515625" style="9" customWidth="1"/>
    <col min="8181" max="8181" width="18.85546875" style="9" customWidth="1"/>
    <col min="8182" max="8183" width="20.140625" style="9" customWidth="1"/>
    <col min="8184" max="8184" width="11.140625" style="9" customWidth="1"/>
    <col min="8185" max="8185" width="29.140625" style="9" customWidth="1"/>
    <col min="8186" max="8186" width="34.28515625" style="9" customWidth="1"/>
    <col min="8187" max="8188" width="9.85546875" style="9" customWidth="1"/>
    <col min="8189" max="8189" width="17.5703125" style="9" customWidth="1"/>
    <col min="8190" max="8190" width="18.85546875" style="9" customWidth="1"/>
    <col min="8191" max="8191" width="9.85546875" style="9" customWidth="1"/>
    <col min="8192" max="8193" width="6" style="9" customWidth="1"/>
    <col min="8194" max="8194" width="13.7109375" style="9" customWidth="1"/>
    <col min="8195" max="8196" width="15" style="9" customWidth="1"/>
    <col min="8197" max="8197" width="17.5703125" style="9" customWidth="1"/>
    <col min="8198" max="8198" width="9.85546875" style="9" customWidth="1"/>
    <col min="8199" max="8199" width="7.28515625" style="9" customWidth="1"/>
    <col min="8200" max="8200" width="6" style="9" customWidth="1"/>
    <col min="8201" max="8206" width="17.5703125" style="9" customWidth="1"/>
    <col min="8207" max="8349" width="20.140625" style="9" customWidth="1"/>
    <col min="8350" max="8389" width="12.42578125" style="9" customWidth="1"/>
    <col min="8390" max="8390" width="20.140625" style="9" customWidth="1"/>
    <col min="8391" max="8391" width="21.42578125" style="9" customWidth="1"/>
    <col min="8392" max="8392" width="22.7109375" style="9" customWidth="1"/>
    <col min="8393" max="8393" width="13.7109375" style="9" customWidth="1"/>
    <col min="8394" max="8394" width="15" style="9" customWidth="1"/>
    <col min="8395" max="8397" width="17.5703125" style="9" customWidth="1"/>
    <col min="8398" max="8398" width="16.28515625" style="9" customWidth="1"/>
    <col min="8399" max="8399" width="15" style="9" customWidth="1"/>
    <col min="8400" max="8401" width="12.42578125" style="9" customWidth="1"/>
    <col min="8402" max="8403" width="17.5703125" style="9" customWidth="1"/>
    <col min="8404" max="8404" width="7.28515625" style="9" customWidth="1"/>
    <col min="8405" max="8405" width="21.4257812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09" width="17.5703125" style="9" customWidth="1"/>
    <col min="8410" max="8410" width="6" style="9" customWidth="1"/>
    <col min="8411" max="8412" width="18.85546875" style="9" customWidth="1"/>
    <col min="8413" max="8414" width="20.140625" style="9" customWidth="1"/>
    <col min="8415" max="8415" width="6" style="9" customWidth="1"/>
    <col min="8416" max="8416" width="12.42578125" style="9" customWidth="1"/>
    <col min="8417" max="8417" width="18.85546875" style="9" customWidth="1"/>
    <col min="8418" max="8419" width="15" style="9" customWidth="1"/>
    <col min="8420" max="8420" width="7.28515625" style="9" customWidth="1"/>
    <col min="8421" max="8421" width="11.140625" style="9" customWidth="1"/>
    <col min="8422" max="8422" width="13.7109375" style="9" customWidth="1"/>
    <col min="8423" max="8423" width="18.85546875" style="9" customWidth="1"/>
    <col min="8424" max="8424" width="17.5703125" style="9" customWidth="1"/>
    <col min="8425" max="8425" width="25.28515625" style="9" customWidth="1"/>
    <col min="8426" max="8426" width="20.140625" style="9" customWidth="1"/>
    <col min="8427" max="8427" width="15" style="9" customWidth="1"/>
    <col min="8428" max="8428" width="17.5703125" style="9" customWidth="1"/>
    <col min="8429" max="8429" width="16.28515625" style="9" customWidth="1"/>
    <col min="8430" max="8431" width="15" style="9" customWidth="1"/>
    <col min="8432" max="8432" width="17.5703125" style="9" customWidth="1"/>
    <col min="8433" max="8433" width="20.140625" style="9" customWidth="1"/>
    <col min="8434" max="8434" width="16.28515625" style="9" customWidth="1"/>
    <col min="8435" max="8436" width="25.28515625" style="9" customWidth="1"/>
    <col min="8437" max="8437" width="18.85546875" style="9" customWidth="1"/>
    <col min="8438" max="8439" width="20.140625" style="9" customWidth="1"/>
    <col min="8440" max="8440" width="11.140625" style="9" customWidth="1"/>
    <col min="8441" max="8441" width="29.140625" style="9" customWidth="1"/>
    <col min="8442" max="8442" width="34.28515625" style="9" customWidth="1"/>
    <col min="8443" max="8444" width="9.85546875" style="9" customWidth="1"/>
    <col min="8445" max="8445" width="17.5703125" style="9" customWidth="1"/>
    <col min="8446" max="8446" width="18.85546875" style="9" customWidth="1"/>
    <col min="8447" max="8447" width="9.85546875" style="9" customWidth="1"/>
    <col min="8448" max="8449" width="6" style="9" customWidth="1"/>
    <col min="8450" max="8450" width="13.7109375" style="9" customWidth="1"/>
    <col min="8451" max="8452" width="15" style="9" customWidth="1"/>
    <col min="8453" max="8453" width="17.5703125" style="9" customWidth="1"/>
    <col min="8454" max="8454" width="9.85546875" style="9" customWidth="1"/>
    <col min="8455" max="8455" width="7.28515625" style="9" customWidth="1"/>
    <col min="8456" max="8456" width="6" style="9" customWidth="1"/>
    <col min="8457" max="8462" width="17.5703125" style="9" customWidth="1"/>
    <col min="8463" max="8605" width="20.140625" style="9" customWidth="1"/>
    <col min="8606" max="8645" width="12.42578125" style="9" customWidth="1"/>
    <col min="8646" max="8646" width="20.140625" style="9" customWidth="1"/>
    <col min="8647" max="8647" width="21.42578125" style="9" customWidth="1"/>
    <col min="8648" max="8648" width="22.7109375" style="9" customWidth="1"/>
    <col min="8649" max="8649" width="13.7109375" style="9" customWidth="1"/>
    <col min="8650" max="8650" width="15" style="9" customWidth="1"/>
    <col min="8651" max="8653" width="17.5703125" style="9" customWidth="1"/>
    <col min="8654" max="8654" width="16.28515625" style="9" customWidth="1"/>
    <col min="8655" max="8655" width="15" style="9" customWidth="1"/>
    <col min="8656" max="8657" width="12.42578125" style="9" customWidth="1"/>
    <col min="8658" max="8659" width="17.5703125" style="9" customWidth="1"/>
    <col min="8660" max="8660" width="7.28515625" style="9" customWidth="1"/>
    <col min="8661" max="8661" width="21.4257812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5" width="17.5703125" style="9" customWidth="1"/>
    <col min="8666" max="8666" width="6" style="9" customWidth="1"/>
    <col min="8667" max="8668" width="18.85546875" style="9" customWidth="1"/>
    <col min="8669" max="8670" width="20.140625" style="9" customWidth="1"/>
    <col min="8671" max="8671" width="6" style="9" customWidth="1"/>
    <col min="8672" max="8672" width="12.42578125" style="9" customWidth="1"/>
    <col min="8673" max="8673" width="18.85546875" style="9" customWidth="1"/>
    <col min="8674" max="8675" width="15" style="9" customWidth="1"/>
    <col min="8676" max="8676" width="7.28515625" style="9" customWidth="1"/>
    <col min="8677" max="8677" width="11.140625" style="9" customWidth="1"/>
    <col min="8678" max="8678" width="13.7109375" style="9" customWidth="1"/>
    <col min="8679" max="8679" width="18.85546875" style="9" customWidth="1"/>
    <col min="8680" max="8680" width="17.5703125" style="9" customWidth="1"/>
    <col min="8681" max="8681" width="25.28515625" style="9" customWidth="1"/>
    <col min="8682" max="8682" width="20.140625" style="9" customWidth="1"/>
    <col min="8683" max="8683" width="15" style="9" customWidth="1"/>
    <col min="8684" max="8684" width="17.5703125" style="9" customWidth="1"/>
    <col min="8685" max="8685" width="16.28515625" style="9" customWidth="1"/>
    <col min="8686" max="8687" width="15" style="9" customWidth="1"/>
    <col min="8688" max="8688" width="17.5703125" style="9" customWidth="1"/>
    <col min="8689" max="8689" width="20.140625" style="9" customWidth="1"/>
    <col min="8690" max="8690" width="16.28515625" style="9" customWidth="1"/>
    <col min="8691" max="8692" width="25.28515625" style="9" customWidth="1"/>
    <col min="8693" max="8693" width="18.85546875" style="9" customWidth="1"/>
    <col min="8694" max="8695" width="20.140625" style="9" customWidth="1"/>
    <col min="8696" max="8696" width="11.140625" style="9" customWidth="1"/>
    <col min="8697" max="8697" width="29.140625" style="9" customWidth="1"/>
    <col min="8698" max="8698" width="34.28515625" style="9" customWidth="1"/>
    <col min="8699" max="8700" width="9.85546875" style="9" customWidth="1"/>
    <col min="8701" max="8701" width="17.5703125" style="9" customWidth="1"/>
    <col min="8702" max="8702" width="18.85546875" style="9" customWidth="1"/>
    <col min="8703" max="8703" width="9.85546875" style="9" customWidth="1"/>
    <col min="8704" max="8705" width="6" style="9" customWidth="1"/>
    <col min="8706" max="8706" width="13.7109375" style="9" customWidth="1"/>
    <col min="8707" max="8708" width="15" style="9" customWidth="1"/>
    <col min="8709" max="8709" width="17.5703125" style="9" customWidth="1"/>
    <col min="8710" max="8710" width="9.85546875" style="9" customWidth="1"/>
    <col min="8711" max="8711" width="7.28515625" style="9" customWidth="1"/>
    <col min="8712" max="8712" width="6" style="9" customWidth="1"/>
    <col min="8713" max="8718" width="17.5703125" style="9" customWidth="1"/>
    <col min="8719" max="8861" width="20.140625" style="9" customWidth="1"/>
    <col min="8862" max="8901" width="12.42578125" style="9" customWidth="1"/>
    <col min="8902" max="8902" width="20.140625" style="9" customWidth="1"/>
    <col min="8903" max="8903" width="21.42578125" style="9" customWidth="1"/>
    <col min="8904" max="8904" width="22.7109375" style="9" customWidth="1"/>
    <col min="8905" max="8905" width="13.7109375" style="9" customWidth="1"/>
    <col min="8906" max="8906" width="15" style="9" customWidth="1"/>
    <col min="8907" max="8909" width="17.5703125" style="9" customWidth="1"/>
    <col min="8910" max="8910" width="16.28515625" style="9" customWidth="1"/>
    <col min="8911" max="8911" width="15" style="9" customWidth="1"/>
    <col min="8912" max="8913" width="12.42578125" style="9" customWidth="1"/>
    <col min="8914" max="8915" width="17.5703125" style="9" customWidth="1"/>
    <col min="8916" max="8916" width="7.28515625" style="9" customWidth="1"/>
    <col min="8917" max="8917" width="21.4257812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1" width="17.5703125" style="9" customWidth="1"/>
    <col min="8922" max="8922" width="6" style="9" customWidth="1"/>
    <col min="8923" max="8924" width="18.85546875" style="9" customWidth="1"/>
    <col min="8925" max="8926" width="20.140625" style="9" customWidth="1"/>
    <col min="8927" max="8927" width="6" style="9" customWidth="1"/>
    <col min="8928" max="8928" width="12.42578125" style="9" customWidth="1"/>
    <col min="8929" max="8929" width="18.85546875" style="9" customWidth="1"/>
    <col min="8930" max="8931" width="15" style="9" customWidth="1"/>
    <col min="8932" max="8932" width="7.28515625" style="9" customWidth="1"/>
    <col min="8933" max="8933" width="11.140625" style="9" customWidth="1"/>
    <col min="8934" max="8934" width="13.7109375" style="9" customWidth="1"/>
    <col min="8935" max="8935" width="18.85546875" style="9" customWidth="1"/>
    <col min="8936" max="8936" width="17.5703125" style="9" customWidth="1"/>
    <col min="8937" max="8937" width="25.28515625" style="9" customWidth="1"/>
    <col min="8938" max="8938" width="20.140625" style="9" customWidth="1"/>
    <col min="8939" max="8939" width="15" style="9" customWidth="1"/>
    <col min="8940" max="8940" width="17.5703125" style="9" customWidth="1"/>
    <col min="8941" max="8941" width="16.28515625" style="9" customWidth="1"/>
    <col min="8942" max="8943" width="15" style="9" customWidth="1"/>
    <col min="8944" max="8944" width="17.5703125" style="9" customWidth="1"/>
    <col min="8945" max="8945" width="20.140625" style="9" customWidth="1"/>
    <col min="8946" max="8946" width="16.28515625" style="9" customWidth="1"/>
    <col min="8947" max="8948" width="25.28515625" style="9" customWidth="1"/>
    <col min="8949" max="8949" width="18.85546875" style="9" customWidth="1"/>
    <col min="8950" max="8951" width="20.140625" style="9" customWidth="1"/>
    <col min="8952" max="8952" width="11.140625" style="9" customWidth="1"/>
    <col min="8953" max="8953" width="29.140625" style="9" customWidth="1"/>
    <col min="8954" max="8954" width="34.28515625" style="9" customWidth="1"/>
    <col min="8955" max="8956" width="9.85546875" style="9" customWidth="1"/>
    <col min="8957" max="8957" width="17.5703125" style="9" customWidth="1"/>
    <col min="8958" max="8958" width="18.85546875" style="9" customWidth="1"/>
    <col min="8959" max="8959" width="9.85546875" style="9" customWidth="1"/>
    <col min="8960" max="8961" width="6" style="9" customWidth="1"/>
    <col min="8962" max="8962" width="13.7109375" style="9" customWidth="1"/>
    <col min="8963" max="8964" width="15" style="9" customWidth="1"/>
    <col min="8965" max="8965" width="17.5703125" style="9" customWidth="1"/>
    <col min="8966" max="8966" width="9.85546875" style="9" customWidth="1"/>
    <col min="8967" max="8967" width="7.28515625" style="9" customWidth="1"/>
    <col min="8968" max="8968" width="6" style="9" customWidth="1"/>
    <col min="8969" max="8974" width="17.5703125" style="9" customWidth="1"/>
    <col min="8975" max="9117" width="20.140625" style="9" customWidth="1"/>
    <col min="9118" max="9157" width="12.42578125" style="9" customWidth="1"/>
    <col min="9158" max="9158" width="20.140625" style="9" customWidth="1"/>
    <col min="9159" max="9159" width="21.42578125" style="9" customWidth="1"/>
    <col min="9160" max="9160" width="22.7109375" style="9" customWidth="1"/>
    <col min="9161" max="9161" width="13.7109375" style="9" customWidth="1"/>
    <col min="9162" max="9162" width="15" style="9" customWidth="1"/>
    <col min="9163" max="9165" width="17.5703125" style="9" customWidth="1"/>
    <col min="9166" max="9166" width="16.28515625" style="9" customWidth="1"/>
    <col min="9167" max="9167" width="15" style="9" customWidth="1"/>
    <col min="9168" max="9169" width="12.42578125" style="9" customWidth="1"/>
    <col min="9170" max="9171" width="17.5703125" style="9" customWidth="1"/>
    <col min="9172" max="9172" width="7.28515625" style="9" customWidth="1"/>
    <col min="9173" max="9173" width="21.4257812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7" width="17.5703125" style="9" customWidth="1"/>
    <col min="9178" max="9178" width="6" style="9" customWidth="1"/>
    <col min="9179" max="9180" width="18.85546875" style="9" customWidth="1"/>
    <col min="9181" max="9182" width="20.140625" style="9" customWidth="1"/>
    <col min="9183" max="9183" width="6" style="9" customWidth="1"/>
    <col min="9184" max="9184" width="12.42578125" style="9" customWidth="1"/>
    <col min="9185" max="9185" width="18.85546875" style="9" customWidth="1"/>
    <col min="9186" max="9187" width="15" style="9" customWidth="1"/>
    <col min="9188" max="9188" width="7.28515625" style="9" customWidth="1"/>
    <col min="9189" max="9189" width="11.140625" style="9" customWidth="1"/>
    <col min="9190" max="9190" width="13.7109375" style="9" customWidth="1"/>
    <col min="9191" max="9191" width="18.85546875" style="9" customWidth="1"/>
    <col min="9192" max="9192" width="17.5703125" style="9" customWidth="1"/>
    <col min="9193" max="9193" width="25.28515625" style="9" customWidth="1"/>
    <col min="9194" max="9194" width="20.140625" style="9" customWidth="1"/>
    <col min="9195" max="9195" width="15" style="9" customWidth="1"/>
    <col min="9196" max="9196" width="17.5703125" style="9" customWidth="1"/>
    <col min="9197" max="9197" width="16.28515625" style="9" customWidth="1"/>
    <col min="9198" max="9199" width="15" style="9" customWidth="1"/>
    <col min="9200" max="9200" width="17.5703125" style="9" customWidth="1"/>
    <col min="9201" max="9201" width="20.140625" style="9" customWidth="1"/>
    <col min="9202" max="9202" width="16.28515625" style="9" customWidth="1"/>
    <col min="9203" max="9204" width="25.28515625" style="9" customWidth="1"/>
    <col min="9205" max="9205" width="18.85546875" style="9" customWidth="1"/>
    <col min="9206" max="9207" width="20.140625" style="9" customWidth="1"/>
    <col min="9208" max="9208" width="11.140625" style="9" customWidth="1"/>
    <col min="9209" max="9209" width="29.140625" style="9" customWidth="1"/>
    <col min="9210" max="9210" width="34.28515625" style="9" customWidth="1"/>
    <col min="9211" max="9212" width="9.85546875" style="9" customWidth="1"/>
    <col min="9213" max="9213" width="17.5703125" style="9" customWidth="1"/>
    <col min="9214" max="9214" width="18.85546875" style="9" customWidth="1"/>
    <col min="9215" max="9215" width="9.85546875" style="9" customWidth="1"/>
    <col min="9216" max="9217" width="6" style="9" customWidth="1"/>
    <col min="9218" max="9218" width="13.7109375" style="9" customWidth="1"/>
    <col min="9219" max="9220" width="15" style="9" customWidth="1"/>
    <col min="9221" max="9221" width="17.5703125" style="9" customWidth="1"/>
    <col min="9222" max="9222" width="9.85546875" style="9" customWidth="1"/>
    <col min="9223" max="9223" width="7.28515625" style="9" customWidth="1"/>
    <col min="9224" max="9224" width="6" style="9" customWidth="1"/>
    <col min="9225" max="9230" width="17.5703125" style="9" customWidth="1"/>
    <col min="9231" max="9373" width="20.140625" style="9" customWidth="1"/>
    <col min="9374" max="9413" width="12.42578125" style="9" customWidth="1"/>
    <col min="9414" max="9414" width="20.140625" style="9" customWidth="1"/>
    <col min="9415" max="9415" width="21.42578125" style="9" customWidth="1"/>
    <col min="9416" max="9416" width="22.7109375" style="9" customWidth="1"/>
    <col min="9417" max="9417" width="13.7109375" style="9" customWidth="1"/>
    <col min="9418" max="9418" width="15" style="9" customWidth="1"/>
    <col min="9419" max="9421" width="17.5703125" style="9" customWidth="1"/>
    <col min="9422" max="9422" width="16.28515625" style="9" customWidth="1"/>
    <col min="9423" max="9423" width="15" style="9" customWidth="1"/>
    <col min="9424" max="9425" width="12.42578125" style="9" customWidth="1"/>
    <col min="9426" max="9427" width="17.5703125" style="9" customWidth="1"/>
    <col min="9428" max="9428" width="7.28515625" style="9" customWidth="1"/>
    <col min="9429" max="9429" width="21.4257812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3" width="17.5703125" style="9" customWidth="1"/>
    <col min="9434" max="9434" width="6" style="9" customWidth="1"/>
    <col min="9435" max="9436" width="18.85546875" style="9" customWidth="1"/>
    <col min="9437" max="9438" width="20.140625" style="9" customWidth="1"/>
    <col min="9439" max="9439" width="6" style="9" customWidth="1"/>
    <col min="9440" max="9440" width="12.42578125" style="9" customWidth="1"/>
    <col min="9441" max="9441" width="18.85546875" style="9" customWidth="1"/>
    <col min="9442" max="9443" width="15" style="9" customWidth="1"/>
    <col min="9444" max="9444" width="7.28515625" style="9" customWidth="1"/>
    <col min="9445" max="9445" width="11.140625" style="9" customWidth="1"/>
    <col min="9446" max="9446" width="13.7109375" style="9" customWidth="1"/>
    <col min="9447" max="9447" width="18.85546875" style="9" customWidth="1"/>
    <col min="9448" max="9448" width="17.5703125" style="9" customWidth="1"/>
    <col min="9449" max="9449" width="25.28515625" style="9" customWidth="1"/>
    <col min="9450" max="9450" width="20.140625" style="9" customWidth="1"/>
    <col min="9451" max="9451" width="15" style="9" customWidth="1"/>
    <col min="9452" max="9452" width="17.5703125" style="9" customWidth="1"/>
    <col min="9453" max="9453" width="16.28515625" style="9" customWidth="1"/>
    <col min="9454" max="9455" width="15" style="9" customWidth="1"/>
    <col min="9456" max="9456" width="17.5703125" style="9" customWidth="1"/>
    <col min="9457" max="9457" width="20.140625" style="9" customWidth="1"/>
    <col min="9458" max="9458" width="16.28515625" style="9" customWidth="1"/>
    <col min="9459" max="9460" width="25.28515625" style="9" customWidth="1"/>
    <col min="9461" max="9461" width="18.85546875" style="9" customWidth="1"/>
    <col min="9462" max="9463" width="20.140625" style="9" customWidth="1"/>
    <col min="9464" max="9464" width="11.140625" style="9" customWidth="1"/>
    <col min="9465" max="9465" width="29.140625" style="9" customWidth="1"/>
    <col min="9466" max="9466" width="34.28515625" style="9" customWidth="1"/>
    <col min="9467" max="9468" width="9.85546875" style="9" customWidth="1"/>
    <col min="9469" max="9469" width="17.5703125" style="9" customWidth="1"/>
    <col min="9470" max="9470" width="18.85546875" style="9" customWidth="1"/>
    <col min="9471" max="9471" width="9.85546875" style="9" customWidth="1"/>
    <col min="9472" max="9473" width="6" style="9" customWidth="1"/>
    <col min="9474" max="9474" width="13.7109375" style="9" customWidth="1"/>
    <col min="9475" max="9476" width="15" style="9" customWidth="1"/>
    <col min="9477" max="9477" width="17.5703125" style="9" customWidth="1"/>
    <col min="9478" max="9478" width="9.85546875" style="9" customWidth="1"/>
    <col min="9479" max="9479" width="7.28515625" style="9" customWidth="1"/>
    <col min="9480" max="9480" width="6" style="9" customWidth="1"/>
    <col min="9481" max="9486" width="17.5703125" style="9" customWidth="1"/>
    <col min="9487" max="9629" width="20.140625" style="9" customWidth="1"/>
    <col min="9630" max="9669" width="12.42578125" style="9" customWidth="1"/>
    <col min="9670" max="9670" width="20.140625" style="9" customWidth="1"/>
    <col min="9671" max="9671" width="21.42578125" style="9" customWidth="1"/>
    <col min="9672" max="9672" width="22.7109375" style="9" customWidth="1"/>
    <col min="9673" max="9673" width="13.7109375" style="9" customWidth="1"/>
    <col min="9674" max="9674" width="15" style="9" customWidth="1"/>
    <col min="9675" max="9677" width="17.5703125" style="9" customWidth="1"/>
    <col min="9678" max="9678" width="16.28515625" style="9" customWidth="1"/>
    <col min="9679" max="9679" width="15" style="9" customWidth="1"/>
    <col min="9680" max="9681" width="12.42578125" style="9" customWidth="1"/>
    <col min="9682" max="9683" width="17.5703125" style="9" customWidth="1"/>
    <col min="9684" max="9684" width="7.28515625" style="9" customWidth="1"/>
    <col min="9685" max="9685" width="21.4257812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89" width="17.5703125" style="9" customWidth="1"/>
    <col min="9690" max="9690" width="6" style="9" customWidth="1"/>
    <col min="9691" max="9692" width="18.85546875" style="9" customWidth="1"/>
    <col min="9693" max="9694" width="20.140625" style="9" customWidth="1"/>
    <col min="9695" max="9695" width="6" style="9" customWidth="1"/>
    <col min="9696" max="9696" width="12.42578125" style="9" customWidth="1"/>
    <col min="9697" max="9697" width="18.85546875" style="9" customWidth="1"/>
    <col min="9698" max="9699" width="15" style="9" customWidth="1"/>
    <col min="9700" max="9700" width="7.28515625" style="9" customWidth="1"/>
    <col min="9701" max="9701" width="11.140625" style="9" customWidth="1"/>
    <col min="9702" max="9702" width="13.7109375" style="9" customWidth="1"/>
    <col min="9703" max="9703" width="18.85546875" style="9" customWidth="1"/>
    <col min="9704" max="9704" width="17.5703125" style="9" customWidth="1"/>
    <col min="9705" max="9705" width="25.28515625" style="9" customWidth="1"/>
    <col min="9706" max="9706" width="20.140625" style="9" customWidth="1"/>
    <col min="9707" max="9707" width="15" style="9" customWidth="1"/>
    <col min="9708" max="9708" width="17.5703125" style="9" customWidth="1"/>
    <col min="9709" max="9709" width="16.28515625" style="9" customWidth="1"/>
    <col min="9710" max="9711" width="15" style="9" customWidth="1"/>
    <col min="9712" max="9712" width="17.5703125" style="9" customWidth="1"/>
    <col min="9713" max="9713" width="20.140625" style="9" customWidth="1"/>
    <col min="9714" max="9714" width="16.28515625" style="9" customWidth="1"/>
    <col min="9715" max="9716" width="25.28515625" style="9" customWidth="1"/>
    <col min="9717" max="9717" width="18.85546875" style="9" customWidth="1"/>
    <col min="9718" max="9719" width="20.140625" style="9" customWidth="1"/>
    <col min="9720" max="9720" width="11.140625" style="9" customWidth="1"/>
    <col min="9721" max="9721" width="29.140625" style="9" customWidth="1"/>
    <col min="9722" max="9722" width="34.28515625" style="9" customWidth="1"/>
    <col min="9723" max="9724" width="9.85546875" style="9" customWidth="1"/>
    <col min="9725" max="9725" width="17.5703125" style="9" customWidth="1"/>
    <col min="9726" max="9726" width="18.85546875" style="9" customWidth="1"/>
    <col min="9727" max="9727" width="9.85546875" style="9" customWidth="1"/>
    <col min="9728" max="9729" width="6" style="9" customWidth="1"/>
    <col min="9730" max="9730" width="13.7109375" style="9" customWidth="1"/>
    <col min="9731" max="9732" width="15" style="9" customWidth="1"/>
    <col min="9733" max="9733" width="17.5703125" style="9" customWidth="1"/>
    <col min="9734" max="9734" width="9.85546875" style="9" customWidth="1"/>
    <col min="9735" max="9735" width="7.28515625" style="9" customWidth="1"/>
    <col min="9736" max="9736" width="6" style="9" customWidth="1"/>
    <col min="9737" max="9742" width="17.5703125" style="9" customWidth="1"/>
    <col min="9743" max="9885" width="20.140625" style="9" customWidth="1"/>
    <col min="9886" max="9925" width="12.42578125" style="9" customWidth="1"/>
    <col min="9926" max="9926" width="20.140625" style="9" customWidth="1"/>
    <col min="9927" max="9927" width="21.42578125" style="9" customWidth="1"/>
    <col min="9928" max="9928" width="22.7109375" style="9" customWidth="1"/>
    <col min="9929" max="9929" width="13.7109375" style="9" customWidth="1"/>
    <col min="9930" max="9930" width="15" style="9" customWidth="1"/>
    <col min="9931" max="9933" width="17.5703125" style="9" customWidth="1"/>
    <col min="9934" max="9934" width="16.28515625" style="9" customWidth="1"/>
    <col min="9935" max="9935" width="15" style="9" customWidth="1"/>
    <col min="9936" max="9937" width="12.42578125" style="9" customWidth="1"/>
    <col min="9938" max="9939" width="17.5703125" style="9" customWidth="1"/>
    <col min="9940" max="9940" width="7.28515625" style="9" customWidth="1"/>
    <col min="9941" max="9941" width="21.4257812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5" width="17.5703125" style="9" customWidth="1"/>
    <col min="9946" max="9946" width="6" style="9" customWidth="1"/>
    <col min="9947" max="9948" width="18.85546875" style="9" customWidth="1"/>
    <col min="9949" max="9950" width="20.140625" style="9" customWidth="1"/>
    <col min="9951" max="9951" width="6" style="9" customWidth="1"/>
    <col min="9952" max="9952" width="12.42578125" style="9" customWidth="1"/>
    <col min="9953" max="9953" width="18.85546875" style="9" customWidth="1"/>
    <col min="9954" max="9955" width="15" style="9" customWidth="1"/>
    <col min="9956" max="9956" width="7.28515625" style="9" customWidth="1"/>
    <col min="9957" max="9957" width="11.140625" style="9" customWidth="1"/>
    <col min="9958" max="9958" width="13.7109375" style="9" customWidth="1"/>
    <col min="9959" max="9959" width="18.85546875" style="9" customWidth="1"/>
    <col min="9960" max="9960" width="17.5703125" style="9" customWidth="1"/>
    <col min="9961" max="9961" width="25.28515625" style="9" customWidth="1"/>
    <col min="9962" max="9962" width="20.140625" style="9" customWidth="1"/>
    <col min="9963" max="9963" width="15" style="9" customWidth="1"/>
    <col min="9964" max="9964" width="17.5703125" style="9" customWidth="1"/>
    <col min="9965" max="9965" width="16.28515625" style="9" customWidth="1"/>
    <col min="9966" max="9967" width="15" style="9" customWidth="1"/>
    <col min="9968" max="9968" width="17.5703125" style="9" customWidth="1"/>
    <col min="9969" max="9969" width="20.140625" style="9" customWidth="1"/>
    <col min="9970" max="9970" width="16.28515625" style="9" customWidth="1"/>
    <col min="9971" max="9972" width="25.28515625" style="9" customWidth="1"/>
    <col min="9973" max="9973" width="18.85546875" style="9" customWidth="1"/>
    <col min="9974" max="9975" width="20.140625" style="9" customWidth="1"/>
    <col min="9976" max="9976" width="11.140625" style="9" customWidth="1"/>
    <col min="9977" max="9977" width="29.140625" style="9" customWidth="1"/>
    <col min="9978" max="9978" width="34.28515625" style="9" customWidth="1"/>
    <col min="9979" max="9980" width="9.85546875" style="9" customWidth="1"/>
    <col min="9981" max="9981" width="17.5703125" style="9" customWidth="1"/>
    <col min="9982" max="9982" width="18.85546875" style="9" customWidth="1"/>
    <col min="9983" max="9983" width="9.85546875" style="9" customWidth="1"/>
    <col min="9984" max="9985" width="6" style="9" customWidth="1"/>
    <col min="9986" max="9986" width="13.7109375" style="9" customWidth="1"/>
    <col min="9987" max="9988" width="15" style="9" customWidth="1"/>
    <col min="9989" max="9989" width="17.5703125" style="9" customWidth="1"/>
    <col min="9990" max="9990" width="9.85546875" style="9" customWidth="1"/>
    <col min="9991" max="9991" width="7.28515625" style="9" customWidth="1"/>
    <col min="9992" max="9992" width="6" style="9" customWidth="1"/>
    <col min="9993" max="9998" width="17.5703125" style="9" customWidth="1"/>
    <col min="9999" max="10141" width="20.140625" style="9" customWidth="1"/>
    <col min="10142" max="10181" width="12.42578125" style="9" customWidth="1"/>
    <col min="10182" max="10182" width="20.140625" style="9" customWidth="1"/>
    <col min="10183" max="10183" width="21.42578125" style="9" customWidth="1"/>
    <col min="10184" max="10184" width="22.7109375" style="9" customWidth="1"/>
    <col min="10185" max="10185" width="13.7109375" style="9" customWidth="1"/>
    <col min="10186" max="10186" width="15" style="9" customWidth="1"/>
    <col min="10187" max="10189" width="17.5703125" style="9" customWidth="1"/>
    <col min="10190" max="10190" width="16.28515625" style="9" customWidth="1"/>
    <col min="10191" max="10191" width="15" style="9" customWidth="1"/>
    <col min="10192" max="10193" width="12.42578125" style="9" customWidth="1"/>
    <col min="10194" max="10195" width="17.5703125" style="9" customWidth="1"/>
    <col min="10196" max="10196" width="7.28515625" style="9" customWidth="1"/>
    <col min="10197" max="10197" width="21.4257812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1" width="17.5703125" style="9" customWidth="1"/>
    <col min="10202" max="10202" width="6" style="9" customWidth="1"/>
    <col min="10203" max="10204" width="18.85546875" style="9" customWidth="1"/>
    <col min="10205" max="10206" width="20.140625" style="9" customWidth="1"/>
    <col min="10207" max="10207" width="6" style="9" customWidth="1"/>
    <col min="10208" max="10208" width="12.42578125" style="9" customWidth="1"/>
    <col min="10209" max="10209" width="18.85546875" style="9" customWidth="1"/>
    <col min="10210" max="10211" width="15" style="9" customWidth="1"/>
    <col min="10212" max="10212" width="7.28515625" style="9" customWidth="1"/>
    <col min="10213" max="10213" width="11.140625" style="9" customWidth="1"/>
    <col min="10214" max="10214" width="13.7109375" style="9" customWidth="1"/>
    <col min="10215" max="10215" width="18.85546875" style="9" customWidth="1"/>
    <col min="10216" max="10216" width="17.5703125" style="9" customWidth="1"/>
    <col min="10217" max="10217" width="25.28515625" style="9" customWidth="1"/>
    <col min="10218" max="10218" width="20.140625" style="9" customWidth="1"/>
    <col min="10219" max="10219" width="15" style="9" customWidth="1"/>
    <col min="10220" max="10220" width="17.5703125" style="9" customWidth="1"/>
    <col min="10221" max="10221" width="16.28515625" style="9" customWidth="1"/>
    <col min="10222" max="10223" width="15" style="9" customWidth="1"/>
    <col min="10224" max="10224" width="17.5703125" style="9" customWidth="1"/>
    <col min="10225" max="10225" width="20.140625" style="9" customWidth="1"/>
    <col min="10226" max="10226" width="16.28515625" style="9" customWidth="1"/>
    <col min="10227" max="10228" width="25.28515625" style="9" customWidth="1"/>
    <col min="10229" max="10229" width="18.85546875" style="9" customWidth="1"/>
    <col min="10230" max="10231" width="20.140625" style="9" customWidth="1"/>
    <col min="10232" max="10232" width="11.140625" style="9" customWidth="1"/>
    <col min="10233" max="10233" width="29.140625" style="9" customWidth="1"/>
    <col min="10234" max="10234" width="34.28515625" style="9" customWidth="1"/>
    <col min="10235" max="10236" width="9.85546875" style="9" customWidth="1"/>
    <col min="10237" max="10237" width="17.5703125" style="9" customWidth="1"/>
    <col min="10238" max="10238" width="18.85546875" style="9" customWidth="1"/>
    <col min="10239" max="10239" width="9.85546875" style="9" customWidth="1"/>
    <col min="10240" max="10241" width="6" style="9" customWidth="1"/>
    <col min="10242" max="10242" width="13.7109375" style="9" customWidth="1"/>
    <col min="10243" max="10244" width="15" style="9" customWidth="1"/>
    <col min="10245" max="10245" width="17.5703125" style="9" customWidth="1"/>
    <col min="10246" max="10246" width="9.85546875" style="9" customWidth="1"/>
    <col min="10247" max="10247" width="7.28515625" style="9" customWidth="1"/>
    <col min="10248" max="10248" width="6" style="9" customWidth="1"/>
    <col min="10249" max="10254" width="17.5703125" style="9" customWidth="1"/>
    <col min="10255" max="10397" width="20.140625" style="9" customWidth="1"/>
    <col min="10398" max="10437" width="12.42578125" style="9" customWidth="1"/>
    <col min="10438" max="10438" width="20.140625" style="9" customWidth="1"/>
    <col min="10439" max="10439" width="21.42578125" style="9" customWidth="1"/>
    <col min="10440" max="10440" width="22.7109375" style="9" customWidth="1"/>
    <col min="10441" max="10441" width="13.7109375" style="9" customWidth="1"/>
    <col min="10442" max="10442" width="15" style="9" customWidth="1"/>
    <col min="10443" max="10445" width="17.5703125" style="9" customWidth="1"/>
    <col min="10446" max="10446" width="16.28515625" style="9" customWidth="1"/>
    <col min="10447" max="10447" width="15" style="9" customWidth="1"/>
    <col min="10448" max="10449" width="12.42578125" style="9" customWidth="1"/>
    <col min="10450" max="10451" width="17.5703125" style="9" customWidth="1"/>
    <col min="10452" max="10452" width="7.28515625" style="9" customWidth="1"/>
    <col min="10453" max="10453" width="21.4257812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7" width="17.5703125" style="9" customWidth="1"/>
    <col min="10458" max="10458" width="6" style="9" customWidth="1"/>
    <col min="10459" max="10460" width="18.85546875" style="9" customWidth="1"/>
    <col min="10461" max="10462" width="20.140625" style="9" customWidth="1"/>
    <col min="10463" max="10463" width="6" style="9" customWidth="1"/>
    <col min="10464" max="10464" width="12.42578125" style="9" customWidth="1"/>
    <col min="10465" max="10465" width="18.85546875" style="9" customWidth="1"/>
    <col min="10466" max="10467" width="15" style="9" customWidth="1"/>
    <col min="10468" max="10468" width="7.28515625" style="9" customWidth="1"/>
    <col min="10469" max="10469" width="11.140625" style="9" customWidth="1"/>
    <col min="10470" max="10470" width="13.7109375" style="9" customWidth="1"/>
    <col min="10471" max="10471" width="18.85546875" style="9" customWidth="1"/>
    <col min="10472" max="10472" width="17.5703125" style="9" customWidth="1"/>
    <col min="10473" max="10473" width="25.28515625" style="9" customWidth="1"/>
    <col min="10474" max="10474" width="20.140625" style="9" customWidth="1"/>
    <col min="10475" max="10475" width="15" style="9" customWidth="1"/>
    <col min="10476" max="10476" width="17.5703125" style="9" customWidth="1"/>
    <col min="10477" max="10477" width="16.28515625" style="9" customWidth="1"/>
    <col min="10478" max="10479" width="15" style="9" customWidth="1"/>
    <col min="10480" max="10480" width="17.5703125" style="9" customWidth="1"/>
    <col min="10481" max="10481" width="20.140625" style="9" customWidth="1"/>
    <col min="10482" max="10482" width="16.28515625" style="9" customWidth="1"/>
    <col min="10483" max="10484" width="25.28515625" style="9" customWidth="1"/>
    <col min="10485" max="10485" width="18.85546875" style="9" customWidth="1"/>
    <col min="10486" max="10487" width="20.140625" style="9" customWidth="1"/>
    <col min="10488" max="10488" width="11.140625" style="9" customWidth="1"/>
    <col min="10489" max="10489" width="29.140625" style="9" customWidth="1"/>
    <col min="10490" max="10490" width="34.28515625" style="9" customWidth="1"/>
    <col min="10491" max="10492" width="9.85546875" style="9" customWidth="1"/>
    <col min="10493" max="10493" width="17.5703125" style="9" customWidth="1"/>
    <col min="10494" max="10494" width="18.85546875" style="9" customWidth="1"/>
    <col min="10495" max="10495" width="9.85546875" style="9" customWidth="1"/>
    <col min="10496" max="10497" width="6" style="9" customWidth="1"/>
    <col min="10498" max="10498" width="13.7109375" style="9" customWidth="1"/>
    <col min="10499" max="10500" width="15" style="9" customWidth="1"/>
    <col min="10501" max="10501" width="17.5703125" style="9" customWidth="1"/>
    <col min="10502" max="10502" width="9.85546875" style="9" customWidth="1"/>
    <col min="10503" max="10503" width="7.28515625" style="9" customWidth="1"/>
    <col min="10504" max="10504" width="6" style="9" customWidth="1"/>
    <col min="10505" max="10510" width="17.5703125" style="9" customWidth="1"/>
    <col min="10511" max="10653" width="20.140625" style="9" customWidth="1"/>
    <col min="10654" max="10693" width="12.42578125" style="9" customWidth="1"/>
    <col min="10694" max="10694" width="20.140625" style="9" customWidth="1"/>
    <col min="10695" max="10695" width="21.42578125" style="9" customWidth="1"/>
    <col min="10696" max="10696" width="22.7109375" style="9" customWidth="1"/>
    <col min="10697" max="10697" width="13.7109375" style="9" customWidth="1"/>
    <col min="10698" max="10698" width="15" style="9" customWidth="1"/>
    <col min="10699" max="10701" width="17.5703125" style="9" customWidth="1"/>
    <col min="10702" max="10702" width="16.28515625" style="9" customWidth="1"/>
    <col min="10703" max="10703" width="15" style="9" customWidth="1"/>
    <col min="10704" max="10705" width="12.42578125" style="9" customWidth="1"/>
    <col min="10706" max="10707" width="17.5703125" style="9" customWidth="1"/>
    <col min="10708" max="10708" width="7.28515625" style="9" customWidth="1"/>
    <col min="10709" max="10709" width="21.4257812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3" width="17.5703125" style="9" customWidth="1"/>
    <col min="10714" max="10714" width="6" style="9" customWidth="1"/>
    <col min="10715" max="10716" width="18.85546875" style="9" customWidth="1"/>
    <col min="10717" max="10718" width="20.140625" style="9" customWidth="1"/>
    <col min="10719" max="10719" width="6" style="9" customWidth="1"/>
    <col min="10720" max="10720" width="12.42578125" style="9" customWidth="1"/>
    <col min="10721" max="10721" width="18.85546875" style="9" customWidth="1"/>
    <col min="10722" max="10723" width="15" style="9" customWidth="1"/>
    <col min="10724" max="10724" width="7.28515625" style="9" customWidth="1"/>
    <col min="10725" max="10725" width="11.140625" style="9" customWidth="1"/>
    <col min="10726" max="10726" width="13.7109375" style="9" customWidth="1"/>
    <col min="10727" max="10727" width="18.85546875" style="9" customWidth="1"/>
    <col min="10728" max="10728" width="17.5703125" style="9" customWidth="1"/>
    <col min="10729" max="10729" width="25.28515625" style="9" customWidth="1"/>
    <col min="10730" max="10730" width="20.140625" style="9" customWidth="1"/>
    <col min="10731" max="10731" width="15" style="9" customWidth="1"/>
    <col min="10732" max="10732" width="17.5703125" style="9" customWidth="1"/>
    <col min="10733" max="10733" width="16.28515625" style="9" customWidth="1"/>
    <col min="10734" max="10735" width="15" style="9" customWidth="1"/>
    <col min="10736" max="10736" width="17.5703125" style="9" customWidth="1"/>
    <col min="10737" max="10737" width="20.140625" style="9" customWidth="1"/>
    <col min="10738" max="10738" width="16.28515625" style="9" customWidth="1"/>
    <col min="10739" max="10740" width="25.28515625" style="9" customWidth="1"/>
    <col min="10741" max="10741" width="18.85546875" style="9" customWidth="1"/>
    <col min="10742" max="10743" width="20.140625" style="9" customWidth="1"/>
    <col min="10744" max="10744" width="11.140625" style="9" customWidth="1"/>
    <col min="10745" max="10745" width="29.140625" style="9" customWidth="1"/>
    <col min="10746" max="10746" width="34.28515625" style="9" customWidth="1"/>
    <col min="10747" max="10748" width="9.85546875" style="9" customWidth="1"/>
    <col min="10749" max="10749" width="17.5703125" style="9" customWidth="1"/>
    <col min="10750" max="10750" width="18.85546875" style="9" customWidth="1"/>
    <col min="10751" max="10751" width="9.85546875" style="9" customWidth="1"/>
    <col min="10752" max="10753" width="6" style="9" customWidth="1"/>
    <col min="10754" max="10754" width="13.7109375" style="9" customWidth="1"/>
    <col min="10755" max="10756" width="15" style="9" customWidth="1"/>
    <col min="10757" max="10757" width="17.5703125" style="9" customWidth="1"/>
    <col min="10758" max="10758" width="9.85546875" style="9" customWidth="1"/>
    <col min="10759" max="10759" width="7.28515625" style="9" customWidth="1"/>
    <col min="10760" max="10760" width="6" style="9" customWidth="1"/>
    <col min="10761" max="10766" width="17.5703125" style="9" customWidth="1"/>
    <col min="10767" max="10909" width="20.140625" style="9" customWidth="1"/>
    <col min="10910" max="10949" width="12.42578125" style="9" customWidth="1"/>
    <col min="10950" max="10950" width="20.140625" style="9" customWidth="1"/>
    <col min="10951" max="10951" width="21.42578125" style="9" customWidth="1"/>
    <col min="10952" max="10952" width="22.7109375" style="9" customWidth="1"/>
    <col min="10953" max="10953" width="13.7109375" style="9" customWidth="1"/>
    <col min="10954" max="10954" width="15" style="9" customWidth="1"/>
    <col min="10955" max="10957" width="17.5703125" style="9" customWidth="1"/>
    <col min="10958" max="10958" width="16.28515625" style="9" customWidth="1"/>
    <col min="10959" max="10959" width="15" style="9" customWidth="1"/>
    <col min="10960" max="10961" width="12.42578125" style="9" customWidth="1"/>
    <col min="10962" max="10963" width="17.5703125" style="9" customWidth="1"/>
    <col min="10964" max="10964" width="7.28515625" style="9" customWidth="1"/>
    <col min="10965" max="10965" width="21.4257812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69" width="17.5703125" style="9" customWidth="1"/>
    <col min="10970" max="10970" width="6" style="9" customWidth="1"/>
    <col min="10971" max="10972" width="18.85546875" style="9" customWidth="1"/>
    <col min="10973" max="10974" width="20.140625" style="9" customWidth="1"/>
    <col min="10975" max="10975" width="6" style="9" customWidth="1"/>
    <col min="10976" max="10976" width="12.42578125" style="9" customWidth="1"/>
    <col min="10977" max="10977" width="18.85546875" style="9" customWidth="1"/>
    <col min="10978" max="10979" width="15" style="9" customWidth="1"/>
    <col min="10980" max="10980" width="7.28515625" style="9" customWidth="1"/>
    <col min="10981" max="10981" width="11.140625" style="9" customWidth="1"/>
    <col min="10982" max="10982" width="13.7109375" style="9" customWidth="1"/>
    <col min="10983" max="10983" width="18.85546875" style="9" customWidth="1"/>
    <col min="10984" max="10984" width="17.5703125" style="9" customWidth="1"/>
    <col min="10985" max="10985" width="25.28515625" style="9" customWidth="1"/>
    <col min="10986" max="10986" width="20.140625" style="9" customWidth="1"/>
    <col min="10987" max="10987" width="15" style="9" customWidth="1"/>
    <col min="10988" max="10988" width="17.5703125" style="9" customWidth="1"/>
    <col min="10989" max="10989" width="16.28515625" style="9" customWidth="1"/>
    <col min="10990" max="10991" width="15" style="9" customWidth="1"/>
    <col min="10992" max="10992" width="17.5703125" style="9" customWidth="1"/>
    <col min="10993" max="10993" width="20.140625" style="9" customWidth="1"/>
    <col min="10994" max="10994" width="16.28515625" style="9" customWidth="1"/>
    <col min="10995" max="10996" width="25.28515625" style="9" customWidth="1"/>
    <col min="10997" max="10997" width="18.85546875" style="9" customWidth="1"/>
    <col min="10998" max="10999" width="20.140625" style="9" customWidth="1"/>
    <col min="11000" max="11000" width="11.140625" style="9" customWidth="1"/>
    <col min="11001" max="11001" width="29.140625" style="9" customWidth="1"/>
    <col min="11002" max="11002" width="34.28515625" style="9" customWidth="1"/>
    <col min="11003" max="11004" width="9.85546875" style="9" customWidth="1"/>
    <col min="11005" max="11005" width="17.5703125" style="9" customWidth="1"/>
    <col min="11006" max="11006" width="18.85546875" style="9" customWidth="1"/>
    <col min="11007" max="11007" width="9.85546875" style="9" customWidth="1"/>
    <col min="11008" max="11009" width="6" style="9" customWidth="1"/>
    <col min="11010" max="11010" width="13.7109375" style="9" customWidth="1"/>
    <col min="11011" max="11012" width="15" style="9" customWidth="1"/>
    <col min="11013" max="11013" width="17.5703125" style="9" customWidth="1"/>
    <col min="11014" max="11014" width="9.85546875" style="9" customWidth="1"/>
    <col min="11015" max="11015" width="7.28515625" style="9" customWidth="1"/>
    <col min="11016" max="11016" width="6" style="9" customWidth="1"/>
    <col min="11017" max="11022" width="17.5703125" style="9" customWidth="1"/>
    <col min="11023" max="11165" width="20.140625" style="9" customWidth="1"/>
    <col min="11166" max="11205" width="12.42578125" style="9" customWidth="1"/>
    <col min="11206" max="11206" width="20.140625" style="9" customWidth="1"/>
    <col min="11207" max="11207" width="21.42578125" style="9" customWidth="1"/>
    <col min="11208" max="11208" width="22.7109375" style="9" customWidth="1"/>
    <col min="11209" max="11209" width="13.7109375" style="9" customWidth="1"/>
    <col min="11210" max="11210" width="15" style="9" customWidth="1"/>
    <col min="11211" max="11213" width="17.5703125" style="9" customWidth="1"/>
    <col min="11214" max="11214" width="16.28515625" style="9" customWidth="1"/>
    <col min="11215" max="11215" width="15" style="9" customWidth="1"/>
    <col min="11216" max="11217" width="12.42578125" style="9" customWidth="1"/>
    <col min="11218" max="11219" width="17.5703125" style="9" customWidth="1"/>
    <col min="11220" max="11220" width="7.28515625" style="9" customWidth="1"/>
    <col min="11221" max="11221" width="21.4257812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5" width="17.5703125" style="9" customWidth="1"/>
    <col min="11226" max="11226" width="6" style="9" customWidth="1"/>
    <col min="11227" max="11228" width="18.85546875" style="9" customWidth="1"/>
    <col min="11229" max="11230" width="20.140625" style="9" customWidth="1"/>
    <col min="11231" max="11231" width="6" style="9" customWidth="1"/>
    <col min="11232" max="11232" width="12.42578125" style="9" customWidth="1"/>
    <col min="11233" max="11233" width="18.85546875" style="9" customWidth="1"/>
    <col min="11234" max="11235" width="15" style="9" customWidth="1"/>
    <col min="11236" max="11236" width="7.28515625" style="9" customWidth="1"/>
    <col min="11237" max="11237" width="11.140625" style="9" customWidth="1"/>
    <col min="11238" max="11238" width="13.7109375" style="9" customWidth="1"/>
    <col min="11239" max="11239" width="18.85546875" style="9" customWidth="1"/>
    <col min="11240" max="11240" width="17.5703125" style="9" customWidth="1"/>
    <col min="11241" max="11241" width="25.28515625" style="9" customWidth="1"/>
    <col min="11242" max="11242" width="20.140625" style="9" customWidth="1"/>
    <col min="11243" max="11243" width="15" style="9" customWidth="1"/>
    <col min="11244" max="11244" width="17.5703125" style="9" customWidth="1"/>
    <col min="11245" max="11245" width="16.28515625" style="9" customWidth="1"/>
    <col min="11246" max="11247" width="15" style="9" customWidth="1"/>
    <col min="11248" max="11248" width="17.5703125" style="9" customWidth="1"/>
    <col min="11249" max="11249" width="20.140625" style="9" customWidth="1"/>
    <col min="11250" max="11250" width="16.28515625" style="9" customWidth="1"/>
    <col min="11251" max="11252" width="25.28515625" style="9" customWidth="1"/>
    <col min="11253" max="11253" width="18.85546875" style="9" customWidth="1"/>
    <col min="11254" max="11255" width="20.140625" style="9" customWidth="1"/>
    <col min="11256" max="11256" width="11.140625" style="9" customWidth="1"/>
    <col min="11257" max="11257" width="29.140625" style="9" customWidth="1"/>
    <col min="11258" max="11258" width="34.28515625" style="9" customWidth="1"/>
    <col min="11259" max="11260" width="9.85546875" style="9" customWidth="1"/>
    <col min="11261" max="11261" width="17.5703125" style="9" customWidth="1"/>
    <col min="11262" max="11262" width="18.85546875" style="9" customWidth="1"/>
    <col min="11263" max="11263" width="9.85546875" style="9" customWidth="1"/>
    <col min="11264" max="11265" width="6" style="9" customWidth="1"/>
    <col min="11266" max="11266" width="13.7109375" style="9" customWidth="1"/>
    <col min="11267" max="11268" width="15" style="9" customWidth="1"/>
    <col min="11269" max="11269" width="17.5703125" style="9" customWidth="1"/>
    <col min="11270" max="11270" width="9.85546875" style="9" customWidth="1"/>
    <col min="11271" max="11271" width="7.28515625" style="9" customWidth="1"/>
    <col min="11272" max="11272" width="6" style="9" customWidth="1"/>
    <col min="11273" max="11278" width="17.5703125" style="9" customWidth="1"/>
    <col min="11279" max="11421" width="20.140625" style="9" customWidth="1"/>
    <col min="11422" max="11461" width="12.42578125" style="9" customWidth="1"/>
    <col min="11462" max="11462" width="20.140625" style="9" customWidth="1"/>
    <col min="11463" max="11463" width="21.42578125" style="9" customWidth="1"/>
    <col min="11464" max="11464" width="22.7109375" style="9" customWidth="1"/>
    <col min="11465" max="11465" width="13.7109375" style="9" customWidth="1"/>
    <col min="11466" max="11466" width="15" style="9" customWidth="1"/>
    <col min="11467" max="11469" width="17.5703125" style="9" customWidth="1"/>
    <col min="11470" max="11470" width="16.28515625" style="9" customWidth="1"/>
    <col min="11471" max="11471" width="15" style="9" customWidth="1"/>
    <col min="11472" max="11473" width="12.42578125" style="9" customWidth="1"/>
    <col min="11474" max="11475" width="17.5703125" style="9" customWidth="1"/>
    <col min="11476" max="11476" width="7.28515625" style="9" customWidth="1"/>
    <col min="11477" max="11477" width="21.4257812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1" width="17.5703125" style="9" customWidth="1"/>
    <col min="11482" max="11482" width="6" style="9" customWidth="1"/>
    <col min="11483" max="11484" width="18.85546875" style="9" customWidth="1"/>
    <col min="11485" max="11486" width="20.140625" style="9" customWidth="1"/>
    <col min="11487" max="11487" width="6" style="9" customWidth="1"/>
    <col min="11488" max="11488" width="12.42578125" style="9" customWidth="1"/>
    <col min="11489" max="11489" width="18.85546875" style="9" customWidth="1"/>
    <col min="11490" max="11491" width="15" style="9" customWidth="1"/>
    <col min="11492" max="11492" width="7.28515625" style="9" customWidth="1"/>
    <col min="11493" max="11493" width="11.140625" style="9" customWidth="1"/>
    <col min="11494" max="11494" width="13.7109375" style="9" customWidth="1"/>
    <col min="11495" max="11495" width="18.85546875" style="9" customWidth="1"/>
    <col min="11496" max="11496" width="17.5703125" style="9" customWidth="1"/>
    <col min="11497" max="11497" width="25.28515625" style="9" customWidth="1"/>
    <col min="11498" max="11498" width="20.140625" style="9" customWidth="1"/>
    <col min="11499" max="11499" width="15" style="9" customWidth="1"/>
    <col min="11500" max="11500" width="17.5703125" style="9" customWidth="1"/>
    <col min="11501" max="11501" width="16.28515625" style="9" customWidth="1"/>
    <col min="11502" max="11503" width="15" style="9" customWidth="1"/>
    <col min="11504" max="11504" width="17.5703125" style="9" customWidth="1"/>
    <col min="11505" max="11505" width="20.140625" style="9" customWidth="1"/>
    <col min="11506" max="11506" width="16.28515625" style="9" customWidth="1"/>
    <col min="11507" max="11508" width="25.28515625" style="9" customWidth="1"/>
    <col min="11509" max="11509" width="18.85546875" style="9" customWidth="1"/>
    <col min="11510" max="11511" width="20.140625" style="9" customWidth="1"/>
    <col min="11512" max="11512" width="11.140625" style="9" customWidth="1"/>
    <col min="11513" max="11513" width="29.140625" style="9" customWidth="1"/>
    <col min="11514" max="11514" width="34.28515625" style="9" customWidth="1"/>
    <col min="11515" max="11516" width="9.85546875" style="9" customWidth="1"/>
    <col min="11517" max="11517" width="17.5703125" style="9" customWidth="1"/>
    <col min="11518" max="11518" width="18.85546875" style="9" customWidth="1"/>
    <col min="11519" max="11519" width="9.85546875" style="9" customWidth="1"/>
    <col min="11520" max="11521" width="6" style="9" customWidth="1"/>
    <col min="11522" max="11522" width="13.7109375" style="9" customWidth="1"/>
    <col min="11523" max="11524" width="15" style="9" customWidth="1"/>
    <col min="11525" max="11525" width="17.5703125" style="9" customWidth="1"/>
    <col min="11526" max="11526" width="9.85546875" style="9" customWidth="1"/>
    <col min="11527" max="11527" width="7.28515625" style="9" customWidth="1"/>
    <col min="11528" max="11528" width="6" style="9" customWidth="1"/>
    <col min="11529" max="11534" width="17.5703125" style="9" customWidth="1"/>
    <col min="11535" max="11677" width="20.140625" style="9" customWidth="1"/>
    <col min="11678" max="11717" width="12.42578125" style="9" customWidth="1"/>
    <col min="11718" max="11718" width="20.140625" style="9" customWidth="1"/>
    <col min="11719" max="11719" width="21.42578125" style="9" customWidth="1"/>
    <col min="11720" max="11720" width="22.7109375" style="9" customWidth="1"/>
    <col min="11721" max="11721" width="13.7109375" style="9" customWidth="1"/>
    <col min="11722" max="11722" width="15" style="9" customWidth="1"/>
    <col min="11723" max="11725" width="17.5703125" style="9" customWidth="1"/>
    <col min="11726" max="11726" width="16.28515625" style="9" customWidth="1"/>
    <col min="11727" max="11727" width="15" style="9" customWidth="1"/>
    <col min="11728" max="11729" width="12.42578125" style="9" customWidth="1"/>
    <col min="11730" max="11731" width="17.5703125" style="9" customWidth="1"/>
    <col min="11732" max="11732" width="7.28515625" style="9" customWidth="1"/>
    <col min="11733" max="11733" width="21.4257812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7" width="17.5703125" style="9" customWidth="1"/>
    <col min="11738" max="11738" width="6" style="9" customWidth="1"/>
    <col min="11739" max="11740" width="18.85546875" style="9" customWidth="1"/>
    <col min="11741" max="11742" width="20.140625" style="9" customWidth="1"/>
    <col min="11743" max="11743" width="6" style="9" customWidth="1"/>
    <col min="11744" max="11744" width="12.42578125" style="9" customWidth="1"/>
    <col min="11745" max="11745" width="18.85546875" style="9" customWidth="1"/>
    <col min="11746" max="11747" width="15" style="9" customWidth="1"/>
    <col min="11748" max="11748" width="7.28515625" style="9" customWidth="1"/>
    <col min="11749" max="11749" width="11.140625" style="9" customWidth="1"/>
    <col min="11750" max="11750" width="13.7109375" style="9" customWidth="1"/>
    <col min="11751" max="11751" width="18.85546875" style="9" customWidth="1"/>
    <col min="11752" max="11752" width="17.5703125" style="9" customWidth="1"/>
    <col min="11753" max="11753" width="25.28515625" style="9" customWidth="1"/>
    <col min="11754" max="11754" width="20.140625" style="9" customWidth="1"/>
    <col min="11755" max="11755" width="15" style="9" customWidth="1"/>
    <col min="11756" max="11756" width="17.5703125" style="9" customWidth="1"/>
    <col min="11757" max="11757" width="16.28515625" style="9" customWidth="1"/>
    <col min="11758" max="11759" width="15" style="9" customWidth="1"/>
    <col min="11760" max="11760" width="17.5703125" style="9" customWidth="1"/>
    <col min="11761" max="11761" width="20.140625" style="9" customWidth="1"/>
    <col min="11762" max="11762" width="16.28515625" style="9" customWidth="1"/>
    <col min="11763" max="11764" width="25.28515625" style="9" customWidth="1"/>
    <col min="11765" max="11765" width="18.85546875" style="9" customWidth="1"/>
    <col min="11766" max="11767" width="20.140625" style="9" customWidth="1"/>
    <col min="11768" max="11768" width="11.140625" style="9" customWidth="1"/>
    <col min="11769" max="11769" width="29.140625" style="9" customWidth="1"/>
    <col min="11770" max="11770" width="34.28515625" style="9" customWidth="1"/>
    <col min="11771" max="11772" width="9.85546875" style="9" customWidth="1"/>
    <col min="11773" max="11773" width="17.5703125" style="9" customWidth="1"/>
    <col min="11774" max="11774" width="18.85546875" style="9" customWidth="1"/>
    <col min="11775" max="11775" width="9.85546875" style="9" customWidth="1"/>
    <col min="11776" max="11777" width="6" style="9" customWidth="1"/>
    <col min="11778" max="11778" width="13.7109375" style="9" customWidth="1"/>
    <col min="11779" max="11780" width="15" style="9" customWidth="1"/>
    <col min="11781" max="11781" width="17.5703125" style="9" customWidth="1"/>
    <col min="11782" max="11782" width="9.85546875" style="9" customWidth="1"/>
    <col min="11783" max="11783" width="7.28515625" style="9" customWidth="1"/>
    <col min="11784" max="11784" width="6" style="9" customWidth="1"/>
    <col min="11785" max="11790" width="17.5703125" style="9" customWidth="1"/>
    <col min="11791" max="11933" width="20.140625" style="9" customWidth="1"/>
    <col min="11934" max="11973" width="12.42578125" style="9" customWidth="1"/>
    <col min="11974" max="11974" width="20.140625" style="9" customWidth="1"/>
    <col min="11975" max="11975" width="21.42578125" style="9" customWidth="1"/>
    <col min="11976" max="11976" width="22.7109375" style="9" customWidth="1"/>
    <col min="11977" max="11977" width="13.7109375" style="9" customWidth="1"/>
    <col min="11978" max="11978" width="15" style="9" customWidth="1"/>
    <col min="11979" max="11981" width="17.5703125" style="9" customWidth="1"/>
    <col min="11982" max="11982" width="16.28515625" style="9" customWidth="1"/>
    <col min="11983" max="11983" width="15" style="9" customWidth="1"/>
    <col min="11984" max="11985" width="12.42578125" style="9" customWidth="1"/>
    <col min="11986" max="11987" width="17.5703125" style="9" customWidth="1"/>
    <col min="11988" max="11988" width="7.28515625" style="9" customWidth="1"/>
    <col min="11989" max="11989" width="21.4257812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3" width="17.5703125" style="9" customWidth="1"/>
    <col min="11994" max="11994" width="6" style="9" customWidth="1"/>
    <col min="11995" max="11996" width="18.85546875" style="9" customWidth="1"/>
    <col min="11997" max="11998" width="20.140625" style="9" customWidth="1"/>
    <col min="11999" max="11999" width="6" style="9" customWidth="1"/>
    <col min="12000" max="12000" width="12.42578125" style="9" customWidth="1"/>
    <col min="12001" max="12001" width="18.85546875" style="9" customWidth="1"/>
    <col min="12002" max="12003" width="15" style="9" customWidth="1"/>
    <col min="12004" max="12004" width="7.28515625" style="9" customWidth="1"/>
    <col min="12005" max="12005" width="11.140625" style="9" customWidth="1"/>
    <col min="12006" max="12006" width="13.7109375" style="9" customWidth="1"/>
    <col min="12007" max="12007" width="18.85546875" style="9" customWidth="1"/>
    <col min="12008" max="12008" width="17.5703125" style="9" customWidth="1"/>
    <col min="12009" max="12009" width="25.28515625" style="9" customWidth="1"/>
    <col min="12010" max="12010" width="20.140625" style="9" customWidth="1"/>
    <col min="12011" max="12011" width="15" style="9" customWidth="1"/>
    <col min="12012" max="12012" width="17.5703125" style="9" customWidth="1"/>
    <col min="12013" max="12013" width="16.28515625" style="9" customWidth="1"/>
    <col min="12014" max="12015" width="15" style="9" customWidth="1"/>
    <col min="12016" max="12016" width="17.5703125" style="9" customWidth="1"/>
    <col min="12017" max="12017" width="20.140625" style="9" customWidth="1"/>
    <col min="12018" max="12018" width="16.28515625" style="9" customWidth="1"/>
    <col min="12019" max="12020" width="25.28515625" style="9" customWidth="1"/>
    <col min="12021" max="12021" width="18.85546875" style="9" customWidth="1"/>
    <col min="12022" max="12023" width="20.140625" style="9" customWidth="1"/>
    <col min="12024" max="12024" width="11.140625" style="9" customWidth="1"/>
    <col min="12025" max="12025" width="29.140625" style="9" customWidth="1"/>
    <col min="12026" max="12026" width="34.28515625" style="9" customWidth="1"/>
    <col min="12027" max="12028" width="9.85546875" style="9" customWidth="1"/>
    <col min="12029" max="12029" width="17.5703125" style="9" customWidth="1"/>
    <col min="12030" max="12030" width="18.85546875" style="9" customWidth="1"/>
    <col min="12031" max="12031" width="9.85546875" style="9" customWidth="1"/>
    <col min="12032" max="12033" width="6" style="9" customWidth="1"/>
    <col min="12034" max="12034" width="13.7109375" style="9" customWidth="1"/>
    <col min="12035" max="12036" width="15" style="9" customWidth="1"/>
    <col min="12037" max="12037" width="17.5703125" style="9" customWidth="1"/>
    <col min="12038" max="12038" width="9.85546875" style="9" customWidth="1"/>
    <col min="12039" max="12039" width="7.28515625" style="9" customWidth="1"/>
    <col min="12040" max="12040" width="6" style="9" customWidth="1"/>
    <col min="12041" max="12046" width="17.5703125" style="9" customWidth="1"/>
    <col min="12047" max="12189" width="20.140625" style="9" customWidth="1"/>
    <col min="12190" max="12229" width="12.42578125" style="9" customWidth="1"/>
    <col min="12230" max="12230" width="20.140625" style="9" customWidth="1"/>
    <col min="12231" max="12231" width="21.42578125" style="9" customWidth="1"/>
    <col min="12232" max="12232" width="22.7109375" style="9" customWidth="1"/>
    <col min="12233" max="12233" width="13.7109375" style="9" customWidth="1"/>
    <col min="12234" max="12234" width="15" style="9" customWidth="1"/>
    <col min="12235" max="12237" width="17.5703125" style="9" customWidth="1"/>
    <col min="12238" max="12238" width="16.28515625" style="9" customWidth="1"/>
    <col min="12239" max="12239" width="15" style="9" customWidth="1"/>
    <col min="12240" max="12241" width="12.42578125" style="9" customWidth="1"/>
    <col min="12242" max="12243" width="17.5703125" style="9" customWidth="1"/>
    <col min="12244" max="12244" width="7.28515625" style="9" customWidth="1"/>
    <col min="12245" max="12245" width="21.4257812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49" width="17.5703125" style="9" customWidth="1"/>
    <col min="12250" max="12250" width="6" style="9" customWidth="1"/>
    <col min="12251" max="12252" width="18.85546875" style="9" customWidth="1"/>
    <col min="12253" max="12254" width="20.140625" style="9" customWidth="1"/>
    <col min="12255" max="12255" width="6" style="9" customWidth="1"/>
    <col min="12256" max="12256" width="12.42578125" style="9" customWidth="1"/>
    <col min="12257" max="12257" width="18.85546875" style="9" customWidth="1"/>
    <col min="12258" max="12259" width="15" style="9" customWidth="1"/>
    <col min="12260" max="12260" width="7.28515625" style="9" customWidth="1"/>
    <col min="12261" max="12261" width="11.140625" style="9" customWidth="1"/>
    <col min="12262" max="12262" width="13.7109375" style="9" customWidth="1"/>
    <col min="12263" max="12263" width="18.85546875" style="9" customWidth="1"/>
    <col min="12264" max="12264" width="17.5703125" style="9" customWidth="1"/>
    <col min="12265" max="12265" width="25.28515625" style="9" customWidth="1"/>
    <col min="12266" max="12266" width="20.140625" style="9" customWidth="1"/>
    <col min="12267" max="12267" width="15" style="9" customWidth="1"/>
    <col min="12268" max="12268" width="17.5703125" style="9" customWidth="1"/>
    <col min="12269" max="12269" width="16.28515625" style="9" customWidth="1"/>
    <col min="12270" max="12271" width="15" style="9" customWidth="1"/>
    <col min="12272" max="12272" width="17.5703125" style="9" customWidth="1"/>
    <col min="12273" max="12273" width="20.140625" style="9" customWidth="1"/>
    <col min="12274" max="12274" width="16.28515625" style="9" customWidth="1"/>
    <col min="12275" max="12276" width="25.28515625" style="9" customWidth="1"/>
    <col min="12277" max="12277" width="18.85546875" style="9" customWidth="1"/>
    <col min="12278" max="12279" width="20.140625" style="9" customWidth="1"/>
    <col min="12280" max="12280" width="11.140625" style="9" customWidth="1"/>
    <col min="12281" max="12281" width="29.140625" style="9" customWidth="1"/>
    <col min="12282" max="12282" width="34.28515625" style="9" customWidth="1"/>
    <col min="12283" max="12284" width="9.85546875" style="9" customWidth="1"/>
    <col min="12285" max="12285" width="17.5703125" style="9" customWidth="1"/>
    <col min="12286" max="12286" width="18.85546875" style="9" customWidth="1"/>
    <col min="12287" max="12287" width="9.85546875" style="9" customWidth="1"/>
    <col min="12288" max="12289" width="6" style="9" customWidth="1"/>
    <col min="12290" max="12290" width="13.7109375" style="9" customWidth="1"/>
    <col min="12291" max="12292" width="15" style="9" customWidth="1"/>
    <col min="12293" max="12293" width="17.5703125" style="9" customWidth="1"/>
    <col min="12294" max="12294" width="9.85546875" style="9" customWidth="1"/>
    <col min="12295" max="12295" width="7.28515625" style="9" customWidth="1"/>
    <col min="12296" max="12296" width="6" style="9" customWidth="1"/>
    <col min="12297" max="12302" width="17.5703125" style="9" customWidth="1"/>
    <col min="12303" max="12445" width="20.140625" style="9" customWidth="1"/>
    <col min="12446" max="12485" width="12.42578125" style="9" customWidth="1"/>
    <col min="12486" max="12486" width="20.140625" style="9" customWidth="1"/>
    <col min="12487" max="12487" width="21.42578125" style="9" customWidth="1"/>
    <col min="12488" max="12488" width="22.7109375" style="9" customWidth="1"/>
    <col min="12489" max="12489" width="13.7109375" style="9" customWidth="1"/>
    <col min="12490" max="12490" width="15" style="9" customWidth="1"/>
    <col min="12491" max="12493" width="17.5703125" style="9" customWidth="1"/>
    <col min="12494" max="12494" width="16.28515625" style="9" customWidth="1"/>
    <col min="12495" max="12495" width="15" style="9" customWidth="1"/>
    <col min="12496" max="12497" width="12.42578125" style="9" customWidth="1"/>
    <col min="12498" max="12499" width="17.5703125" style="9" customWidth="1"/>
    <col min="12500" max="12500" width="7.28515625" style="9" customWidth="1"/>
    <col min="12501" max="12501" width="21.4257812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5" width="17.5703125" style="9" customWidth="1"/>
    <col min="12506" max="12506" width="6" style="9" customWidth="1"/>
    <col min="12507" max="12508" width="18.85546875" style="9" customWidth="1"/>
    <col min="12509" max="12510" width="20.140625" style="9" customWidth="1"/>
    <col min="12511" max="12511" width="6" style="9" customWidth="1"/>
    <col min="12512" max="12512" width="12.42578125" style="9" customWidth="1"/>
    <col min="12513" max="12513" width="18.85546875" style="9" customWidth="1"/>
    <col min="12514" max="12515" width="15" style="9" customWidth="1"/>
    <col min="12516" max="12516" width="7.28515625" style="9" customWidth="1"/>
    <col min="12517" max="12517" width="11.140625" style="9" customWidth="1"/>
    <col min="12518" max="12518" width="13.7109375" style="9" customWidth="1"/>
    <col min="12519" max="12519" width="18.85546875" style="9" customWidth="1"/>
    <col min="12520" max="12520" width="17.5703125" style="9" customWidth="1"/>
    <col min="12521" max="12521" width="25.28515625" style="9" customWidth="1"/>
    <col min="12522" max="12522" width="20.140625" style="9" customWidth="1"/>
    <col min="12523" max="12523" width="15" style="9" customWidth="1"/>
    <col min="12524" max="12524" width="17.5703125" style="9" customWidth="1"/>
    <col min="12525" max="12525" width="16.28515625" style="9" customWidth="1"/>
    <col min="12526" max="12527" width="15" style="9" customWidth="1"/>
    <col min="12528" max="12528" width="17.5703125" style="9" customWidth="1"/>
    <col min="12529" max="12529" width="20.140625" style="9" customWidth="1"/>
    <col min="12530" max="12530" width="16.28515625" style="9" customWidth="1"/>
    <col min="12531" max="12532" width="25.28515625" style="9" customWidth="1"/>
    <col min="12533" max="12533" width="18.85546875" style="9" customWidth="1"/>
    <col min="12534" max="12535" width="20.140625" style="9" customWidth="1"/>
    <col min="12536" max="12536" width="11.140625" style="9" customWidth="1"/>
    <col min="12537" max="12537" width="29.140625" style="9" customWidth="1"/>
    <col min="12538" max="12538" width="34.28515625" style="9" customWidth="1"/>
    <col min="12539" max="12540" width="9.85546875" style="9" customWidth="1"/>
    <col min="12541" max="12541" width="17.5703125" style="9" customWidth="1"/>
    <col min="12542" max="12542" width="18.85546875" style="9" customWidth="1"/>
    <col min="12543" max="12543" width="9.85546875" style="9" customWidth="1"/>
    <col min="12544" max="12545" width="6" style="9" customWidth="1"/>
    <col min="12546" max="12546" width="13.7109375" style="9" customWidth="1"/>
    <col min="12547" max="12548" width="15" style="9" customWidth="1"/>
    <col min="12549" max="12549" width="17.5703125" style="9" customWidth="1"/>
    <col min="12550" max="12550" width="9.85546875" style="9" customWidth="1"/>
    <col min="12551" max="12551" width="7.28515625" style="9" customWidth="1"/>
    <col min="12552" max="12552" width="6" style="9" customWidth="1"/>
    <col min="12553" max="12558" width="17.5703125" style="9" customWidth="1"/>
    <col min="12559" max="12701" width="20.140625" style="9" customWidth="1"/>
    <col min="12702" max="12741" width="12.42578125" style="9" customWidth="1"/>
    <col min="12742" max="12742" width="20.140625" style="9" customWidth="1"/>
    <col min="12743" max="12743" width="21.42578125" style="9" customWidth="1"/>
    <col min="12744" max="12744" width="22.7109375" style="9" customWidth="1"/>
    <col min="12745" max="12745" width="13.7109375" style="9" customWidth="1"/>
    <col min="12746" max="12746" width="15" style="9" customWidth="1"/>
    <col min="12747" max="12749" width="17.5703125" style="9" customWidth="1"/>
    <col min="12750" max="12750" width="16.28515625" style="9" customWidth="1"/>
    <col min="12751" max="12751" width="15" style="9" customWidth="1"/>
    <col min="12752" max="12753" width="12.42578125" style="9" customWidth="1"/>
    <col min="12754" max="12755" width="17.5703125" style="9" customWidth="1"/>
    <col min="12756" max="12756" width="7.28515625" style="9" customWidth="1"/>
    <col min="12757" max="12757" width="21.4257812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1" width="17.5703125" style="9" customWidth="1"/>
    <col min="12762" max="12762" width="6" style="9" customWidth="1"/>
    <col min="12763" max="12764" width="18.85546875" style="9" customWidth="1"/>
    <col min="12765" max="12766" width="20.140625" style="9" customWidth="1"/>
    <col min="12767" max="12767" width="6" style="9" customWidth="1"/>
    <col min="12768" max="12768" width="12.42578125" style="9" customWidth="1"/>
    <col min="12769" max="12769" width="18.85546875" style="9" customWidth="1"/>
    <col min="12770" max="12771" width="15" style="9" customWidth="1"/>
    <col min="12772" max="12772" width="7.28515625" style="9" customWidth="1"/>
    <col min="12773" max="12773" width="11.140625" style="9" customWidth="1"/>
    <col min="12774" max="12774" width="13.7109375" style="9" customWidth="1"/>
    <col min="12775" max="12775" width="18.85546875" style="9" customWidth="1"/>
    <col min="12776" max="12776" width="17.5703125" style="9" customWidth="1"/>
    <col min="12777" max="12777" width="25.28515625" style="9" customWidth="1"/>
    <col min="12778" max="12778" width="20.140625" style="9" customWidth="1"/>
    <col min="12779" max="12779" width="15" style="9" customWidth="1"/>
    <col min="12780" max="12780" width="17.5703125" style="9" customWidth="1"/>
    <col min="12781" max="12781" width="16.28515625" style="9" customWidth="1"/>
    <col min="12782" max="12783" width="15" style="9" customWidth="1"/>
    <col min="12784" max="12784" width="17.5703125" style="9" customWidth="1"/>
    <col min="12785" max="12785" width="20.140625" style="9" customWidth="1"/>
    <col min="12786" max="12786" width="16.28515625" style="9" customWidth="1"/>
    <col min="12787" max="12788" width="25.28515625" style="9" customWidth="1"/>
    <col min="12789" max="12789" width="18.85546875" style="9" customWidth="1"/>
    <col min="12790" max="12791" width="20.140625" style="9" customWidth="1"/>
    <col min="12792" max="12792" width="11.140625" style="9" customWidth="1"/>
    <col min="12793" max="12793" width="29.140625" style="9" customWidth="1"/>
    <col min="12794" max="12794" width="34.28515625" style="9" customWidth="1"/>
    <col min="12795" max="12796" width="9.85546875" style="9" customWidth="1"/>
    <col min="12797" max="12797" width="17.5703125" style="9" customWidth="1"/>
    <col min="12798" max="12798" width="18.85546875" style="9" customWidth="1"/>
    <col min="12799" max="12799" width="9.85546875" style="9" customWidth="1"/>
    <col min="12800" max="12801" width="6" style="9" customWidth="1"/>
    <col min="12802" max="12802" width="13.7109375" style="9" customWidth="1"/>
    <col min="12803" max="12804" width="15" style="9" customWidth="1"/>
    <col min="12805" max="12805" width="17.5703125" style="9" customWidth="1"/>
    <col min="12806" max="12806" width="9.85546875" style="9" customWidth="1"/>
    <col min="12807" max="12807" width="7.28515625" style="9" customWidth="1"/>
    <col min="12808" max="12808" width="6" style="9" customWidth="1"/>
    <col min="12809" max="12814" width="17.5703125" style="9" customWidth="1"/>
    <col min="12815" max="12957" width="20.140625" style="9" customWidth="1"/>
    <col min="12958" max="12997" width="12.42578125" style="9" customWidth="1"/>
    <col min="12998" max="12998" width="20.140625" style="9" customWidth="1"/>
    <col min="12999" max="12999" width="21.42578125" style="9" customWidth="1"/>
    <col min="13000" max="13000" width="22.7109375" style="9" customWidth="1"/>
    <col min="13001" max="13001" width="13.7109375" style="9" customWidth="1"/>
    <col min="13002" max="13002" width="15" style="9" customWidth="1"/>
    <col min="13003" max="13005" width="17.5703125" style="9" customWidth="1"/>
    <col min="13006" max="13006" width="16.28515625" style="9" customWidth="1"/>
    <col min="13007" max="13007" width="15" style="9" customWidth="1"/>
    <col min="13008" max="13009" width="12.42578125" style="9" customWidth="1"/>
    <col min="13010" max="13011" width="17.5703125" style="9" customWidth="1"/>
    <col min="13012" max="13012" width="7.28515625" style="9" customWidth="1"/>
    <col min="13013" max="13013" width="21.4257812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7" width="17.5703125" style="9" customWidth="1"/>
    <col min="13018" max="13018" width="6" style="9" customWidth="1"/>
    <col min="13019" max="13020" width="18.85546875" style="9" customWidth="1"/>
    <col min="13021" max="13022" width="20.140625" style="9" customWidth="1"/>
    <col min="13023" max="13023" width="6" style="9" customWidth="1"/>
    <col min="13024" max="13024" width="12.42578125" style="9" customWidth="1"/>
    <col min="13025" max="13025" width="18.85546875" style="9" customWidth="1"/>
    <col min="13026" max="13027" width="15" style="9" customWidth="1"/>
    <col min="13028" max="13028" width="7.28515625" style="9" customWidth="1"/>
    <col min="13029" max="13029" width="11.140625" style="9" customWidth="1"/>
    <col min="13030" max="13030" width="13.7109375" style="9" customWidth="1"/>
    <col min="13031" max="13031" width="18.85546875" style="9" customWidth="1"/>
    <col min="13032" max="13032" width="17.5703125" style="9" customWidth="1"/>
    <col min="13033" max="13033" width="25.28515625" style="9" customWidth="1"/>
    <col min="13034" max="13034" width="20.140625" style="9" customWidth="1"/>
    <col min="13035" max="13035" width="15" style="9" customWidth="1"/>
    <col min="13036" max="13036" width="17.5703125" style="9" customWidth="1"/>
    <col min="13037" max="13037" width="16.28515625" style="9" customWidth="1"/>
    <col min="13038" max="13039" width="15" style="9" customWidth="1"/>
    <col min="13040" max="13040" width="17.5703125" style="9" customWidth="1"/>
    <col min="13041" max="13041" width="20.140625" style="9" customWidth="1"/>
    <col min="13042" max="13042" width="16.28515625" style="9" customWidth="1"/>
    <col min="13043" max="13044" width="25.28515625" style="9" customWidth="1"/>
    <col min="13045" max="13045" width="18.85546875" style="9" customWidth="1"/>
    <col min="13046" max="13047" width="20.140625" style="9" customWidth="1"/>
    <col min="13048" max="13048" width="11.140625" style="9" customWidth="1"/>
    <col min="13049" max="13049" width="29.140625" style="9" customWidth="1"/>
    <col min="13050" max="13050" width="34.28515625" style="9" customWidth="1"/>
    <col min="13051" max="13052" width="9.85546875" style="9" customWidth="1"/>
    <col min="13053" max="13053" width="17.5703125" style="9" customWidth="1"/>
    <col min="13054" max="13054" width="18.85546875" style="9" customWidth="1"/>
    <col min="13055" max="13055" width="9.85546875" style="9" customWidth="1"/>
    <col min="13056" max="13057" width="6" style="9" customWidth="1"/>
    <col min="13058" max="13058" width="13.7109375" style="9" customWidth="1"/>
    <col min="13059" max="13060" width="15" style="9" customWidth="1"/>
    <col min="13061" max="13061" width="17.5703125" style="9" customWidth="1"/>
    <col min="13062" max="13062" width="9.85546875" style="9" customWidth="1"/>
    <col min="13063" max="13063" width="7.28515625" style="9" customWidth="1"/>
    <col min="13064" max="13064" width="6" style="9" customWidth="1"/>
    <col min="13065" max="13070" width="17.5703125" style="9" customWidth="1"/>
    <col min="13071" max="13213" width="20.140625" style="9" customWidth="1"/>
    <col min="13214" max="13253" width="12.42578125" style="9" customWidth="1"/>
    <col min="13254" max="13254" width="20.140625" style="9" customWidth="1"/>
    <col min="13255" max="13255" width="21.42578125" style="9" customWidth="1"/>
    <col min="13256" max="13256" width="22.7109375" style="9" customWidth="1"/>
    <col min="13257" max="13257" width="13.7109375" style="9" customWidth="1"/>
    <col min="13258" max="13258" width="15" style="9" customWidth="1"/>
    <col min="13259" max="13261" width="17.5703125" style="9" customWidth="1"/>
    <col min="13262" max="13262" width="16.28515625" style="9" customWidth="1"/>
    <col min="13263" max="13263" width="15" style="9" customWidth="1"/>
    <col min="13264" max="13265" width="12.42578125" style="9" customWidth="1"/>
    <col min="13266" max="13267" width="17.5703125" style="9" customWidth="1"/>
    <col min="13268" max="13268" width="7.28515625" style="9" customWidth="1"/>
    <col min="13269" max="13269" width="21.4257812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3" width="17.5703125" style="9" customWidth="1"/>
    <col min="13274" max="13274" width="6" style="9" customWidth="1"/>
    <col min="13275" max="13276" width="18.85546875" style="9" customWidth="1"/>
    <col min="13277" max="13278" width="20.140625" style="9" customWidth="1"/>
    <col min="13279" max="13279" width="6" style="9" customWidth="1"/>
    <col min="13280" max="13280" width="12.42578125" style="9" customWidth="1"/>
    <col min="13281" max="13281" width="18.85546875" style="9" customWidth="1"/>
    <col min="13282" max="13283" width="15" style="9" customWidth="1"/>
    <col min="13284" max="13284" width="7.28515625" style="9" customWidth="1"/>
    <col min="13285" max="13285" width="11.140625" style="9" customWidth="1"/>
    <col min="13286" max="13286" width="13.7109375" style="9" customWidth="1"/>
    <col min="13287" max="13287" width="18.85546875" style="9" customWidth="1"/>
    <col min="13288" max="13288" width="17.5703125" style="9" customWidth="1"/>
    <col min="13289" max="13289" width="25.28515625" style="9" customWidth="1"/>
    <col min="13290" max="13290" width="20.140625" style="9" customWidth="1"/>
    <col min="13291" max="13291" width="15" style="9" customWidth="1"/>
    <col min="13292" max="13292" width="17.5703125" style="9" customWidth="1"/>
    <col min="13293" max="13293" width="16.28515625" style="9" customWidth="1"/>
    <col min="13294" max="13295" width="15" style="9" customWidth="1"/>
    <col min="13296" max="13296" width="17.5703125" style="9" customWidth="1"/>
    <col min="13297" max="13297" width="20.140625" style="9" customWidth="1"/>
    <col min="13298" max="13298" width="16.28515625" style="9" customWidth="1"/>
    <col min="13299" max="13300" width="25.28515625" style="9" customWidth="1"/>
    <col min="13301" max="13301" width="18.85546875" style="9" customWidth="1"/>
    <col min="13302" max="13303" width="20.140625" style="9" customWidth="1"/>
    <col min="13304" max="13304" width="11.140625" style="9" customWidth="1"/>
    <col min="13305" max="13305" width="29.140625" style="9" customWidth="1"/>
    <col min="13306" max="13306" width="34.28515625" style="9" customWidth="1"/>
    <col min="13307" max="13308" width="9.85546875" style="9" customWidth="1"/>
    <col min="13309" max="13309" width="17.5703125" style="9" customWidth="1"/>
    <col min="13310" max="13310" width="18.85546875" style="9" customWidth="1"/>
    <col min="13311" max="13311" width="9.85546875" style="9" customWidth="1"/>
    <col min="13312" max="13313" width="6" style="9" customWidth="1"/>
    <col min="13314" max="13314" width="13.7109375" style="9" customWidth="1"/>
    <col min="13315" max="13316" width="15" style="9" customWidth="1"/>
    <col min="13317" max="13317" width="17.5703125" style="9" customWidth="1"/>
    <col min="13318" max="13318" width="9.85546875" style="9" customWidth="1"/>
    <col min="13319" max="13319" width="7.28515625" style="9" customWidth="1"/>
    <col min="13320" max="13320" width="6" style="9" customWidth="1"/>
    <col min="13321" max="13326" width="17.5703125" style="9" customWidth="1"/>
    <col min="13327" max="13469" width="20.140625" style="9" customWidth="1"/>
    <col min="13470" max="13509" width="12.42578125" style="9" customWidth="1"/>
    <col min="13510" max="13510" width="20.140625" style="9" customWidth="1"/>
    <col min="13511" max="13511" width="21.42578125" style="9" customWidth="1"/>
    <col min="13512" max="13512" width="22.7109375" style="9" customWidth="1"/>
    <col min="13513" max="13513" width="13.7109375" style="9" customWidth="1"/>
    <col min="13514" max="13514" width="15" style="9" customWidth="1"/>
    <col min="13515" max="13517" width="17.5703125" style="9" customWidth="1"/>
    <col min="13518" max="13518" width="16.28515625" style="9" customWidth="1"/>
    <col min="13519" max="13519" width="15" style="9" customWidth="1"/>
    <col min="13520" max="13521" width="12.42578125" style="9" customWidth="1"/>
    <col min="13522" max="13523" width="17.5703125" style="9" customWidth="1"/>
    <col min="13524" max="13524" width="7.28515625" style="9" customWidth="1"/>
    <col min="13525" max="13525" width="21.4257812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29" width="17.5703125" style="9" customWidth="1"/>
    <col min="13530" max="13530" width="6" style="9" customWidth="1"/>
    <col min="13531" max="13532" width="18.85546875" style="9" customWidth="1"/>
    <col min="13533" max="13534" width="20.140625" style="9" customWidth="1"/>
    <col min="13535" max="13535" width="6" style="9" customWidth="1"/>
    <col min="13536" max="13536" width="12.42578125" style="9" customWidth="1"/>
    <col min="13537" max="13537" width="18.85546875" style="9" customWidth="1"/>
    <col min="13538" max="13539" width="15" style="9" customWidth="1"/>
    <col min="13540" max="13540" width="7.28515625" style="9" customWidth="1"/>
    <col min="13541" max="13541" width="11.140625" style="9" customWidth="1"/>
    <col min="13542" max="13542" width="13.7109375" style="9" customWidth="1"/>
    <col min="13543" max="13543" width="18.85546875" style="9" customWidth="1"/>
    <col min="13544" max="13544" width="17.5703125" style="9" customWidth="1"/>
    <col min="13545" max="13545" width="25.28515625" style="9" customWidth="1"/>
    <col min="13546" max="13546" width="20.140625" style="9" customWidth="1"/>
    <col min="13547" max="13547" width="15" style="9" customWidth="1"/>
    <col min="13548" max="13548" width="17.5703125" style="9" customWidth="1"/>
    <col min="13549" max="13549" width="16.28515625" style="9" customWidth="1"/>
    <col min="13550" max="13551" width="15" style="9" customWidth="1"/>
    <col min="13552" max="13552" width="17.5703125" style="9" customWidth="1"/>
    <col min="13553" max="13553" width="20.140625" style="9" customWidth="1"/>
    <col min="13554" max="13554" width="16.28515625" style="9" customWidth="1"/>
    <col min="13555" max="13556" width="25.28515625" style="9" customWidth="1"/>
    <col min="13557" max="13557" width="18.85546875" style="9" customWidth="1"/>
    <col min="13558" max="13559" width="20.140625" style="9" customWidth="1"/>
    <col min="13560" max="13560" width="11.140625" style="9" customWidth="1"/>
    <col min="13561" max="13561" width="29.140625" style="9" customWidth="1"/>
    <col min="13562" max="13562" width="34.28515625" style="9" customWidth="1"/>
    <col min="13563" max="13564" width="9.85546875" style="9" customWidth="1"/>
    <col min="13565" max="13565" width="17.5703125" style="9" customWidth="1"/>
    <col min="13566" max="13566" width="18.85546875" style="9" customWidth="1"/>
    <col min="13567" max="13567" width="9.85546875" style="9" customWidth="1"/>
    <col min="13568" max="13569" width="6" style="9" customWidth="1"/>
    <col min="13570" max="13570" width="13.7109375" style="9" customWidth="1"/>
    <col min="13571" max="13572" width="15" style="9" customWidth="1"/>
    <col min="13573" max="13573" width="17.5703125" style="9" customWidth="1"/>
    <col min="13574" max="13574" width="9.85546875" style="9" customWidth="1"/>
    <col min="13575" max="13575" width="7.28515625" style="9" customWidth="1"/>
    <col min="13576" max="13576" width="6" style="9" customWidth="1"/>
    <col min="13577" max="13582" width="17.5703125" style="9" customWidth="1"/>
    <col min="13583" max="13725" width="20.140625" style="9" customWidth="1"/>
    <col min="13726" max="13765" width="12.42578125" style="9" customWidth="1"/>
    <col min="13766" max="13766" width="20.140625" style="9" customWidth="1"/>
    <col min="13767" max="13767" width="21.42578125" style="9" customWidth="1"/>
    <col min="13768" max="13768" width="22.7109375" style="9" customWidth="1"/>
    <col min="13769" max="13769" width="13.7109375" style="9" customWidth="1"/>
    <col min="13770" max="13770" width="15" style="9" customWidth="1"/>
    <col min="13771" max="13773" width="17.5703125" style="9" customWidth="1"/>
    <col min="13774" max="13774" width="16.28515625" style="9" customWidth="1"/>
    <col min="13775" max="13775" width="15" style="9" customWidth="1"/>
    <col min="13776" max="13777" width="12.42578125" style="9" customWidth="1"/>
    <col min="13778" max="13779" width="17.5703125" style="9" customWidth="1"/>
    <col min="13780" max="13780" width="7.28515625" style="9" customWidth="1"/>
    <col min="13781" max="13781" width="21.4257812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5" width="17.5703125" style="9" customWidth="1"/>
    <col min="13786" max="13786" width="6" style="9" customWidth="1"/>
    <col min="13787" max="13788" width="18.85546875" style="9" customWidth="1"/>
    <col min="13789" max="13790" width="20.140625" style="9" customWidth="1"/>
    <col min="13791" max="13791" width="6" style="9" customWidth="1"/>
    <col min="13792" max="13792" width="12.42578125" style="9" customWidth="1"/>
    <col min="13793" max="13793" width="18.85546875" style="9" customWidth="1"/>
    <col min="13794" max="13795" width="15" style="9" customWidth="1"/>
    <col min="13796" max="13796" width="7.28515625" style="9" customWidth="1"/>
    <col min="13797" max="13797" width="11.140625" style="9" customWidth="1"/>
    <col min="13798" max="13798" width="13.7109375" style="9" customWidth="1"/>
    <col min="13799" max="13799" width="18.85546875" style="9" customWidth="1"/>
    <col min="13800" max="13800" width="17.5703125" style="9" customWidth="1"/>
    <col min="13801" max="13801" width="25.28515625" style="9" customWidth="1"/>
    <col min="13802" max="13802" width="20.140625" style="9" customWidth="1"/>
    <col min="13803" max="13803" width="15" style="9" customWidth="1"/>
    <col min="13804" max="13804" width="17.5703125" style="9" customWidth="1"/>
    <col min="13805" max="13805" width="16.28515625" style="9" customWidth="1"/>
    <col min="13806" max="13807" width="15" style="9" customWidth="1"/>
    <col min="13808" max="13808" width="17.5703125" style="9" customWidth="1"/>
    <col min="13809" max="13809" width="20.140625" style="9" customWidth="1"/>
    <col min="13810" max="13810" width="16.28515625" style="9" customWidth="1"/>
    <col min="13811" max="13812" width="25.28515625" style="9" customWidth="1"/>
    <col min="13813" max="13813" width="18.85546875" style="9" customWidth="1"/>
    <col min="13814" max="13815" width="20.140625" style="9" customWidth="1"/>
    <col min="13816" max="13816" width="11.140625" style="9" customWidth="1"/>
    <col min="13817" max="13817" width="29.140625" style="9" customWidth="1"/>
    <col min="13818" max="13818" width="34.28515625" style="9" customWidth="1"/>
    <col min="13819" max="13820" width="9.85546875" style="9" customWidth="1"/>
    <col min="13821" max="13821" width="17.5703125" style="9" customWidth="1"/>
    <col min="13822" max="13822" width="18.85546875" style="9" customWidth="1"/>
    <col min="13823" max="13823" width="9.85546875" style="9" customWidth="1"/>
    <col min="13824" max="13825" width="6" style="9" customWidth="1"/>
    <col min="13826" max="13826" width="13.7109375" style="9" customWidth="1"/>
    <col min="13827" max="13828" width="15" style="9" customWidth="1"/>
    <col min="13829" max="13829" width="17.5703125" style="9" customWidth="1"/>
    <col min="13830" max="13830" width="9.85546875" style="9" customWidth="1"/>
    <col min="13831" max="13831" width="7.28515625" style="9" customWidth="1"/>
    <col min="13832" max="13832" width="6" style="9" customWidth="1"/>
    <col min="13833" max="13838" width="17.5703125" style="9" customWidth="1"/>
    <col min="13839" max="13981" width="20.140625" style="9" customWidth="1"/>
    <col min="13982" max="14021" width="12.42578125" style="9" customWidth="1"/>
    <col min="14022" max="14022" width="20.140625" style="9" customWidth="1"/>
    <col min="14023" max="14023" width="21.42578125" style="9" customWidth="1"/>
    <col min="14024" max="14024" width="22.7109375" style="9" customWidth="1"/>
    <col min="14025" max="14025" width="13.7109375" style="9" customWidth="1"/>
    <col min="14026" max="14026" width="15" style="9" customWidth="1"/>
    <col min="14027" max="14029" width="17.5703125" style="9" customWidth="1"/>
    <col min="14030" max="14030" width="16.28515625" style="9" customWidth="1"/>
    <col min="14031" max="14031" width="15" style="9" customWidth="1"/>
    <col min="14032" max="14033" width="12.42578125" style="9" customWidth="1"/>
    <col min="14034" max="14035" width="17.5703125" style="9" customWidth="1"/>
    <col min="14036" max="14036" width="7.28515625" style="9" customWidth="1"/>
    <col min="14037" max="14037" width="21.4257812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1" width="17.5703125" style="9" customWidth="1"/>
    <col min="14042" max="14042" width="6" style="9" customWidth="1"/>
    <col min="14043" max="14044" width="18.85546875" style="9" customWidth="1"/>
    <col min="14045" max="14046" width="20.140625" style="9" customWidth="1"/>
    <col min="14047" max="14047" width="6" style="9" customWidth="1"/>
    <col min="14048" max="14048" width="12.42578125" style="9" customWidth="1"/>
    <col min="14049" max="14049" width="18.85546875" style="9" customWidth="1"/>
    <col min="14050" max="14051" width="15" style="9" customWidth="1"/>
    <col min="14052" max="14052" width="7.28515625" style="9" customWidth="1"/>
    <col min="14053" max="14053" width="11.140625" style="9" customWidth="1"/>
    <col min="14054" max="14054" width="13.7109375" style="9" customWidth="1"/>
    <col min="14055" max="14055" width="18.85546875" style="9" customWidth="1"/>
    <col min="14056" max="14056" width="17.5703125" style="9" customWidth="1"/>
    <col min="14057" max="14057" width="25.28515625" style="9" customWidth="1"/>
    <col min="14058" max="14058" width="20.140625" style="9" customWidth="1"/>
    <col min="14059" max="14059" width="15" style="9" customWidth="1"/>
    <col min="14060" max="14060" width="17.5703125" style="9" customWidth="1"/>
    <col min="14061" max="14061" width="16.28515625" style="9" customWidth="1"/>
    <col min="14062" max="14063" width="15" style="9" customWidth="1"/>
    <col min="14064" max="14064" width="17.5703125" style="9" customWidth="1"/>
    <col min="14065" max="14065" width="20.140625" style="9" customWidth="1"/>
    <col min="14066" max="14066" width="16.28515625" style="9" customWidth="1"/>
    <col min="14067" max="14068" width="25.28515625" style="9" customWidth="1"/>
    <col min="14069" max="14069" width="18.85546875" style="9" customWidth="1"/>
    <col min="14070" max="14071" width="20.140625" style="9" customWidth="1"/>
    <col min="14072" max="14072" width="11.140625" style="9" customWidth="1"/>
    <col min="14073" max="14073" width="29.140625" style="9" customWidth="1"/>
    <col min="14074" max="14074" width="34.28515625" style="9" customWidth="1"/>
    <col min="14075" max="14076" width="9.85546875" style="9" customWidth="1"/>
    <col min="14077" max="14077" width="17.5703125" style="9" customWidth="1"/>
    <col min="14078" max="14078" width="18.85546875" style="9" customWidth="1"/>
    <col min="14079" max="14079" width="9.85546875" style="9" customWidth="1"/>
    <col min="14080" max="14081" width="6" style="9" customWidth="1"/>
    <col min="14082" max="14082" width="13.7109375" style="9" customWidth="1"/>
    <col min="14083" max="14084" width="15" style="9" customWidth="1"/>
    <col min="14085" max="14085" width="17.5703125" style="9" customWidth="1"/>
    <col min="14086" max="14086" width="9.85546875" style="9" customWidth="1"/>
    <col min="14087" max="14087" width="7.28515625" style="9" customWidth="1"/>
    <col min="14088" max="14088" width="6" style="9" customWidth="1"/>
    <col min="14089" max="14094" width="17.5703125" style="9" customWidth="1"/>
    <col min="14095" max="14237" width="20.140625" style="9" customWidth="1"/>
    <col min="14238" max="14277" width="12.42578125" style="9" customWidth="1"/>
    <col min="14278" max="14278" width="20.140625" style="9" customWidth="1"/>
    <col min="14279" max="14279" width="21.42578125" style="9" customWidth="1"/>
    <col min="14280" max="14280" width="22.7109375" style="9" customWidth="1"/>
    <col min="14281" max="14281" width="13.7109375" style="9" customWidth="1"/>
    <col min="14282" max="14282" width="15" style="9" customWidth="1"/>
    <col min="14283" max="14285" width="17.5703125" style="9" customWidth="1"/>
    <col min="14286" max="14286" width="16.28515625" style="9" customWidth="1"/>
    <col min="14287" max="14287" width="15" style="9" customWidth="1"/>
    <col min="14288" max="14289" width="12.42578125" style="9" customWidth="1"/>
    <col min="14290" max="14291" width="17.5703125" style="9" customWidth="1"/>
    <col min="14292" max="14292" width="7.28515625" style="9" customWidth="1"/>
    <col min="14293" max="14293" width="21.4257812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7" width="17.5703125" style="9" customWidth="1"/>
    <col min="14298" max="14298" width="6" style="9" customWidth="1"/>
    <col min="14299" max="14300" width="18.85546875" style="9" customWidth="1"/>
    <col min="14301" max="14302" width="20.140625" style="9" customWidth="1"/>
    <col min="14303" max="14303" width="6" style="9" customWidth="1"/>
    <col min="14304" max="14304" width="12.42578125" style="9" customWidth="1"/>
    <col min="14305" max="14305" width="18.85546875" style="9" customWidth="1"/>
    <col min="14306" max="14307" width="15" style="9" customWidth="1"/>
    <col min="14308" max="14308" width="7.28515625" style="9" customWidth="1"/>
    <col min="14309" max="14309" width="11.140625" style="9" customWidth="1"/>
    <col min="14310" max="14310" width="13.7109375" style="9" customWidth="1"/>
    <col min="14311" max="14311" width="18.85546875" style="9" customWidth="1"/>
    <col min="14312" max="14312" width="17.5703125" style="9" customWidth="1"/>
    <col min="14313" max="14313" width="25.28515625" style="9" customWidth="1"/>
    <col min="14314" max="14314" width="20.140625" style="9" customWidth="1"/>
    <col min="14315" max="14315" width="15" style="9" customWidth="1"/>
    <col min="14316" max="14316" width="17.5703125" style="9" customWidth="1"/>
    <col min="14317" max="14317" width="16.28515625" style="9" customWidth="1"/>
    <col min="14318" max="14319" width="15" style="9" customWidth="1"/>
    <col min="14320" max="14320" width="17.5703125" style="9" customWidth="1"/>
    <col min="14321" max="14321" width="20.140625" style="9" customWidth="1"/>
    <col min="14322" max="14322" width="16.28515625" style="9" customWidth="1"/>
    <col min="14323" max="14324" width="25.28515625" style="9" customWidth="1"/>
    <col min="14325" max="14325" width="18.85546875" style="9" customWidth="1"/>
    <col min="14326" max="14327" width="20.140625" style="9" customWidth="1"/>
    <col min="14328" max="14328" width="11.140625" style="9" customWidth="1"/>
    <col min="14329" max="14329" width="29.140625" style="9" customWidth="1"/>
    <col min="14330" max="14330" width="34.28515625" style="9" customWidth="1"/>
    <col min="14331" max="14332" width="9.85546875" style="9" customWidth="1"/>
    <col min="14333" max="14333" width="17.5703125" style="9" customWidth="1"/>
    <col min="14334" max="14334" width="18.85546875" style="9" customWidth="1"/>
    <col min="14335" max="14335" width="9.85546875" style="9" customWidth="1"/>
    <col min="14336" max="14337" width="6" style="9" customWidth="1"/>
    <col min="14338" max="14338" width="13.7109375" style="9" customWidth="1"/>
    <col min="14339" max="14340" width="15" style="9" customWidth="1"/>
    <col min="14341" max="14341" width="17.5703125" style="9" customWidth="1"/>
    <col min="14342" max="14342" width="9.85546875" style="9" customWidth="1"/>
    <col min="14343" max="14343" width="7.28515625" style="9" customWidth="1"/>
    <col min="14344" max="14344" width="6" style="9" customWidth="1"/>
    <col min="14345" max="14350" width="17.5703125" style="9" customWidth="1"/>
    <col min="14351" max="14493" width="20.140625" style="9" customWidth="1"/>
    <col min="14494" max="14533" width="12.42578125" style="9" customWidth="1"/>
    <col min="14534" max="14534" width="20.140625" style="9" customWidth="1"/>
    <col min="14535" max="14535" width="21.42578125" style="9" customWidth="1"/>
    <col min="14536" max="14536" width="22.7109375" style="9" customWidth="1"/>
    <col min="14537" max="14537" width="13.7109375" style="9" customWidth="1"/>
    <col min="14538" max="14538" width="15" style="9" customWidth="1"/>
    <col min="14539" max="14541" width="17.5703125" style="9" customWidth="1"/>
    <col min="14542" max="14542" width="16.28515625" style="9" customWidth="1"/>
    <col min="14543" max="14543" width="15" style="9" customWidth="1"/>
    <col min="14544" max="14545" width="12.42578125" style="9" customWidth="1"/>
    <col min="14546" max="14547" width="17.5703125" style="9" customWidth="1"/>
    <col min="14548" max="14548" width="7.28515625" style="9" customWidth="1"/>
    <col min="14549" max="14549" width="21.4257812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3" width="17.5703125" style="9" customWidth="1"/>
    <col min="14554" max="14554" width="6" style="9" customWidth="1"/>
    <col min="14555" max="14556" width="18.85546875" style="9" customWidth="1"/>
    <col min="14557" max="14558" width="20.140625" style="9" customWidth="1"/>
    <col min="14559" max="14559" width="6" style="9" customWidth="1"/>
    <col min="14560" max="14560" width="12.42578125" style="9" customWidth="1"/>
    <col min="14561" max="14561" width="18.85546875" style="9" customWidth="1"/>
    <col min="14562" max="14563" width="15" style="9" customWidth="1"/>
    <col min="14564" max="14564" width="7.28515625" style="9" customWidth="1"/>
    <col min="14565" max="14565" width="11.140625" style="9" customWidth="1"/>
    <col min="14566" max="14566" width="13.7109375" style="9" customWidth="1"/>
    <col min="14567" max="14567" width="18.85546875" style="9" customWidth="1"/>
    <col min="14568" max="14568" width="17.5703125" style="9" customWidth="1"/>
    <col min="14569" max="14569" width="25.28515625" style="9" customWidth="1"/>
    <col min="14570" max="14570" width="20.140625" style="9" customWidth="1"/>
    <col min="14571" max="14571" width="15" style="9" customWidth="1"/>
    <col min="14572" max="14572" width="17.5703125" style="9" customWidth="1"/>
    <col min="14573" max="14573" width="16.28515625" style="9" customWidth="1"/>
    <col min="14574" max="14575" width="15" style="9" customWidth="1"/>
    <col min="14576" max="14576" width="17.5703125" style="9" customWidth="1"/>
    <col min="14577" max="14577" width="20.140625" style="9" customWidth="1"/>
    <col min="14578" max="14578" width="16.28515625" style="9" customWidth="1"/>
    <col min="14579" max="14580" width="25.28515625" style="9" customWidth="1"/>
    <col min="14581" max="14581" width="18.85546875" style="9" customWidth="1"/>
    <col min="14582" max="14583" width="20.140625" style="9" customWidth="1"/>
    <col min="14584" max="14584" width="11.140625" style="9" customWidth="1"/>
    <col min="14585" max="14585" width="29.140625" style="9" customWidth="1"/>
    <col min="14586" max="14586" width="34.28515625" style="9" customWidth="1"/>
    <col min="14587" max="14588" width="9.85546875" style="9" customWidth="1"/>
    <col min="14589" max="14589" width="17.5703125" style="9" customWidth="1"/>
    <col min="14590" max="14590" width="18.85546875" style="9" customWidth="1"/>
    <col min="14591" max="14591" width="9.85546875" style="9" customWidth="1"/>
    <col min="14592" max="14593" width="6" style="9" customWidth="1"/>
    <col min="14594" max="14594" width="13.7109375" style="9" customWidth="1"/>
    <col min="14595" max="14596" width="15" style="9" customWidth="1"/>
    <col min="14597" max="14597" width="17.5703125" style="9" customWidth="1"/>
    <col min="14598" max="14598" width="9.85546875" style="9" customWidth="1"/>
    <col min="14599" max="14599" width="7.28515625" style="9" customWidth="1"/>
    <col min="14600" max="14600" width="6" style="9" customWidth="1"/>
    <col min="14601" max="14606" width="17.5703125" style="9" customWidth="1"/>
    <col min="14607" max="14749" width="20.140625" style="9" customWidth="1"/>
    <col min="14750" max="14789" width="12.42578125" style="9" customWidth="1"/>
    <col min="14790" max="14790" width="20.140625" style="9" customWidth="1"/>
    <col min="14791" max="14791" width="21.42578125" style="9" customWidth="1"/>
    <col min="14792" max="14792" width="22.7109375" style="9" customWidth="1"/>
    <col min="14793" max="14793" width="13.7109375" style="9" customWidth="1"/>
    <col min="14794" max="14794" width="15" style="9" customWidth="1"/>
    <col min="14795" max="14797" width="17.5703125" style="9" customWidth="1"/>
    <col min="14798" max="14798" width="16.28515625" style="9" customWidth="1"/>
    <col min="14799" max="14799" width="15" style="9" customWidth="1"/>
    <col min="14800" max="14801" width="12.42578125" style="9" customWidth="1"/>
    <col min="14802" max="14803" width="17.5703125" style="9" customWidth="1"/>
    <col min="14804" max="14804" width="7.28515625" style="9" customWidth="1"/>
    <col min="14805" max="14805" width="21.4257812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09" width="17.5703125" style="9" customWidth="1"/>
    <col min="14810" max="14810" width="6" style="9" customWidth="1"/>
    <col min="14811" max="14812" width="18.85546875" style="9" customWidth="1"/>
    <col min="14813" max="14814" width="20.140625" style="9" customWidth="1"/>
    <col min="14815" max="14815" width="6" style="9" customWidth="1"/>
    <col min="14816" max="14816" width="12.42578125" style="9" customWidth="1"/>
    <col min="14817" max="14817" width="18.85546875" style="9" customWidth="1"/>
    <col min="14818" max="14819" width="15" style="9" customWidth="1"/>
    <col min="14820" max="14820" width="7.28515625" style="9" customWidth="1"/>
    <col min="14821" max="14821" width="11.140625" style="9" customWidth="1"/>
    <col min="14822" max="14822" width="13.7109375" style="9" customWidth="1"/>
    <col min="14823" max="14823" width="18.85546875" style="9" customWidth="1"/>
    <col min="14824" max="14824" width="17.5703125" style="9" customWidth="1"/>
    <col min="14825" max="14825" width="25.28515625" style="9" customWidth="1"/>
    <col min="14826" max="14826" width="20.140625" style="9" customWidth="1"/>
    <col min="14827" max="14827" width="15" style="9" customWidth="1"/>
    <col min="14828" max="14828" width="17.5703125" style="9" customWidth="1"/>
    <col min="14829" max="14829" width="16.28515625" style="9" customWidth="1"/>
    <col min="14830" max="14831" width="15" style="9" customWidth="1"/>
    <col min="14832" max="14832" width="17.5703125" style="9" customWidth="1"/>
    <col min="14833" max="14833" width="20.140625" style="9" customWidth="1"/>
    <col min="14834" max="14834" width="16.28515625" style="9" customWidth="1"/>
    <col min="14835" max="14836" width="25.28515625" style="9" customWidth="1"/>
    <col min="14837" max="14837" width="18.85546875" style="9" customWidth="1"/>
    <col min="14838" max="14839" width="20.140625" style="9" customWidth="1"/>
    <col min="14840" max="14840" width="11.140625" style="9" customWidth="1"/>
    <col min="14841" max="14841" width="29.140625" style="9" customWidth="1"/>
    <col min="14842" max="14842" width="34.28515625" style="9" customWidth="1"/>
    <col min="14843" max="14844" width="9.85546875" style="9" customWidth="1"/>
    <col min="14845" max="14845" width="17.5703125" style="9" customWidth="1"/>
    <col min="14846" max="14846" width="18.85546875" style="9" customWidth="1"/>
    <col min="14847" max="14847" width="9.85546875" style="9" customWidth="1"/>
    <col min="14848" max="14849" width="6" style="9" customWidth="1"/>
    <col min="14850" max="14850" width="13.7109375" style="9" customWidth="1"/>
    <col min="14851" max="14852" width="15" style="9" customWidth="1"/>
    <col min="14853" max="14853" width="17.5703125" style="9" customWidth="1"/>
    <col min="14854" max="14854" width="9.85546875" style="9" customWidth="1"/>
    <col min="14855" max="14855" width="7.28515625" style="9" customWidth="1"/>
    <col min="14856" max="14856" width="6" style="9" customWidth="1"/>
    <col min="14857" max="14862" width="17.5703125" style="9" customWidth="1"/>
    <col min="14863" max="15005" width="20.140625" style="9" customWidth="1"/>
    <col min="15006" max="15045" width="12.42578125" style="9" customWidth="1"/>
    <col min="15046" max="15046" width="20.140625" style="9" customWidth="1"/>
    <col min="15047" max="15047" width="21.42578125" style="9" customWidth="1"/>
    <col min="15048" max="15048" width="22.7109375" style="9" customWidth="1"/>
    <col min="15049" max="15049" width="13.7109375" style="9" customWidth="1"/>
    <col min="15050" max="15050" width="15" style="9" customWidth="1"/>
    <col min="15051" max="15053" width="17.5703125" style="9" customWidth="1"/>
    <col min="15054" max="15054" width="16.28515625" style="9" customWidth="1"/>
    <col min="15055" max="15055" width="15" style="9" customWidth="1"/>
    <col min="15056" max="15057" width="12.42578125" style="9" customWidth="1"/>
    <col min="15058" max="15059" width="17.5703125" style="9" customWidth="1"/>
    <col min="15060" max="15060" width="7.28515625" style="9" customWidth="1"/>
    <col min="15061" max="15061" width="21.4257812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5" width="17.5703125" style="9" customWidth="1"/>
    <col min="15066" max="15066" width="6" style="9" customWidth="1"/>
    <col min="15067" max="15068" width="18.85546875" style="9" customWidth="1"/>
    <col min="15069" max="15070" width="20.140625" style="9" customWidth="1"/>
    <col min="15071" max="15071" width="6" style="9" customWidth="1"/>
    <col min="15072" max="15072" width="12.42578125" style="9" customWidth="1"/>
    <col min="15073" max="15073" width="18.85546875" style="9" customWidth="1"/>
    <col min="15074" max="15075" width="15" style="9" customWidth="1"/>
    <col min="15076" max="15076" width="7.28515625" style="9" customWidth="1"/>
    <col min="15077" max="15077" width="11.140625" style="9" customWidth="1"/>
    <col min="15078" max="15078" width="13.7109375" style="9" customWidth="1"/>
    <col min="15079" max="15079" width="18.85546875" style="9" customWidth="1"/>
    <col min="15080" max="15080" width="17.5703125" style="9" customWidth="1"/>
    <col min="15081" max="15081" width="25.28515625" style="9" customWidth="1"/>
    <col min="15082" max="15082" width="20.140625" style="9" customWidth="1"/>
    <col min="15083" max="15083" width="15" style="9" customWidth="1"/>
    <col min="15084" max="15084" width="17.5703125" style="9" customWidth="1"/>
    <col min="15085" max="15085" width="16.28515625" style="9" customWidth="1"/>
    <col min="15086" max="15087" width="15" style="9" customWidth="1"/>
    <col min="15088" max="15088" width="17.5703125" style="9" customWidth="1"/>
    <col min="15089" max="15089" width="20.140625" style="9" customWidth="1"/>
    <col min="15090" max="15090" width="16.28515625" style="9" customWidth="1"/>
    <col min="15091" max="15092" width="25.28515625" style="9" customWidth="1"/>
    <col min="15093" max="15093" width="18.85546875" style="9" customWidth="1"/>
    <col min="15094" max="15095" width="20.140625" style="9" customWidth="1"/>
    <col min="15096" max="15096" width="11.140625" style="9" customWidth="1"/>
    <col min="15097" max="15097" width="29.140625" style="9" customWidth="1"/>
    <col min="15098" max="15098" width="34.28515625" style="9" customWidth="1"/>
    <col min="15099" max="15100" width="9.85546875" style="9" customWidth="1"/>
    <col min="15101" max="15101" width="17.5703125" style="9" customWidth="1"/>
    <col min="15102" max="15102" width="18.85546875" style="9" customWidth="1"/>
    <col min="15103" max="15103" width="9.85546875" style="9" customWidth="1"/>
    <col min="15104" max="15105" width="6" style="9" customWidth="1"/>
    <col min="15106" max="15106" width="13.7109375" style="9" customWidth="1"/>
    <col min="15107" max="15108" width="15" style="9" customWidth="1"/>
    <col min="15109" max="15109" width="17.5703125" style="9" customWidth="1"/>
    <col min="15110" max="15110" width="9.85546875" style="9" customWidth="1"/>
    <col min="15111" max="15111" width="7.28515625" style="9" customWidth="1"/>
    <col min="15112" max="15112" width="6" style="9" customWidth="1"/>
    <col min="15113" max="15118" width="17.5703125" style="9" customWidth="1"/>
    <col min="15119" max="15261" width="20.140625" style="9" customWidth="1"/>
    <col min="15262" max="15301" width="12.42578125" style="9" customWidth="1"/>
    <col min="15302" max="15302" width="20.140625" style="9" customWidth="1"/>
    <col min="15303" max="15303" width="21.42578125" style="9" customWidth="1"/>
    <col min="15304" max="15304" width="22.7109375" style="9" customWidth="1"/>
    <col min="15305" max="15305" width="13.7109375" style="9" customWidth="1"/>
    <col min="15306" max="15306" width="15" style="9" customWidth="1"/>
    <col min="15307" max="15309" width="17.5703125" style="9" customWidth="1"/>
    <col min="15310" max="15310" width="16.28515625" style="9" customWidth="1"/>
    <col min="15311" max="15311" width="15" style="9" customWidth="1"/>
    <col min="15312" max="15313" width="12.42578125" style="9" customWidth="1"/>
    <col min="15314" max="15315" width="17.5703125" style="9" customWidth="1"/>
    <col min="15316" max="15316" width="7.28515625" style="9" customWidth="1"/>
    <col min="15317" max="15317" width="21.4257812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1" width="17.5703125" style="9" customWidth="1"/>
    <col min="15322" max="15322" width="6" style="9" customWidth="1"/>
    <col min="15323" max="15324" width="18.85546875" style="9" customWidth="1"/>
    <col min="15325" max="15326" width="20.140625" style="9" customWidth="1"/>
    <col min="15327" max="15327" width="6" style="9" customWidth="1"/>
    <col min="15328" max="15328" width="12.42578125" style="9" customWidth="1"/>
    <col min="15329" max="15329" width="18.85546875" style="9" customWidth="1"/>
    <col min="15330" max="15331" width="15" style="9" customWidth="1"/>
    <col min="15332" max="15332" width="7.28515625" style="9" customWidth="1"/>
    <col min="15333" max="15333" width="11.140625" style="9" customWidth="1"/>
    <col min="15334" max="15334" width="13.7109375" style="9" customWidth="1"/>
    <col min="15335" max="15335" width="18.85546875" style="9" customWidth="1"/>
    <col min="15336" max="15336" width="17.5703125" style="9" customWidth="1"/>
    <col min="15337" max="15337" width="25.28515625" style="9" customWidth="1"/>
    <col min="15338" max="15338" width="20.140625" style="9" customWidth="1"/>
    <col min="15339" max="15339" width="15" style="9" customWidth="1"/>
    <col min="15340" max="15340" width="17.5703125" style="9" customWidth="1"/>
    <col min="15341" max="15341" width="16.28515625" style="9" customWidth="1"/>
    <col min="15342" max="15343" width="15" style="9" customWidth="1"/>
    <col min="15344" max="15344" width="17.5703125" style="9" customWidth="1"/>
    <col min="15345" max="15345" width="20.140625" style="9" customWidth="1"/>
    <col min="15346" max="15346" width="16.28515625" style="9" customWidth="1"/>
    <col min="15347" max="15348" width="25.28515625" style="9" customWidth="1"/>
    <col min="15349" max="15349" width="18.85546875" style="9" customWidth="1"/>
    <col min="15350" max="15351" width="20.140625" style="9" customWidth="1"/>
    <col min="15352" max="15352" width="11.140625" style="9" customWidth="1"/>
    <col min="15353" max="15353" width="29.140625" style="9" customWidth="1"/>
    <col min="15354" max="15354" width="34.28515625" style="9" customWidth="1"/>
    <col min="15355" max="15356" width="9.85546875" style="9" customWidth="1"/>
    <col min="15357" max="15357" width="17.5703125" style="9" customWidth="1"/>
    <col min="15358" max="15358" width="18.85546875" style="9" customWidth="1"/>
    <col min="15359" max="15359" width="9.85546875" style="9" customWidth="1"/>
    <col min="15360" max="15361" width="6" style="9" customWidth="1"/>
    <col min="15362" max="15362" width="13.7109375" style="9" customWidth="1"/>
    <col min="15363" max="15364" width="15" style="9" customWidth="1"/>
    <col min="15365" max="15365" width="17.5703125" style="9" customWidth="1"/>
    <col min="15366" max="15366" width="9.85546875" style="9" customWidth="1"/>
    <col min="15367" max="15367" width="7.28515625" style="9" customWidth="1"/>
    <col min="15368" max="15368" width="6" style="9" customWidth="1"/>
    <col min="15369" max="15374" width="17.5703125" style="9" customWidth="1"/>
    <col min="15375" max="15517" width="20.140625" style="9" customWidth="1"/>
    <col min="15518" max="15557" width="12.42578125" style="9" customWidth="1"/>
    <col min="15558" max="15558" width="20.140625" style="9" customWidth="1"/>
    <col min="15559" max="15559" width="21.42578125" style="9" customWidth="1"/>
    <col min="15560" max="15560" width="22.7109375" style="9" customWidth="1"/>
    <col min="15561" max="15561" width="13.7109375" style="9" customWidth="1"/>
    <col min="15562" max="15562" width="15" style="9" customWidth="1"/>
    <col min="15563" max="15565" width="17.5703125" style="9" customWidth="1"/>
    <col min="15566" max="15566" width="16.28515625" style="9" customWidth="1"/>
    <col min="15567" max="15567" width="15" style="9" customWidth="1"/>
    <col min="15568" max="15569" width="12.42578125" style="9" customWidth="1"/>
    <col min="15570" max="15571" width="17.5703125" style="9" customWidth="1"/>
    <col min="15572" max="15572" width="7.28515625" style="9" customWidth="1"/>
    <col min="15573" max="15573" width="21.4257812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7" width="17.5703125" style="9" customWidth="1"/>
    <col min="15578" max="15578" width="6" style="9" customWidth="1"/>
    <col min="15579" max="15580" width="18.85546875" style="9" customWidth="1"/>
    <col min="15581" max="15582" width="20.140625" style="9" customWidth="1"/>
    <col min="15583" max="15583" width="6" style="9" customWidth="1"/>
    <col min="15584" max="15584" width="12.42578125" style="9" customWidth="1"/>
    <col min="15585" max="15585" width="18.85546875" style="9" customWidth="1"/>
    <col min="15586" max="15587" width="15" style="9" customWidth="1"/>
    <col min="15588" max="15588" width="7.28515625" style="9" customWidth="1"/>
    <col min="15589" max="15589" width="11.140625" style="9" customWidth="1"/>
    <col min="15590" max="15590" width="13.7109375" style="9" customWidth="1"/>
    <col min="15591" max="15591" width="18.85546875" style="9" customWidth="1"/>
    <col min="15592" max="15592" width="17.5703125" style="9" customWidth="1"/>
    <col min="15593" max="15593" width="25.28515625" style="9" customWidth="1"/>
    <col min="15594" max="15594" width="20.140625" style="9" customWidth="1"/>
    <col min="15595" max="15595" width="15" style="9" customWidth="1"/>
    <col min="15596" max="15596" width="17.5703125" style="9" customWidth="1"/>
    <col min="15597" max="15597" width="16.28515625" style="9" customWidth="1"/>
    <col min="15598" max="15599" width="15" style="9" customWidth="1"/>
    <col min="15600" max="15600" width="17.5703125" style="9" customWidth="1"/>
    <col min="15601" max="15601" width="20.140625" style="9" customWidth="1"/>
    <col min="15602" max="15602" width="16.28515625" style="9" customWidth="1"/>
    <col min="15603" max="15604" width="25.28515625" style="9" customWidth="1"/>
    <col min="15605" max="15605" width="18.85546875" style="9" customWidth="1"/>
    <col min="15606" max="15607" width="20.140625" style="9" customWidth="1"/>
    <col min="15608" max="15608" width="11.140625" style="9" customWidth="1"/>
    <col min="15609" max="15609" width="29.140625" style="9" customWidth="1"/>
    <col min="15610" max="15610" width="34.28515625" style="9" customWidth="1"/>
    <col min="15611" max="15612" width="9.85546875" style="9" customWidth="1"/>
    <col min="15613" max="15613" width="17.5703125" style="9" customWidth="1"/>
    <col min="15614" max="15614" width="18.85546875" style="9" customWidth="1"/>
    <col min="15615" max="15615" width="9.85546875" style="9" customWidth="1"/>
    <col min="15616" max="15617" width="6" style="9" customWidth="1"/>
    <col min="15618" max="15618" width="13.7109375" style="9" customWidth="1"/>
    <col min="15619" max="15620" width="15" style="9" customWidth="1"/>
    <col min="15621" max="15621" width="17.5703125" style="9" customWidth="1"/>
    <col min="15622" max="15622" width="9.85546875" style="9" customWidth="1"/>
    <col min="15623" max="15623" width="7.28515625" style="9" customWidth="1"/>
    <col min="15624" max="15624" width="6" style="9" customWidth="1"/>
    <col min="15625" max="15630" width="17.5703125" style="9" customWidth="1"/>
    <col min="15631" max="15773" width="20.140625" style="9" customWidth="1"/>
    <col min="15774" max="15813" width="12.42578125" style="9" customWidth="1"/>
    <col min="15814" max="15814" width="20.140625" style="9" customWidth="1"/>
    <col min="15815" max="15815" width="21.42578125" style="9" customWidth="1"/>
    <col min="15816" max="15816" width="22.7109375" style="9" customWidth="1"/>
    <col min="15817" max="15817" width="13.7109375" style="9" customWidth="1"/>
    <col min="15818" max="15818" width="15" style="9" customWidth="1"/>
    <col min="15819" max="15821" width="17.5703125" style="9" customWidth="1"/>
    <col min="15822" max="15822" width="16.28515625" style="9" customWidth="1"/>
    <col min="15823" max="15823" width="15" style="9" customWidth="1"/>
    <col min="15824" max="15825" width="12.42578125" style="9" customWidth="1"/>
    <col min="15826" max="15827" width="17.5703125" style="9" customWidth="1"/>
    <col min="15828" max="15828" width="7.28515625" style="9" customWidth="1"/>
    <col min="15829" max="15829" width="21.4257812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3" width="17.5703125" style="9" customWidth="1"/>
    <col min="15834" max="15834" width="6" style="9" customWidth="1"/>
    <col min="15835" max="15836" width="18.85546875" style="9" customWidth="1"/>
    <col min="15837" max="15838" width="20.140625" style="9" customWidth="1"/>
    <col min="15839" max="15839" width="6" style="9" customWidth="1"/>
    <col min="15840" max="15840" width="12.42578125" style="9" customWidth="1"/>
    <col min="15841" max="15841" width="18.85546875" style="9" customWidth="1"/>
    <col min="15842" max="15843" width="15" style="9" customWidth="1"/>
    <col min="15844" max="15844" width="7.28515625" style="9" customWidth="1"/>
    <col min="15845" max="15845" width="11.140625" style="9" customWidth="1"/>
    <col min="15846" max="15846" width="13.7109375" style="9" customWidth="1"/>
    <col min="15847" max="15847" width="18.85546875" style="9" customWidth="1"/>
    <col min="15848" max="15848" width="17.5703125" style="9" customWidth="1"/>
    <col min="15849" max="15849" width="25.28515625" style="9" customWidth="1"/>
    <col min="15850" max="15850" width="20.140625" style="9" customWidth="1"/>
    <col min="15851" max="15851" width="15" style="9" customWidth="1"/>
    <col min="15852" max="15852" width="17.5703125" style="9" customWidth="1"/>
    <col min="15853" max="15853" width="16.28515625" style="9" customWidth="1"/>
    <col min="15854" max="15855" width="15" style="9" customWidth="1"/>
    <col min="15856" max="15856" width="17.5703125" style="9" customWidth="1"/>
    <col min="15857" max="15857" width="20.140625" style="9" customWidth="1"/>
    <col min="15858" max="15858" width="16.28515625" style="9" customWidth="1"/>
    <col min="15859" max="15860" width="25.28515625" style="9" customWidth="1"/>
    <col min="15861" max="15861" width="18.85546875" style="9" customWidth="1"/>
    <col min="15862" max="15863" width="20.140625" style="9" customWidth="1"/>
    <col min="15864" max="15864" width="11.140625" style="9" customWidth="1"/>
    <col min="15865" max="15865" width="29.140625" style="9" customWidth="1"/>
    <col min="15866" max="15866" width="34.28515625" style="9" customWidth="1"/>
    <col min="15867" max="15868" width="9.85546875" style="9" customWidth="1"/>
    <col min="15869" max="15869" width="17.5703125" style="9" customWidth="1"/>
    <col min="15870" max="15870" width="18.85546875" style="9" customWidth="1"/>
    <col min="15871" max="15871" width="9.85546875" style="9" customWidth="1"/>
    <col min="15872" max="15873" width="6" style="9" customWidth="1"/>
    <col min="15874" max="15874" width="13.7109375" style="9" customWidth="1"/>
    <col min="15875" max="15876" width="15" style="9" customWidth="1"/>
    <col min="15877" max="15877" width="17.5703125" style="9" customWidth="1"/>
    <col min="15878" max="15878" width="9.85546875" style="9" customWidth="1"/>
    <col min="15879" max="15879" width="7.28515625" style="9" customWidth="1"/>
    <col min="15880" max="15880" width="6" style="9" customWidth="1"/>
    <col min="15881" max="15886" width="17.5703125" style="9" customWidth="1"/>
    <col min="15887" max="16029" width="20.140625" style="9" customWidth="1"/>
    <col min="16030" max="16069" width="12.42578125" style="9" customWidth="1"/>
    <col min="16070" max="16070" width="20.140625" style="9" customWidth="1"/>
    <col min="16071" max="16071" width="21.42578125" style="9" customWidth="1"/>
    <col min="16072" max="16072" width="22.7109375" style="9" customWidth="1"/>
    <col min="16073" max="16073" width="13.7109375" style="9" customWidth="1"/>
    <col min="16074" max="16074" width="15" style="9" customWidth="1"/>
    <col min="16075" max="16077" width="17.5703125" style="9" customWidth="1"/>
    <col min="16078" max="16078" width="16.28515625" style="9" customWidth="1"/>
    <col min="16079" max="16079" width="15" style="9" customWidth="1"/>
    <col min="16080" max="16081" width="12.42578125" style="9" customWidth="1"/>
    <col min="16082" max="16083" width="17.5703125" style="9" customWidth="1"/>
    <col min="16084" max="16084" width="7.28515625" style="9" customWidth="1"/>
    <col min="16085" max="16085" width="21.4257812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89" width="17.5703125" style="9" customWidth="1"/>
    <col min="16090" max="16090" width="6" style="9" customWidth="1"/>
    <col min="16091" max="16092" width="18.85546875" style="9" customWidth="1"/>
    <col min="16093" max="16094" width="20.140625" style="9" customWidth="1"/>
    <col min="16095" max="16095" width="6" style="9" customWidth="1"/>
    <col min="16096" max="16096" width="12.42578125" style="9" customWidth="1"/>
    <col min="16097" max="16097" width="18.85546875" style="9" customWidth="1"/>
    <col min="16098" max="16099" width="15" style="9" customWidth="1"/>
    <col min="16100" max="16100" width="7.28515625" style="9" customWidth="1"/>
    <col min="16101" max="16101" width="11.140625" style="9" customWidth="1"/>
    <col min="16102" max="16102" width="13.7109375" style="9" customWidth="1"/>
    <col min="16103" max="16103" width="18.85546875" style="9" customWidth="1"/>
    <col min="16104" max="16104" width="17.5703125" style="9" customWidth="1"/>
    <col min="16105" max="16105" width="25.28515625" style="9" customWidth="1"/>
    <col min="16106" max="16106" width="20.140625" style="9" customWidth="1"/>
    <col min="16107" max="16107" width="15" style="9" customWidth="1"/>
    <col min="16108" max="16108" width="17.5703125" style="9" customWidth="1"/>
    <col min="16109" max="16109" width="16.28515625" style="9" customWidth="1"/>
    <col min="16110" max="16111" width="15" style="9" customWidth="1"/>
    <col min="16112" max="16112" width="17.5703125" style="9" customWidth="1"/>
    <col min="16113" max="16113" width="20.140625" style="9" customWidth="1"/>
    <col min="16114" max="16114" width="16.28515625" style="9" customWidth="1"/>
    <col min="16115" max="16116" width="25.28515625" style="9" customWidth="1"/>
    <col min="16117" max="16117" width="18.85546875" style="9" customWidth="1"/>
    <col min="16118" max="16119" width="20.140625" style="9" customWidth="1"/>
    <col min="16120" max="16120" width="11.140625" style="9" customWidth="1"/>
    <col min="16121" max="16121" width="29.140625" style="9" customWidth="1"/>
    <col min="16122" max="16122" width="34.28515625" style="9" customWidth="1"/>
    <col min="16123" max="16124" width="9.85546875" style="9" customWidth="1"/>
    <col min="16125" max="16125" width="17.5703125" style="9" customWidth="1"/>
    <col min="16126" max="16126" width="18.85546875" style="9" customWidth="1"/>
    <col min="16127" max="16127" width="9.85546875" style="9" customWidth="1"/>
    <col min="16128" max="16129" width="6" style="9" customWidth="1"/>
    <col min="16130" max="16130" width="13.7109375" style="9" customWidth="1"/>
    <col min="16131" max="16132" width="15" style="9" customWidth="1"/>
    <col min="16133" max="16133" width="17.5703125" style="9" customWidth="1"/>
    <col min="16134" max="16134" width="9.85546875" style="9" customWidth="1"/>
    <col min="16135" max="16135" width="7.28515625" style="9" customWidth="1"/>
    <col min="16136" max="16136" width="6" style="9" customWidth="1"/>
    <col min="16137" max="16142" width="17.5703125" style="9" customWidth="1"/>
    <col min="16143" max="16285" width="20.140625" style="9" customWidth="1"/>
    <col min="16286" max="16384" width="12.42578125" style="9" customWidth="1"/>
  </cols>
  <sheetData>
    <row r="1" spans="1:197" s="37" customFormat="1" ht="15" x14ac:dyDescent="0.2">
      <c r="A1" s="52"/>
      <c r="B1" s="153">
        <f ca="1">WORKDAY(TODAY(),1,$Y$160:$Y$544)</f>
        <v>45789</v>
      </c>
      <c r="C1" s="94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134"/>
      <c r="P1" s="97"/>
      <c r="Q1" s="97"/>
      <c r="R1" s="97"/>
      <c r="S1" s="97"/>
      <c r="T1" s="96"/>
      <c r="U1" s="135"/>
      <c r="V1" s="103"/>
      <c r="W1" s="32"/>
      <c r="X1" s="32"/>
      <c r="Y1" s="152" t="s">
        <v>0</v>
      </c>
      <c r="Z1" s="35"/>
      <c r="AA1" s="32"/>
      <c r="AB1" s="32"/>
      <c r="AC1" s="32"/>
      <c r="AD1" s="152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</row>
    <row r="2" spans="1:197" s="37" customFormat="1" ht="14.25" x14ac:dyDescent="0.2">
      <c r="A2" s="46"/>
      <c r="B2" s="154" t="s">
        <v>87</v>
      </c>
      <c r="C2" s="114"/>
      <c r="D2" s="114"/>
      <c r="E2" s="136"/>
      <c r="F2" s="137"/>
      <c r="G2" s="137"/>
      <c r="H2" s="137"/>
      <c r="I2" s="138"/>
      <c r="J2" s="138"/>
      <c r="K2" s="114"/>
      <c r="L2" s="114"/>
      <c r="M2" s="114"/>
      <c r="N2" s="114"/>
      <c r="O2" s="139"/>
      <c r="P2" s="114"/>
      <c r="Q2" s="114"/>
      <c r="R2" s="114"/>
      <c r="S2" s="114"/>
      <c r="T2" s="140"/>
      <c r="U2" s="135"/>
      <c r="V2" s="103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9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</row>
    <row r="3" spans="1:197" s="37" customFormat="1" ht="14.25" x14ac:dyDescent="0.2">
      <c r="A3" s="43"/>
      <c r="B3" s="155" t="s">
        <v>85</v>
      </c>
      <c r="C3" s="114"/>
      <c r="D3" s="114"/>
      <c r="E3" s="136"/>
      <c r="F3" s="137"/>
      <c r="G3" s="137"/>
      <c r="H3" s="137"/>
      <c r="I3" s="138"/>
      <c r="J3" s="138"/>
      <c r="K3" s="114"/>
      <c r="L3" s="114"/>
      <c r="M3" s="114"/>
      <c r="N3" s="114"/>
      <c r="O3" s="139"/>
      <c r="P3" s="114"/>
      <c r="Q3" s="114"/>
      <c r="R3" s="114"/>
      <c r="S3" s="114"/>
      <c r="T3" s="140"/>
      <c r="U3" s="135"/>
      <c r="V3" s="103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9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</row>
    <row r="4" spans="1:197" s="37" customFormat="1" ht="13.15" customHeight="1" x14ac:dyDescent="0.2">
      <c r="A4" s="53"/>
      <c r="B4" s="141"/>
      <c r="C4" s="114"/>
      <c r="D4" s="114"/>
      <c r="E4" s="136"/>
      <c r="F4" s="137"/>
      <c r="G4" s="137"/>
      <c r="H4" s="137"/>
      <c r="I4" s="138"/>
      <c r="J4" s="138"/>
      <c r="K4" s="114"/>
      <c r="L4" s="114"/>
      <c r="M4" s="114"/>
      <c r="N4" s="114"/>
      <c r="O4" s="139"/>
      <c r="P4" s="114"/>
      <c r="Q4" s="114"/>
      <c r="R4" s="114"/>
      <c r="S4" s="114"/>
      <c r="T4" s="140"/>
      <c r="U4" s="135"/>
      <c r="V4" s="103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9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</row>
    <row r="5" spans="1:197" s="37" customFormat="1" ht="12" x14ac:dyDescent="0.2">
      <c r="A5" s="54" t="str">
        <f>IF(A4="Sim",VLOOKUP($B$1,$A$12:$V$4692,16),"")</f>
        <v/>
      </c>
      <c r="B5" s="142" t="s">
        <v>62</v>
      </c>
      <c r="C5" s="142" t="s">
        <v>63</v>
      </c>
      <c r="D5" s="142" t="s">
        <v>64</v>
      </c>
      <c r="E5" s="143" t="s">
        <v>65</v>
      </c>
      <c r="F5" s="144" t="s">
        <v>66</v>
      </c>
      <c r="G5" s="144" t="s">
        <v>67</v>
      </c>
      <c r="H5" s="144" t="s">
        <v>68</v>
      </c>
      <c r="I5" s="145" t="s">
        <v>69</v>
      </c>
      <c r="J5" s="145" t="s">
        <v>70</v>
      </c>
      <c r="K5" s="143" t="s">
        <v>71</v>
      </c>
      <c r="L5" s="143" t="s">
        <v>72</v>
      </c>
      <c r="M5" s="146" t="s">
        <v>73</v>
      </c>
      <c r="N5" s="146" t="s">
        <v>74</v>
      </c>
      <c r="O5" s="147" t="s">
        <v>75</v>
      </c>
      <c r="P5" s="148" t="s">
        <v>76</v>
      </c>
      <c r="Q5" s="148" t="s">
        <v>77</v>
      </c>
      <c r="R5" s="148" t="s">
        <v>78</v>
      </c>
      <c r="S5" s="148" t="s">
        <v>79</v>
      </c>
      <c r="T5" s="148" t="s">
        <v>80</v>
      </c>
      <c r="U5" s="142" t="s">
        <v>81</v>
      </c>
      <c r="V5" s="149" t="s">
        <v>82</v>
      </c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</row>
    <row r="6" spans="1:197" s="37" customFormat="1" ht="12.75" x14ac:dyDescent="0.15">
      <c r="A6" s="116" t="s">
        <v>54</v>
      </c>
      <c r="B6" s="112">
        <v>2</v>
      </c>
      <c r="C6" s="112">
        <f t="shared" ref="C6:P6" si="0">(B6+1)</f>
        <v>3</v>
      </c>
      <c r="D6" s="112">
        <f t="shared" si="0"/>
        <v>4</v>
      </c>
      <c r="E6" s="115">
        <f t="shared" si="0"/>
        <v>5</v>
      </c>
      <c r="F6" s="112">
        <f t="shared" si="0"/>
        <v>6</v>
      </c>
      <c r="G6" s="112">
        <f t="shared" si="0"/>
        <v>7</v>
      </c>
      <c r="H6" s="112">
        <f t="shared" si="0"/>
        <v>8</v>
      </c>
      <c r="I6" s="112">
        <f t="shared" si="0"/>
        <v>9</v>
      </c>
      <c r="J6" s="112">
        <f t="shared" si="0"/>
        <v>10</v>
      </c>
      <c r="K6" s="112">
        <f t="shared" si="0"/>
        <v>11</v>
      </c>
      <c r="L6" s="112">
        <f t="shared" si="0"/>
        <v>12</v>
      </c>
      <c r="M6" s="112">
        <f t="shared" si="0"/>
        <v>13</v>
      </c>
      <c r="N6" s="112">
        <f t="shared" si="0"/>
        <v>14</v>
      </c>
      <c r="O6" s="112">
        <f t="shared" si="0"/>
        <v>15</v>
      </c>
      <c r="P6" s="112">
        <f t="shared" si="0"/>
        <v>16</v>
      </c>
      <c r="Q6" s="112">
        <f t="shared" ref="Q6" si="1">(P6+1)</f>
        <v>17</v>
      </c>
      <c r="R6" s="112">
        <f t="shared" ref="R6" si="2">(Q6+1)</f>
        <v>18</v>
      </c>
      <c r="S6" s="112">
        <f t="shared" ref="S6" si="3">(R6+1)</f>
        <v>19</v>
      </c>
      <c r="T6" s="112">
        <f t="shared" ref="T6" si="4">(S6+1)</f>
        <v>20</v>
      </c>
      <c r="U6" s="112">
        <f t="shared" ref="U6" si="5">(T6+1)</f>
        <v>21</v>
      </c>
      <c r="V6" s="112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</row>
    <row r="7" spans="1:197" s="37" customFormat="1" ht="14.25" x14ac:dyDescent="0.15">
      <c r="A7" s="150">
        <v>44357</v>
      </c>
      <c r="B7" s="112" t="s">
        <v>4</v>
      </c>
      <c r="C7" s="112" t="s">
        <v>5</v>
      </c>
      <c r="D7" s="117" t="s">
        <v>6</v>
      </c>
      <c r="E7" s="118" t="s">
        <v>6</v>
      </c>
      <c r="F7" s="117" t="s">
        <v>6</v>
      </c>
      <c r="G7" s="117" t="s">
        <v>6</v>
      </c>
      <c r="H7" s="117" t="s">
        <v>6</v>
      </c>
      <c r="I7" s="119" t="s">
        <v>7</v>
      </c>
      <c r="J7" s="119" t="s">
        <v>7</v>
      </c>
      <c r="K7" s="119" t="s">
        <v>7</v>
      </c>
      <c r="L7" s="119" t="s">
        <v>7</v>
      </c>
      <c r="M7" s="120" t="s">
        <v>7</v>
      </c>
      <c r="N7" s="121" t="s">
        <v>8</v>
      </c>
      <c r="O7" s="122" t="s">
        <v>9</v>
      </c>
      <c r="P7" s="112" t="s">
        <v>10</v>
      </c>
      <c r="Q7" s="112" t="s">
        <v>10</v>
      </c>
      <c r="R7" s="112" t="s">
        <v>10</v>
      </c>
      <c r="S7" s="123" t="s">
        <v>11</v>
      </c>
      <c r="T7" s="123" t="s">
        <v>11</v>
      </c>
      <c r="U7" s="124" t="s">
        <v>12</v>
      </c>
      <c r="V7" s="125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2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</row>
    <row r="8" spans="1:197" s="37" customFormat="1" ht="12.75" x14ac:dyDescent="0.15">
      <c r="A8" s="130" t="s">
        <v>55</v>
      </c>
      <c r="B8" s="112" t="s">
        <v>84</v>
      </c>
      <c r="C8" s="112" t="s">
        <v>13</v>
      </c>
      <c r="D8" s="126" t="s">
        <v>14</v>
      </c>
      <c r="E8" s="127" t="s">
        <v>15</v>
      </c>
      <c r="F8" s="112" t="s">
        <v>15</v>
      </c>
      <c r="G8" s="112" t="s">
        <v>15</v>
      </c>
      <c r="H8" s="112" t="s">
        <v>15</v>
      </c>
      <c r="I8" s="128"/>
      <c r="J8" s="128" t="s">
        <v>3</v>
      </c>
      <c r="K8" s="129" t="s">
        <v>16</v>
      </c>
      <c r="L8" s="129" t="s">
        <v>16</v>
      </c>
      <c r="M8" s="121" t="s">
        <v>15</v>
      </c>
      <c r="N8" s="121" t="s">
        <v>17</v>
      </c>
      <c r="O8" s="122"/>
      <c r="P8" s="112" t="s">
        <v>56</v>
      </c>
      <c r="Q8" s="112" t="s">
        <v>57</v>
      </c>
      <c r="R8" s="112" t="s">
        <v>59</v>
      </c>
      <c r="S8" s="112"/>
      <c r="T8" s="123"/>
      <c r="U8" s="124" t="s">
        <v>18</v>
      </c>
      <c r="V8" s="125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2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</row>
    <row r="9" spans="1:197" s="37" customFormat="1" ht="14.25" x14ac:dyDescent="0.2">
      <c r="A9" s="150">
        <v>44375</v>
      </c>
      <c r="B9" s="131" t="s">
        <v>86</v>
      </c>
      <c r="C9" s="112"/>
      <c r="D9" s="112"/>
      <c r="E9" s="127" t="s">
        <v>19</v>
      </c>
      <c r="F9" s="112" t="s">
        <v>20</v>
      </c>
      <c r="G9" s="112" t="s">
        <v>20</v>
      </c>
      <c r="H9" s="112" t="s">
        <v>20</v>
      </c>
      <c r="I9" s="128" t="s">
        <v>21</v>
      </c>
      <c r="J9" s="128" t="s">
        <v>22</v>
      </c>
      <c r="K9" s="129" t="s">
        <v>23</v>
      </c>
      <c r="L9" s="129" t="s">
        <v>23</v>
      </c>
      <c r="M9" s="121" t="s">
        <v>24</v>
      </c>
      <c r="N9" s="112" t="s">
        <v>20</v>
      </c>
      <c r="O9" s="122"/>
      <c r="P9" s="112" t="s">
        <v>58</v>
      </c>
      <c r="Q9" s="112" t="s">
        <v>58</v>
      </c>
      <c r="R9" s="112" t="s">
        <v>58</v>
      </c>
      <c r="S9" s="112"/>
      <c r="T9" s="123"/>
      <c r="U9" s="124" t="s">
        <v>25</v>
      </c>
      <c r="V9" s="125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</row>
    <row r="10" spans="1:197" s="37" customFormat="1" ht="12.75" x14ac:dyDescent="0.15">
      <c r="A10" s="130" t="s">
        <v>83</v>
      </c>
      <c r="B10" s="112" t="s">
        <v>60</v>
      </c>
      <c r="C10" s="112" t="s">
        <v>26</v>
      </c>
      <c r="D10" s="126" t="s">
        <v>27</v>
      </c>
      <c r="E10" s="127" t="s">
        <v>28</v>
      </c>
      <c r="F10" s="112" t="s">
        <v>29</v>
      </c>
      <c r="G10" s="112" t="s">
        <v>30</v>
      </c>
      <c r="H10" s="112" t="s">
        <v>31</v>
      </c>
      <c r="I10" s="128" t="s">
        <v>32</v>
      </c>
      <c r="J10" s="128" t="s">
        <v>16</v>
      </c>
      <c r="K10" s="112" t="s">
        <v>33</v>
      </c>
      <c r="L10" s="112" t="s">
        <v>34</v>
      </c>
      <c r="M10" s="112" t="s">
        <v>35</v>
      </c>
      <c r="N10" s="121" t="s">
        <v>36</v>
      </c>
      <c r="O10" s="122"/>
      <c r="P10" s="112" t="s">
        <v>37</v>
      </c>
      <c r="Q10" s="112"/>
      <c r="R10" s="112"/>
      <c r="S10" s="112" t="s">
        <v>48</v>
      </c>
      <c r="T10" s="123"/>
      <c r="U10" s="124"/>
      <c r="V10" s="125"/>
      <c r="W10" s="32"/>
      <c r="X10" s="34"/>
      <c r="Y10" s="48" t="str">
        <f>B9</f>
        <v>GYRA23</v>
      </c>
      <c r="Z10" s="49" t="s">
        <v>2</v>
      </c>
      <c r="AA10" s="48" t="s">
        <v>38</v>
      </c>
      <c r="AB10" s="48" t="s">
        <v>39</v>
      </c>
      <c r="AC10" s="48" t="s">
        <v>40</v>
      </c>
      <c r="AD10" s="48" t="s">
        <v>41</v>
      </c>
      <c r="AE10" s="50" t="s">
        <v>41</v>
      </c>
      <c r="AF10" s="48" t="s">
        <v>42</v>
      </c>
      <c r="AG10" s="48" t="s">
        <v>43</v>
      </c>
      <c r="AH10" s="51" t="s">
        <v>44</v>
      </c>
      <c r="AI10" s="48" t="s">
        <v>44</v>
      </c>
      <c r="AJ10" s="32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</row>
    <row r="11" spans="1:197" s="37" customFormat="1" ht="15" x14ac:dyDescent="0.2">
      <c r="A11" s="151">
        <v>45636</v>
      </c>
      <c r="B11" s="112" t="s">
        <v>45</v>
      </c>
      <c r="C11" s="112" t="s">
        <v>45</v>
      </c>
      <c r="D11" s="128"/>
      <c r="E11" s="127"/>
      <c r="F11" s="132"/>
      <c r="G11" s="132" t="s">
        <v>46</v>
      </c>
      <c r="H11" s="132"/>
      <c r="I11" s="128"/>
      <c r="J11" s="128" t="s">
        <v>23</v>
      </c>
      <c r="K11" s="127"/>
      <c r="L11" s="127"/>
      <c r="M11" s="133"/>
      <c r="N11" s="133"/>
      <c r="O11" s="122"/>
      <c r="P11" s="112" t="s">
        <v>45</v>
      </c>
      <c r="Q11" s="112"/>
      <c r="R11" s="112"/>
      <c r="S11" s="125"/>
      <c r="T11" s="123" t="s">
        <v>45</v>
      </c>
      <c r="U11" s="124"/>
      <c r="V11" s="125"/>
      <c r="W11" s="33"/>
      <c r="X11" s="34"/>
      <c r="Y11" s="48"/>
      <c r="Z11" s="49"/>
      <c r="AA11" s="48" t="s">
        <v>45</v>
      </c>
      <c r="AB11" s="48" t="s">
        <v>47</v>
      </c>
      <c r="AC11" s="57">
        <f>I12</f>
        <v>0.1</v>
      </c>
      <c r="AD11" s="48" t="s">
        <v>45</v>
      </c>
      <c r="AE11" s="50" t="s">
        <v>48</v>
      </c>
      <c r="AF11" s="48" t="s">
        <v>45</v>
      </c>
      <c r="AG11" s="48"/>
      <c r="AH11" s="51" t="s">
        <v>49</v>
      </c>
      <c r="AI11" s="48" t="s">
        <v>49</v>
      </c>
      <c r="AJ11" s="33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</row>
    <row r="12" spans="1:197" ht="15" x14ac:dyDescent="0.2">
      <c r="A12" s="55">
        <f>A9</f>
        <v>44375</v>
      </c>
      <c r="B12" s="156">
        <f ca="1">IF(A12&lt;=TODAY(),C12+P12,IF(AND(A12&gt;TODAY(),A12&lt;=$B$1),IF(VLOOKUP(TODAY(),$A$10:$D$5000,4,FALSE)=0,"n.d",C12+P12),"n.d"))</f>
        <v>1000</v>
      </c>
      <c r="C12" s="92">
        <v>1000</v>
      </c>
      <c r="D12" s="13">
        <f ca="1">IF(A12&lt;$B$1,VLOOKUP(A12,[1]DI!$A$4:$B$15000,2,FALSE),0)</f>
        <v>4.1500000000000002E-2</v>
      </c>
      <c r="E12" s="14">
        <f t="shared" ref="E12:E13" ca="1" si="7">ROUND(((1+D12)^(1/252)),8)</f>
        <v>1.00016137</v>
      </c>
      <c r="F12" s="14">
        <v>1</v>
      </c>
      <c r="G12" s="14">
        <f>F12</f>
        <v>1</v>
      </c>
      <c r="H12" s="14">
        <f t="shared" ref="H12:H13" si="8">ROUND(F12/G12,8)</f>
        <v>1</v>
      </c>
      <c r="I12" s="56">
        <v>0.1</v>
      </c>
      <c r="J12" s="91">
        <f>AF160</f>
        <v>44375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13" si="15">IF(S12&gt;0,TRUNC(S12*C12,8),0)</f>
        <v>0</v>
      </c>
      <c r="U12" s="18" t="str">
        <f>AH12</f>
        <v>J=</v>
      </c>
      <c r="V12" s="29">
        <f>AI12</f>
        <v>44732</v>
      </c>
      <c r="W12" s="3"/>
      <c r="X12" s="19"/>
      <c r="Y12" s="93">
        <v>0</v>
      </c>
      <c r="Z12" s="94">
        <f t="shared" ref="Z12" si="16">AF160</f>
        <v>44375</v>
      </c>
      <c r="AA12" s="95">
        <f>C12</f>
        <v>1000</v>
      </c>
      <c r="AB12" s="96"/>
      <c r="AC12" s="97"/>
      <c r="AD12" s="96"/>
      <c r="AE12" s="98"/>
      <c r="AF12" s="97"/>
      <c r="AG12" s="93">
        <v>0</v>
      </c>
      <c r="AH12" s="99" t="s">
        <v>61</v>
      </c>
      <c r="AI12" s="94">
        <f t="shared" ref="AI12:AI24" si="17">Z13</f>
        <v>44732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35">
        <f t="shared" ref="A13:A76" si="18">(A12+1)</f>
        <v>44376</v>
      </c>
      <c r="B13" s="156">
        <f ca="1">IF(A13&lt;=TODAY(),C13+P13,IF(AND(A13&gt;TODAY(),A13&lt;=$B$1),IF(VLOOKUP(TODAY(),$A$10:$D$5000,4,FALSE)=0,"n.d",C13+P13),"n.d"))</f>
        <v>1000.53971799</v>
      </c>
      <c r="C13" s="14">
        <f t="shared" ref="C13:C76" si="19">(C12-T12)</f>
        <v>1000</v>
      </c>
      <c r="D13" s="13">
        <f ca="1">IF(A13&lt;$B$1,VLOOKUP(A13,[1]DI!$A$4:$B$15000,2,FALSE),0)</f>
        <v>4.1500000000000002E-2</v>
      </c>
      <c r="E13" s="14">
        <f t="shared" ca="1" si="7"/>
        <v>1.00016137</v>
      </c>
      <c r="F13" s="14">
        <f ca="1">(TRUNC(PRODUCT($E$12:$E12),16))</f>
        <v>1.00016137</v>
      </c>
      <c r="G13" s="14">
        <f t="shared" ref="G13" si="20">IF(O12&gt;0,F12,G12)</f>
        <v>1</v>
      </c>
      <c r="H13" s="14">
        <f t="shared" ca="1" si="8"/>
        <v>1.00016137</v>
      </c>
      <c r="I13" s="13">
        <f t="shared" ref="I13:I76" si="21">I12</f>
        <v>0.1</v>
      </c>
      <c r="J13" s="29">
        <f t="shared" ref="J13:J76" si="22">IF(O12&gt;0,VLOOKUP(O12,Y$12:AI$150,2),J12)</f>
        <v>44375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1.000378287</v>
      </c>
      <c r="N13" s="12">
        <f t="shared" ca="1" si="10"/>
        <v>1.000539718</v>
      </c>
      <c r="O13" s="17">
        <f t="shared" ref="O13:O76" si="25">IF(VLOOKUP(A13,Z$12:AG$150,8)=VLOOKUP(A12,Z$12:AG$150,8),0,VLOOKUP(A13,Z$12:AG$150,8))</f>
        <v>0</v>
      </c>
      <c r="P13" s="14">
        <f t="shared" ca="1" si="11"/>
        <v>0.53971798999999998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44732</v>
      </c>
      <c r="W13" s="3"/>
      <c r="X13" s="4"/>
      <c r="Y13" s="93">
        <f t="shared" ref="Y13:Y43" si="28">Y12+1</f>
        <v>1</v>
      </c>
      <c r="Z13" s="94">
        <f>AF171</f>
        <v>44732</v>
      </c>
      <c r="AA13" s="96">
        <f t="shared" ref="AA13:AA24" si="29">(AA12-AD13)</f>
        <v>1000</v>
      </c>
      <c r="AB13" s="97">
        <f t="shared" ref="AB13:AB24" si="30">NETWORKDAYS(Z12,Z13,Y$160:Y$444)-1</f>
        <v>246</v>
      </c>
      <c r="AC13" s="100">
        <f>TRUNC((ROUND(((1+AC$11)^(AB13/252)),9)-1)*AA12,8)</f>
        <v>97.506611000000007</v>
      </c>
      <c r="AD13" s="100">
        <f>TRUNC(AA12*AE13,8)</f>
        <v>0</v>
      </c>
      <c r="AE13" s="98">
        <v>0</v>
      </c>
      <c r="AF13" s="100">
        <f t="shared" ref="AF13:AF24" si="31">(AC13+AD13)</f>
        <v>97.506611000000007</v>
      </c>
      <c r="AG13" s="93">
        <f t="shared" ref="AG13:AG43" si="32">AG12+1</f>
        <v>1</v>
      </c>
      <c r="AH13" s="99" t="s">
        <v>61</v>
      </c>
      <c r="AI13" s="94">
        <f t="shared" si="17"/>
        <v>44762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35">
        <f t="shared" si="18"/>
        <v>44377</v>
      </c>
      <c r="B14" s="156">
        <f t="shared" ref="B14:B77" ca="1" si="33">IF(A14&lt;=TODAY(),C14+P14,IF(AND(A14&gt;TODAY(),A14&lt;=$B$1),IF(VLOOKUP(TODAY(),$A$10:$D$5000,4,FALSE)=0,"n.d",C14+P14),"n.d"))</f>
        <v>1001.07973</v>
      </c>
      <c r="C14" s="14">
        <f t="shared" si="19"/>
        <v>1000</v>
      </c>
      <c r="D14" s="13">
        <f ca="1">IF(A14&lt;$B$1,VLOOKUP(A14,[1]DI!$A$4:$B$15000,2,FALSE),0)</f>
        <v>4.1500000000000002E-2</v>
      </c>
      <c r="E14" s="14">
        <f t="shared" ref="E14:E77" ca="1" si="34">ROUND(((1+D14)^(1/252)),8)</f>
        <v>1.00016137</v>
      </c>
      <c r="F14" s="14">
        <f ca="1">(TRUNC(PRODUCT($E$12:$E13),16))</f>
        <v>1.00032276604028</v>
      </c>
      <c r="G14" s="14">
        <f t="shared" ref="G14:G77" si="35">IF(O13&gt;0,F13,G13)</f>
        <v>1</v>
      </c>
      <c r="H14" s="14">
        <f t="shared" ref="H14:H77" ca="1" si="36">ROUND(F14/G14,8)</f>
        <v>1.0003227699999999</v>
      </c>
      <c r="I14" s="13">
        <f t="shared" si="21"/>
        <v>0.1</v>
      </c>
      <c r="J14" s="29">
        <f t="shared" si="22"/>
        <v>44375</v>
      </c>
      <c r="K14" s="2">
        <f t="shared" si="23"/>
        <v>2</v>
      </c>
      <c r="L14" s="17">
        <f t="shared" si="24"/>
        <v>2</v>
      </c>
      <c r="M14" s="12">
        <f t="shared" si="9"/>
        <v>1.0007567159999999</v>
      </c>
      <c r="N14" s="12">
        <f t="shared" ca="1" si="10"/>
        <v>1.0010797300000001</v>
      </c>
      <c r="O14" s="17">
        <f t="shared" si="25"/>
        <v>0</v>
      </c>
      <c r="P14" s="14">
        <f t="shared" ca="1" si="11"/>
        <v>1.0797300000000001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ref="T14:T77" si="37">IF(S14&gt;0,TRUNC(S14*C14,8),0)</f>
        <v>0</v>
      </c>
      <c r="U14" s="4" t="str">
        <f t="shared" si="26"/>
        <v>J=</v>
      </c>
      <c r="V14" s="29">
        <f t="shared" si="27"/>
        <v>44732</v>
      </c>
      <c r="W14" s="3"/>
      <c r="X14" s="4"/>
      <c r="Y14" s="93">
        <f t="shared" si="28"/>
        <v>2</v>
      </c>
      <c r="Z14" s="94">
        <f t="shared" ref="Z14:Z43" si="38">AF172</f>
        <v>44762</v>
      </c>
      <c r="AA14" s="96">
        <f t="shared" si="29"/>
        <v>1000</v>
      </c>
      <c r="AB14" s="97">
        <f t="shared" si="30"/>
        <v>22</v>
      </c>
      <c r="AC14" s="100">
        <f t="shared" ref="AC14:AC24" si="39">TRUNC((ROUND(((1+AC$11)^(AB14/252)),9)-1)*AA13,8)</f>
        <v>8.3554429900000002</v>
      </c>
      <c r="AD14" s="100">
        <f t="shared" ref="AD14:AD31" si="40">TRUNC(AA13*AE14,8)</f>
        <v>0</v>
      </c>
      <c r="AE14" s="98">
        <v>0</v>
      </c>
      <c r="AF14" s="100">
        <f t="shared" si="31"/>
        <v>8.3554429900000002</v>
      </c>
      <c r="AG14" s="93">
        <f t="shared" si="32"/>
        <v>2</v>
      </c>
      <c r="AH14" s="99" t="s">
        <v>61</v>
      </c>
      <c r="AI14" s="94">
        <f t="shared" si="17"/>
        <v>44795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x14ac:dyDescent="0.15">
      <c r="A15" s="35">
        <f t="shared" si="18"/>
        <v>44378</v>
      </c>
      <c r="B15" s="156">
        <f t="shared" ca="1" si="33"/>
        <v>1001.62002899</v>
      </c>
      <c r="C15" s="14">
        <f t="shared" si="19"/>
        <v>1000</v>
      </c>
      <c r="D15" s="13">
        <f ca="1">IF(A15&lt;$B$1,VLOOKUP(A15,[1]DI!$A$4:$B$15000,2,FALSE),0)</f>
        <v>4.1500000000000002E-2</v>
      </c>
      <c r="E15" s="14">
        <f t="shared" ca="1" si="34"/>
        <v>1.00016137</v>
      </c>
      <c r="F15" s="14">
        <f ca="1">(TRUNC(PRODUCT($E$12:$E14),16))</f>
        <v>1.0004841881250299</v>
      </c>
      <c r="G15" s="14">
        <f t="shared" si="35"/>
        <v>1</v>
      </c>
      <c r="H15" s="14">
        <f t="shared" ca="1" si="36"/>
        <v>1.0004841900000001</v>
      </c>
      <c r="I15" s="13">
        <f t="shared" si="21"/>
        <v>0.1</v>
      </c>
      <c r="J15" s="29">
        <f t="shared" si="22"/>
        <v>44375</v>
      </c>
      <c r="K15" s="2">
        <f t="shared" si="23"/>
        <v>3</v>
      </c>
      <c r="L15" s="17">
        <f t="shared" si="24"/>
        <v>3</v>
      </c>
      <c r="M15" s="12">
        <f t="shared" si="9"/>
        <v>1.001135289</v>
      </c>
      <c r="N15" s="12">
        <f t="shared" ca="1" si="10"/>
        <v>1.0016200289999999</v>
      </c>
      <c r="O15" s="17">
        <f t="shared" si="25"/>
        <v>0</v>
      </c>
      <c r="P15" s="14">
        <f t="shared" ca="1" si="11"/>
        <v>1.62002899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37"/>
        <v>0</v>
      </c>
      <c r="U15" s="4" t="str">
        <f t="shared" si="26"/>
        <v>J=</v>
      </c>
      <c r="V15" s="29">
        <f t="shared" si="27"/>
        <v>44732</v>
      </c>
      <c r="W15" s="3"/>
      <c r="X15" s="4"/>
      <c r="Y15" s="93">
        <f t="shared" si="28"/>
        <v>3</v>
      </c>
      <c r="Z15" s="94">
        <f t="shared" si="38"/>
        <v>44795</v>
      </c>
      <c r="AA15" s="96">
        <f t="shared" si="29"/>
        <v>1000</v>
      </c>
      <c r="AB15" s="97">
        <f t="shared" si="30"/>
        <v>23</v>
      </c>
      <c r="AC15" s="100">
        <f t="shared" si="39"/>
        <v>8.736891</v>
      </c>
      <c r="AD15" s="100">
        <f t="shared" si="40"/>
        <v>0</v>
      </c>
      <c r="AE15" s="98">
        <v>0</v>
      </c>
      <c r="AF15" s="100">
        <f t="shared" si="31"/>
        <v>8.736891</v>
      </c>
      <c r="AG15" s="93">
        <f t="shared" si="32"/>
        <v>3</v>
      </c>
      <c r="AH15" s="99" t="s">
        <v>61</v>
      </c>
      <c r="AI15" s="94">
        <f t="shared" si="17"/>
        <v>44824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x14ac:dyDescent="0.15">
      <c r="A16" s="35">
        <f t="shared" si="18"/>
        <v>44379</v>
      </c>
      <c r="B16" s="156">
        <f t="shared" ca="1" si="33"/>
        <v>1002.16062299</v>
      </c>
      <c r="C16" s="14">
        <f t="shared" si="19"/>
        <v>1000</v>
      </c>
      <c r="D16" s="13">
        <f ca="1">IF(A16&lt;$B$1,VLOOKUP(A16,[1]DI!$A$4:$B$15000,2,FALSE),0)</f>
        <v>4.1500000000000002E-2</v>
      </c>
      <c r="E16" s="14">
        <f t="shared" ca="1" si="34"/>
        <v>1.00016137</v>
      </c>
      <c r="F16" s="14">
        <f ca="1">(TRUNC(PRODUCT($E$12:$E15),16))</f>
        <v>1.0006456362584699</v>
      </c>
      <c r="G16" s="14">
        <f t="shared" si="35"/>
        <v>1</v>
      </c>
      <c r="H16" s="14">
        <f t="shared" ca="1" si="36"/>
        <v>1.0006456399999999</v>
      </c>
      <c r="I16" s="13">
        <f t="shared" si="21"/>
        <v>0.1</v>
      </c>
      <c r="J16" s="29">
        <f t="shared" si="22"/>
        <v>44375</v>
      </c>
      <c r="K16" s="2">
        <f t="shared" si="23"/>
        <v>4</v>
      </c>
      <c r="L16" s="17">
        <f t="shared" si="24"/>
        <v>4</v>
      </c>
      <c r="M16" s="12">
        <f t="shared" si="9"/>
        <v>1.001514005</v>
      </c>
      <c r="N16" s="12">
        <f t="shared" ca="1" si="10"/>
        <v>1.002160623</v>
      </c>
      <c r="O16" s="17">
        <f t="shared" si="25"/>
        <v>0</v>
      </c>
      <c r="P16" s="14">
        <f t="shared" ca="1" si="11"/>
        <v>2.1606229899999998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37"/>
        <v>0</v>
      </c>
      <c r="U16" s="4" t="str">
        <f t="shared" si="26"/>
        <v>J=</v>
      </c>
      <c r="V16" s="29">
        <f t="shared" si="27"/>
        <v>44732</v>
      </c>
      <c r="W16" s="3"/>
      <c r="X16" s="4"/>
      <c r="Y16" s="93">
        <f t="shared" si="28"/>
        <v>4</v>
      </c>
      <c r="Z16" s="94">
        <f t="shared" si="38"/>
        <v>44824</v>
      </c>
      <c r="AA16" s="96">
        <f t="shared" si="29"/>
        <v>1000</v>
      </c>
      <c r="AB16" s="97">
        <f t="shared" si="30"/>
        <v>20</v>
      </c>
      <c r="AC16" s="100">
        <f t="shared" si="39"/>
        <v>7.5929820000000001</v>
      </c>
      <c r="AD16" s="100">
        <f t="shared" si="40"/>
        <v>0</v>
      </c>
      <c r="AE16" s="98">
        <v>0</v>
      </c>
      <c r="AF16" s="100">
        <f t="shared" si="31"/>
        <v>7.5929820000000001</v>
      </c>
      <c r="AG16" s="93">
        <f t="shared" si="32"/>
        <v>4</v>
      </c>
      <c r="AH16" s="99" t="s">
        <v>61</v>
      </c>
      <c r="AI16" s="94">
        <f t="shared" si="17"/>
        <v>44854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x14ac:dyDescent="0.15">
      <c r="A17" s="35">
        <f t="shared" si="18"/>
        <v>44380</v>
      </c>
      <c r="B17" s="156">
        <f t="shared" ca="1" si="33"/>
        <v>1002.701502</v>
      </c>
      <c r="C17" s="14">
        <f t="shared" si="19"/>
        <v>1000</v>
      </c>
      <c r="D17" s="13">
        <f ca="1">IF(A17&lt;$B$1,VLOOKUP(A17,[1]DI!$A$4:$B$15000,2,FALSE),0)</f>
        <v>0</v>
      </c>
      <c r="E17" s="14">
        <f t="shared" ca="1" si="34"/>
        <v>1</v>
      </c>
      <c r="F17" s="14">
        <f ca="1">(TRUNC(PRODUCT($E$12:$E16),16))</f>
        <v>1.00080711044479</v>
      </c>
      <c r="G17" s="14">
        <f t="shared" si="35"/>
        <v>1</v>
      </c>
      <c r="H17" s="14">
        <f t="shared" ca="1" si="36"/>
        <v>1.00080711</v>
      </c>
      <c r="I17" s="13">
        <f t="shared" si="21"/>
        <v>0.1</v>
      </c>
      <c r="J17" s="29">
        <f t="shared" si="22"/>
        <v>44375</v>
      </c>
      <c r="K17" s="2">
        <f t="shared" si="23"/>
        <v>4</v>
      </c>
      <c r="L17" s="17">
        <f t="shared" si="24"/>
        <v>5</v>
      </c>
      <c r="M17" s="12">
        <f t="shared" si="9"/>
        <v>1.001892864</v>
      </c>
      <c r="N17" s="12">
        <f t="shared" ca="1" si="10"/>
        <v>1.0027015020000001</v>
      </c>
      <c r="O17" s="17">
        <f t="shared" si="25"/>
        <v>0</v>
      </c>
      <c r="P17" s="14">
        <f t="shared" ca="1" si="11"/>
        <v>2.7015020000000001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37"/>
        <v>0</v>
      </c>
      <c r="U17" s="4" t="str">
        <f t="shared" si="26"/>
        <v>J=</v>
      </c>
      <c r="V17" s="29">
        <f t="shared" si="27"/>
        <v>44732</v>
      </c>
      <c r="W17" s="3"/>
      <c r="X17" s="4"/>
      <c r="Y17" s="93">
        <f t="shared" si="28"/>
        <v>5</v>
      </c>
      <c r="Z17" s="94">
        <f t="shared" si="38"/>
        <v>44854</v>
      </c>
      <c r="AA17" s="96">
        <f t="shared" si="29"/>
        <v>1000</v>
      </c>
      <c r="AB17" s="97">
        <f t="shared" si="30"/>
        <v>21</v>
      </c>
      <c r="AC17" s="100">
        <f t="shared" si="39"/>
        <v>7.9741399900000003</v>
      </c>
      <c r="AD17" s="100">
        <f t="shared" si="40"/>
        <v>0</v>
      </c>
      <c r="AE17" s="98">
        <v>0</v>
      </c>
      <c r="AF17" s="100">
        <f t="shared" si="31"/>
        <v>7.9741399900000003</v>
      </c>
      <c r="AG17" s="93">
        <f t="shared" si="32"/>
        <v>5</v>
      </c>
      <c r="AH17" s="99" t="s">
        <v>61</v>
      </c>
      <c r="AI17" s="94">
        <f t="shared" si="17"/>
        <v>44886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35">
        <f t="shared" si="18"/>
        <v>44381</v>
      </c>
      <c r="B18" s="156">
        <f t="shared" ca="1" si="33"/>
        <v>1002.701502</v>
      </c>
      <c r="C18" s="14">
        <f t="shared" si="19"/>
        <v>1000</v>
      </c>
      <c r="D18" s="13">
        <f ca="1">IF(A18&lt;$B$1,VLOOKUP(A18,[1]DI!$A$4:$B$15000,2,FALSE),0)</f>
        <v>0</v>
      </c>
      <c r="E18" s="14">
        <f t="shared" ca="1" si="34"/>
        <v>1</v>
      </c>
      <c r="F18" s="14">
        <f ca="1">(TRUNC(PRODUCT($E$12:$E17),16))</f>
        <v>1.00080711044479</v>
      </c>
      <c r="G18" s="14">
        <f t="shared" si="35"/>
        <v>1</v>
      </c>
      <c r="H18" s="14">
        <f t="shared" ca="1" si="36"/>
        <v>1.00080711</v>
      </c>
      <c r="I18" s="13">
        <f t="shared" si="21"/>
        <v>0.1</v>
      </c>
      <c r="J18" s="29">
        <f t="shared" si="22"/>
        <v>44375</v>
      </c>
      <c r="K18" s="2">
        <f t="shared" si="23"/>
        <v>4</v>
      </c>
      <c r="L18" s="17">
        <f t="shared" si="24"/>
        <v>5</v>
      </c>
      <c r="M18" s="12">
        <f t="shared" si="9"/>
        <v>1.001892864</v>
      </c>
      <c r="N18" s="12">
        <f t="shared" ca="1" si="10"/>
        <v>1.0027015020000001</v>
      </c>
      <c r="O18" s="17">
        <f t="shared" si="25"/>
        <v>0</v>
      </c>
      <c r="P18" s="14">
        <f t="shared" ca="1" si="11"/>
        <v>2.7015020000000001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37"/>
        <v>0</v>
      </c>
      <c r="U18" s="4" t="str">
        <f t="shared" si="26"/>
        <v>J=</v>
      </c>
      <c r="V18" s="29">
        <f t="shared" si="27"/>
        <v>44732</v>
      </c>
      <c r="W18" s="3"/>
      <c r="X18" s="4"/>
      <c r="Y18" s="93">
        <f t="shared" si="28"/>
        <v>6</v>
      </c>
      <c r="Z18" s="94">
        <f t="shared" si="38"/>
        <v>44886</v>
      </c>
      <c r="AA18" s="96">
        <f t="shared" si="29"/>
        <v>1000</v>
      </c>
      <c r="AB18" s="97">
        <f t="shared" si="30"/>
        <v>20</v>
      </c>
      <c r="AC18" s="100">
        <f t="shared" si="39"/>
        <v>7.5929820000000001</v>
      </c>
      <c r="AD18" s="100">
        <f t="shared" si="40"/>
        <v>0</v>
      </c>
      <c r="AE18" s="98">
        <v>0</v>
      </c>
      <c r="AF18" s="100">
        <f t="shared" si="31"/>
        <v>7.5929820000000001</v>
      </c>
      <c r="AG18" s="93">
        <f t="shared" si="32"/>
        <v>6</v>
      </c>
      <c r="AH18" s="99" t="s">
        <v>61</v>
      </c>
      <c r="AI18" s="94">
        <f t="shared" si="17"/>
        <v>44915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35">
        <f t="shared" si="18"/>
        <v>44382</v>
      </c>
      <c r="B19" s="156">
        <f t="shared" ca="1" si="33"/>
        <v>1002.701502</v>
      </c>
      <c r="C19" s="14">
        <f t="shared" si="19"/>
        <v>1000</v>
      </c>
      <c r="D19" s="13">
        <f ca="1">IF(A19&lt;$B$1,VLOOKUP(A19,[1]DI!$A$4:$B$15000,2,FALSE),0)</f>
        <v>4.1500000000000002E-2</v>
      </c>
      <c r="E19" s="14">
        <f t="shared" ca="1" si="34"/>
        <v>1.00016137</v>
      </c>
      <c r="F19" s="14">
        <f ca="1">(TRUNC(PRODUCT($E$12:$E18),16))</f>
        <v>1.00080711044479</v>
      </c>
      <c r="G19" s="14">
        <f t="shared" si="35"/>
        <v>1</v>
      </c>
      <c r="H19" s="14">
        <f t="shared" ca="1" si="36"/>
        <v>1.00080711</v>
      </c>
      <c r="I19" s="13">
        <f t="shared" si="21"/>
        <v>0.1</v>
      </c>
      <c r="J19" s="29">
        <f t="shared" si="22"/>
        <v>44375</v>
      </c>
      <c r="K19" s="2">
        <f t="shared" si="23"/>
        <v>5</v>
      </c>
      <c r="L19" s="17">
        <f t="shared" si="24"/>
        <v>5</v>
      </c>
      <c r="M19" s="12">
        <f t="shared" si="9"/>
        <v>1.001892864</v>
      </c>
      <c r="N19" s="12">
        <f t="shared" ca="1" si="10"/>
        <v>1.0027015020000001</v>
      </c>
      <c r="O19" s="17">
        <f t="shared" si="25"/>
        <v>0</v>
      </c>
      <c r="P19" s="14">
        <f t="shared" ca="1" si="11"/>
        <v>2.7015020000000001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37"/>
        <v>0</v>
      </c>
      <c r="U19" s="4" t="str">
        <f t="shared" si="26"/>
        <v>J=</v>
      </c>
      <c r="V19" s="29">
        <f t="shared" si="27"/>
        <v>44732</v>
      </c>
      <c r="W19" s="3"/>
      <c r="X19" s="4"/>
      <c r="Y19" s="93">
        <f t="shared" si="28"/>
        <v>7</v>
      </c>
      <c r="Z19" s="94">
        <f t="shared" si="38"/>
        <v>44915</v>
      </c>
      <c r="AA19" s="96">
        <f t="shared" si="29"/>
        <v>1000</v>
      </c>
      <c r="AB19" s="97">
        <f t="shared" si="30"/>
        <v>21</v>
      </c>
      <c r="AC19" s="100">
        <f t="shared" si="39"/>
        <v>7.9741399900000003</v>
      </c>
      <c r="AD19" s="100">
        <f t="shared" si="40"/>
        <v>0</v>
      </c>
      <c r="AE19" s="98">
        <v>0</v>
      </c>
      <c r="AF19" s="100">
        <f t="shared" si="31"/>
        <v>7.9741399900000003</v>
      </c>
      <c r="AG19" s="93">
        <f t="shared" si="32"/>
        <v>7</v>
      </c>
      <c r="AH19" s="99" t="s">
        <v>61</v>
      </c>
      <c r="AI19" s="94">
        <f t="shared" si="17"/>
        <v>44946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35">
        <f t="shared" si="18"/>
        <v>44383</v>
      </c>
      <c r="B20" s="156">
        <f t="shared" ca="1" si="33"/>
        <v>1003.242678</v>
      </c>
      <c r="C20" s="14">
        <f t="shared" si="19"/>
        <v>1000</v>
      </c>
      <c r="D20" s="13">
        <f ca="1">IF(A20&lt;$B$1,VLOOKUP(A20,[1]DI!$A$4:$B$15000,2,FALSE),0)</f>
        <v>4.1500000000000002E-2</v>
      </c>
      <c r="E20" s="14">
        <f t="shared" ca="1" si="34"/>
        <v>1.00016137</v>
      </c>
      <c r="F20" s="14">
        <f ca="1">(TRUNC(PRODUCT($E$12:$E19),16))</f>
        <v>1.0009686106882101</v>
      </c>
      <c r="G20" s="14">
        <f t="shared" si="35"/>
        <v>1</v>
      </c>
      <c r="H20" s="14">
        <f t="shared" ca="1" si="36"/>
        <v>1.0009686099999999</v>
      </c>
      <c r="I20" s="13">
        <f t="shared" si="21"/>
        <v>0.1</v>
      </c>
      <c r="J20" s="29">
        <f t="shared" si="22"/>
        <v>44375</v>
      </c>
      <c r="K20" s="2">
        <f t="shared" si="23"/>
        <v>6</v>
      </c>
      <c r="L20" s="17">
        <f t="shared" si="24"/>
        <v>6</v>
      </c>
      <c r="M20" s="12">
        <f t="shared" si="9"/>
        <v>1.0022718669999999</v>
      </c>
      <c r="N20" s="12">
        <f t="shared" ca="1" si="10"/>
        <v>1.0032426780000001</v>
      </c>
      <c r="O20" s="17">
        <f t="shared" si="25"/>
        <v>0</v>
      </c>
      <c r="P20" s="14">
        <f t="shared" ca="1" si="11"/>
        <v>3.2426780000000002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37"/>
        <v>0</v>
      </c>
      <c r="U20" s="4" t="str">
        <f t="shared" si="26"/>
        <v>J=</v>
      </c>
      <c r="V20" s="29">
        <f t="shared" si="27"/>
        <v>44732</v>
      </c>
      <c r="W20" s="3"/>
      <c r="X20" s="4"/>
      <c r="Y20" s="93">
        <f t="shared" si="28"/>
        <v>8</v>
      </c>
      <c r="Z20" s="94">
        <f t="shared" si="38"/>
        <v>44946</v>
      </c>
      <c r="AA20" s="96">
        <f t="shared" si="29"/>
        <v>1000</v>
      </c>
      <c r="AB20" s="97">
        <f t="shared" si="30"/>
        <v>23</v>
      </c>
      <c r="AC20" s="100">
        <f t="shared" si="39"/>
        <v>8.736891</v>
      </c>
      <c r="AD20" s="100">
        <f t="shared" si="40"/>
        <v>0</v>
      </c>
      <c r="AE20" s="98">
        <v>0</v>
      </c>
      <c r="AF20" s="100">
        <f t="shared" si="31"/>
        <v>8.736891</v>
      </c>
      <c r="AG20" s="93">
        <f t="shared" si="32"/>
        <v>8</v>
      </c>
      <c r="AH20" s="99" t="s">
        <v>61</v>
      </c>
      <c r="AI20" s="94">
        <f t="shared" si="17"/>
        <v>44979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35">
        <f t="shared" si="18"/>
        <v>44384</v>
      </c>
      <c r="B21" s="156">
        <f t="shared" ca="1" si="33"/>
        <v>1003.7841489899999</v>
      </c>
      <c r="C21" s="14">
        <f t="shared" si="19"/>
        <v>1000</v>
      </c>
      <c r="D21" s="13">
        <f ca="1">IF(A21&lt;$B$1,VLOOKUP(A21,[1]DI!$A$4:$B$15000,2,FALSE),0)</f>
        <v>4.1500000000000002E-2</v>
      </c>
      <c r="E21" s="14">
        <f t="shared" ca="1" si="34"/>
        <v>1.00016137</v>
      </c>
      <c r="F21" s="14">
        <f ca="1">(TRUNC(PRODUCT($E$12:$E20),16))</f>
        <v>1.00113013699291</v>
      </c>
      <c r="G21" s="14">
        <f t="shared" si="35"/>
        <v>1</v>
      </c>
      <c r="H21" s="14">
        <f t="shared" ca="1" si="36"/>
        <v>1.0011301399999999</v>
      </c>
      <c r="I21" s="13">
        <f t="shared" si="21"/>
        <v>0.1</v>
      </c>
      <c r="J21" s="29">
        <f t="shared" si="22"/>
        <v>44375</v>
      </c>
      <c r="K21" s="2">
        <f t="shared" si="23"/>
        <v>7</v>
      </c>
      <c r="L21" s="17">
        <f t="shared" si="24"/>
        <v>7</v>
      </c>
      <c r="M21" s="12">
        <f t="shared" si="9"/>
        <v>1.0026510129999999</v>
      </c>
      <c r="N21" s="12">
        <f t="shared" ca="1" si="10"/>
        <v>1.0037841489999999</v>
      </c>
      <c r="O21" s="17">
        <f t="shared" si="25"/>
        <v>0</v>
      </c>
      <c r="P21" s="14">
        <f t="shared" ca="1" si="11"/>
        <v>3.7841489899999998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37"/>
        <v>0</v>
      </c>
      <c r="U21" s="4" t="str">
        <f t="shared" si="26"/>
        <v>J=</v>
      </c>
      <c r="V21" s="29">
        <f t="shared" si="27"/>
        <v>44732</v>
      </c>
      <c r="W21" s="3"/>
      <c r="X21" s="4"/>
      <c r="Y21" s="93">
        <f t="shared" si="28"/>
        <v>9</v>
      </c>
      <c r="Z21" s="94">
        <f t="shared" si="38"/>
        <v>44979</v>
      </c>
      <c r="AA21" s="96">
        <f t="shared" si="29"/>
        <v>1000</v>
      </c>
      <c r="AB21" s="97">
        <f t="shared" si="30"/>
        <v>21</v>
      </c>
      <c r="AC21" s="100">
        <f t="shared" si="39"/>
        <v>7.9741399900000003</v>
      </c>
      <c r="AD21" s="100">
        <f t="shared" si="40"/>
        <v>0</v>
      </c>
      <c r="AE21" s="98">
        <v>0</v>
      </c>
      <c r="AF21" s="100">
        <f t="shared" si="31"/>
        <v>7.9741399900000003</v>
      </c>
      <c r="AG21" s="93">
        <f t="shared" si="32"/>
        <v>9</v>
      </c>
      <c r="AH21" s="99" t="s">
        <v>61</v>
      </c>
      <c r="AI21" s="94">
        <f t="shared" si="17"/>
        <v>45005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35">
        <f t="shared" si="18"/>
        <v>44385</v>
      </c>
      <c r="B22" s="156">
        <f t="shared" ca="1" si="33"/>
        <v>1004.325906</v>
      </c>
      <c r="C22" s="14">
        <f t="shared" si="19"/>
        <v>1000</v>
      </c>
      <c r="D22" s="13">
        <f ca="1">IF(A22&lt;$B$1,VLOOKUP(A22,[1]DI!$A$4:$B$15000,2,FALSE),0)</f>
        <v>4.1500000000000002E-2</v>
      </c>
      <c r="E22" s="14">
        <f t="shared" ca="1" si="34"/>
        <v>1.00016137</v>
      </c>
      <c r="F22" s="14">
        <f ca="1">(TRUNC(PRODUCT($E$12:$E21),16))</f>
        <v>1.0012916893631201</v>
      </c>
      <c r="G22" s="14">
        <f t="shared" si="35"/>
        <v>1</v>
      </c>
      <c r="H22" s="14">
        <f t="shared" ca="1" si="36"/>
        <v>1.00129169</v>
      </c>
      <c r="I22" s="13">
        <f t="shared" si="21"/>
        <v>0.1</v>
      </c>
      <c r="J22" s="29">
        <f t="shared" si="22"/>
        <v>44375</v>
      </c>
      <c r="K22" s="2">
        <f t="shared" si="23"/>
        <v>8</v>
      </c>
      <c r="L22" s="17">
        <f t="shared" si="24"/>
        <v>8</v>
      </c>
      <c r="M22" s="12">
        <f t="shared" si="9"/>
        <v>1.003030302</v>
      </c>
      <c r="N22" s="12">
        <f t="shared" ca="1" si="10"/>
        <v>1.004325906</v>
      </c>
      <c r="O22" s="17">
        <f t="shared" si="25"/>
        <v>0</v>
      </c>
      <c r="P22" s="14">
        <f t="shared" ca="1" si="11"/>
        <v>4.3259059999999998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37"/>
        <v>0</v>
      </c>
      <c r="U22" s="4" t="str">
        <f t="shared" si="26"/>
        <v>J=</v>
      </c>
      <c r="V22" s="29">
        <f t="shared" si="27"/>
        <v>44732</v>
      </c>
      <c r="W22" s="3"/>
      <c r="X22" s="4"/>
      <c r="Y22" s="93">
        <f t="shared" si="28"/>
        <v>10</v>
      </c>
      <c r="Z22" s="94">
        <f t="shared" si="38"/>
        <v>45005</v>
      </c>
      <c r="AA22" s="96">
        <f t="shared" si="29"/>
        <v>1000</v>
      </c>
      <c r="AB22" s="97">
        <f t="shared" si="30"/>
        <v>18</v>
      </c>
      <c r="AC22" s="100">
        <f t="shared" si="39"/>
        <v>6.8310959899999997</v>
      </c>
      <c r="AD22" s="100">
        <f t="shared" si="40"/>
        <v>0</v>
      </c>
      <c r="AE22" s="98">
        <v>0</v>
      </c>
      <c r="AF22" s="100">
        <f t="shared" si="31"/>
        <v>6.8310959899999997</v>
      </c>
      <c r="AG22" s="93">
        <f t="shared" si="32"/>
        <v>10</v>
      </c>
      <c r="AH22" s="99" t="s">
        <v>61</v>
      </c>
      <c r="AI22" s="94">
        <f t="shared" si="17"/>
        <v>45036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35">
        <f t="shared" si="18"/>
        <v>44386</v>
      </c>
      <c r="B23" s="156">
        <f t="shared" ca="1" si="33"/>
        <v>1004.86795999</v>
      </c>
      <c r="C23" s="14">
        <f t="shared" si="19"/>
        <v>1000</v>
      </c>
      <c r="D23" s="13">
        <f ca="1">IF(A23&lt;$B$1,VLOOKUP(A23,[1]DI!$A$4:$B$15000,2,FALSE),0)</f>
        <v>4.1500000000000002E-2</v>
      </c>
      <c r="E23" s="14">
        <f t="shared" ca="1" si="34"/>
        <v>1.00016137</v>
      </c>
      <c r="F23" s="14">
        <f ca="1">(TRUNC(PRODUCT($E$12:$E22),16))</f>
        <v>1.0014532678030299</v>
      </c>
      <c r="G23" s="14">
        <f t="shared" si="35"/>
        <v>1</v>
      </c>
      <c r="H23" s="14">
        <f t="shared" ca="1" si="36"/>
        <v>1.0014532700000001</v>
      </c>
      <c r="I23" s="13">
        <f t="shared" si="21"/>
        <v>0.1</v>
      </c>
      <c r="J23" s="29">
        <f t="shared" si="22"/>
        <v>44375</v>
      </c>
      <c r="K23" s="2">
        <f t="shared" si="23"/>
        <v>9</v>
      </c>
      <c r="L23" s="17">
        <f t="shared" si="24"/>
        <v>9</v>
      </c>
      <c r="M23" s="12">
        <f t="shared" si="9"/>
        <v>1.003409735</v>
      </c>
      <c r="N23" s="12">
        <f t="shared" ca="1" si="10"/>
        <v>1.0048679599999999</v>
      </c>
      <c r="O23" s="17">
        <f t="shared" si="25"/>
        <v>0</v>
      </c>
      <c r="P23" s="14">
        <f t="shared" ca="1" si="11"/>
        <v>4.8679599900000001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37"/>
        <v>0</v>
      </c>
      <c r="U23" s="4" t="str">
        <f t="shared" si="26"/>
        <v>J=</v>
      </c>
      <c r="V23" s="29">
        <f t="shared" si="27"/>
        <v>44732</v>
      </c>
      <c r="W23" s="3"/>
      <c r="X23" s="4"/>
      <c r="Y23" s="93">
        <f t="shared" si="28"/>
        <v>11</v>
      </c>
      <c r="Z23" s="94">
        <f t="shared" si="38"/>
        <v>45036</v>
      </c>
      <c r="AA23" s="96">
        <f t="shared" si="29"/>
        <v>1000</v>
      </c>
      <c r="AB23" s="97">
        <f t="shared" si="30"/>
        <v>22</v>
      </c>
      <c r="AC23" s="100">
        <f t="shared" si="39"/>
        <v>8.3554429900000002</v>
      </c>
      <c r="AD23" s="100">
        <f t="shared" si="40"/>
        <v>0</v>
      </c>
      <c r="AE23" s="98">
        <v>0</v>
      </c>
      <c r="AF23" s="100">
        <f t="shared" si="31"/>
        <v>8.3554429900000002</v>
      </c>
      <c r="AG23" s="93">
        <f t="shared" si="32"/>
        <v>11</v>
      </c>
      <c r="AH23" s="99" t="s">
        <v>61</v>
      </c>
      <c r="AI23" s="94">
        <f t="shared" si="17"/>
        <v>45068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35">
        <f t="shared" si="18"/>
        <v>44387</v>
      </c>
      <c r="B24" s="156">
        <f t="shared" ca="1" si="33"/>
        <v>1005.4103</v>
      </c>
      <c r="C24" s="14">
        <f t="shared" si="19"/>
        <v>1000</v>
      </c>
      <c r="D24" s="13">
        <f ca="1">IF(A24&lt;$B$1,VLOOKUP(A24,[1]DI!$A$4:$B$15000,2,FALSE),0)</f>
        <v>0</v>
      </c>
      <c r="E24" s="14">
        <f t="shared" ca="1" si="34"/>
        <v>1</v>
      </c>
      <c r="F24" s="14">
        <f ca="1">(TRUNC(PRODUCT($E$12:$E23),16))</f>
        <v>1.0016148723168601</v>
      </c>
      <c r="G24" s="14">
        <f t="shared" si="35"/>
        <v>1</v>
      </c>
      <c r="H24" s="14">
        <f t="shared" ca="1" si="36"/>
        <v>1.00161487</v>
      </c>
      <c r="I24" s="13">
        <f t="shared" si="21"/>
        <v>0.1</v>
      </c>
      <c r="J24" s="29">
        <f t="shared" si="22"/>
        <v>44375</v>
      </c>
      <c r="K24" s="2">
        <f t="shared" si="23"/>
        <v>9</v>
      </c>
      <c r="L24" s="17">
        <f t="shared" si="24"/>
        <v>10</v>
      </c>
      <c r="M24" s="12">
        <f t="shared" si="9"/>
        <v>1.003789311</v>
      </c>
      <c r="N24" s="12">
        <f t="shared" ca="1" si="10"/>
        <v>1.0054103000000001</v>
      </c>
      <c r="O24" s="17">
        <f t="shared" si="25"/>
        <v>0</v>
      </c>
      <c r="P24" s="14">
        <f t="shared" ca="1" si="11"/>
        <v>5.4103000000000003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37"/>
        <v>0</v>
      </c>
      <c r="U24" s="4" t="str">
        <f t="shared" si="26"/>
        <v>J=</v>
      </c>
      <c r="V24" s="29">
        <f t="shared" si="27"/>
        <v>44732</v>
      </c>
      <c r="W24" s="3"/>
      <c r="X24" s="4"/>
      <c r="Y24" s="93">
        <f t="shared" si="28"/>
        <v>12</v>
      </c>
      <c r="Z24" s="94">
        <f t="shared" si="38"/>
        <v>45068</v>
      </c>
      <c r="AA24" s="96">
        <f t="shared" si="29"/>
        <v>1000</v>
      </c>
      <c r="AB24" s="97">
        <f t="shared" si="30"/>
        <v>20</v>
      </c>
      <c r="AC24" s="100">
        <f t="shared" si="39"/>
        <v>7.5929820000000001</v>
      </c>
      <c r="AD24" s="100">
        <f t="shared" si="40"/>
        <v>0</v>
      </c>
      <c r="AE24" s="98">
        <v>0</v>
      </c>
      <c r="AF24" s="100">
        <f t="shared" si="31"/>
        <v>7.5929820000000001</v>
      </c>
      <c r="AG24" s="93">
        <f t="shared" si="32"/>
        <v>12</v>
      </c>
      <c r="AH24" s="99" t="s">
        <v>61</v>
      </c>
      <c r="AI24" s="94">
        <f t="shared" si="17"/>
        <v>45097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x14ac:dyDescent="0.15">
      <c r="A25" s="35">
        <f t="shared" si="18"/>
        <v>44388</v>
      </c>
      <c r="B25" s="156">
        <f t="shared" ca="1" si="33"/>
        <v>1005.4103</v>
      </c>
      <c r="C25" s="14">
        <f t="shared" si="19"/>
        <v>1000</v>
      </c>
      <c r="D25" s="13">
        <f ca="1">IF(A25&lt;$B$1,VLOOKUP(A25,[1]DI!$A$4:$B$15000,2,FALSE),0)</f>
        <v>0</v>
      </c>
      <c r="E25" s="14">
        <f t="shared" ca="1" si="34"/>
        <v>1</v>
      </c>
      <c r="F25" s="14">
        <f ca="1">(TRUNC(PRODUCT($E$12:$E24),16))</f>
        <v>1.0016148723168601</v>
      </c>
      <c r="G25" s="14">
        <f t="shared" si="35"/>
        <v>1</v>
      </c>
      <c r="H25" s="14">
        <f t="shared" ca="1" si="36"/>
        <v>1.00161487</v>
      </c>
      <c r="I25" s="13">
        <f t="shared" si="21"/>
        <v>0.1</v>
      </c>
      <c r="J25" s="29">
        <f t="shared" si="22"/>
        <v>44375</v>
      </c>
      <c r="K25" s="2">
        <f t="shared" si="23"/>
        <v>9</v>
      </c>
      <c r="L25" s="17">
        <f t="shared" si="24"/>
        <v>10</v>
      </c>
      <c r="M25" s="12">
        <f t="shared" si="9"/>
        <v>1.003789311</v>
      </c>
      <c r="N25" s="12">
        <f t="shared" ca="1" si="10"/>
        <v>1.0054103000000001</v>
      </c>
      <c r="O25" s="17">
        <f t="shared" si="25"/>
        <v>0</v>
      </c>
      <c r="P25" s="14">
        <f t="shared" ca="1" si="11"/>
        <v>5.4103000000000003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37"/>
        <v>0</v>
      </c>
      <c r="U25" s="4" t="str">
        <f t="shared" si="26"/>
        <v>J=</v>
      </c>
      <c r="V25" s="29">
        <f t="shared" si="27"/>
        <v>44732</v>
      </c>
      <c r="W25" s="3"/>
      <c r="X25" s="4"/>
      <c r="Y25" s="93">
        <f t="shared" si="28"/>
        <v>13</v>
      </c>
      <c r="Z25" s="94">
        <f t="shared" si="38"/>
        <v>45097</v>
      </c>
      <c r="AA25" s="96">
        <f t="shared" ref="AA25:AA31" si="41">(AA24-AD25)</f>
        <v>1000</v>
      </c>
      <c r="AB25" s="97">
        <f t="shared" ref="AB25:AB31" si="42">NETWORKDAYS(Z24,Z25,Y$160:Y$444)-1</f>
        <v>20</v>
      </c>
      <c r="AC25" s="100">
        <f t="shared" ref="AC25:AC31" si="43">TRUNC((ROUND(((1+AC$11)^(AB25/252)),9)-1)*AA24,8)</f>
        <v>7.5929820000000001</v>
      </c>
      <c r="AD25" s="100">
        <f t="shared" si="40"/>
        <v>0</v>
      </c>
      <c r="AE25" s="98">
        <v>0</v>
      </c>
      <c r="AF25" s="100">
        <f t="shared" ref="AF25:AF31" si="44">(AC25+AD25)</f>
        <v>7.5929820000000001</v>
      </c>
      <c r="AG25" s="93">
        <f t="shared" si="32"/>
        <v>13</v>
      </c>
      <c r="AH25" s="99" t="s">
        <v>61</v>
      </c>
      <c r="AI25" s="94">
        <f t="shared" ref="AI25:AI31" si="45">Z26</f>
        <v>45127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x14ac:dyDescent="0.15">
      <c r="A26" s="35">
        <f t="shared" si="18"/>
        <v>44389</v>
      </c>
      <c r="B26" s="156">
        <f t="shared" ca="1" si="33"/>
        <v>1005.4103</v>
      </c>
      <c r="C26" s="14">
        <f t="shared" si="19"/>
        <v>1000</v>
      </c>
      <c r="D26" s="13">
        <f ca="1">IF(A26&lt;$B$1,VLOOKUP(A26,[1]DI!$A$4:$B$15000,2,FALSE),0)</f>
        <v>4.1500000000000002E-2</v>
      </c>
      <c r="E26" s="14">
        <f t="shared" ca="1" si="34"/>
        <v>1.00016137</v>
      </c>
      <c r="F26" s="14">
        <f ca="1">(TRUNC(PRODUCT($E$12:$E25),16))</f>
        <v>1.0016148723168601</v>
      </c>
      <c r="G26" s="14">
        <f t="shared" si="35"/>
        <v>1</v>
      </c>
      <c r="H26" s="14">
        <f t="shared" ca="1" si="36"/>
        <v>1.00161487</v>
      </c>
      <c r="I26" s="13">
        <f t="shared" si="21"/>
        <v>0.1</v>
      </c>
      <c r="J26" s="29">
        <f t="shared" si="22"/>
        <v>44375</v>
      </c>
      <c r="K26" s="2">
        <f t="shared" si="23"/>
        <v>10</v>
      </c>
      <c r="L26" s="17">
        <f t="shared" si="24"/>
        <v>10</v>
      </c>
      <c r="M26" s="12">
        <f t="shared" si="9"/>
        <v>1.003789311</v>
      </c>
      <c r="N26" s="12">
        <f t="shared" ca="1" si="10"/>
        <v>1.0054103000000001</v>
      </c>
      <c r="O26" s="17">
        <f t="shared" si="25"/>
        <v>0</v>
      </c>
      <c r="P26" s="14">
        <f t="shared" ca="1" si="11"/>
        <v>5.4103000000000003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37"/>
        <v>0</v>
      </c>
      <c r="U26" s="4" t="str">
        <f t="shared" si="26"/>
        <v>J=</v>
      </c>
      <c r="V26" s="29">
        <f t="shared" si="27"/>
        <v>44732</v>
      </c>
      <c r="W26" s="3"/>
      <c r="X26" s="4"/>
      <c r="Y26" s="93">
        <f t="shared" si="28"/>
        <v>14</v>
      </c>
      <c r="Z26" s="94">
        <f t="shared" si="38"/>
        <v>45127</v>
      </c>
      <c r="AA26" s="96">
        <f t="shared" si="41"/>
        <v>1000</v>
      </c>
      <c r="AB26" s="97">
        <f t="shared" si="42"/>
        <v>22</v>
      </c>
      <c r="AC26" s="100">
        <f t="shared" si="43"/>
        <v>8.3554429900000002</v>
      </c>
      <c r="AD26" s="100">
        <f t="shared" si="40"/>
        <v>0</v>
      </c>
      <c r="AE26" s="98">
        <v>0</v>
      </c>
      <c r="AF26" s="100">
        <f t="shared" si="44"/>
        <v>8.3554429900000002</v>
      </c>
      <c r="AG26" s="93">
        <f t="shared" si="32"/>
        <v>14</v>
      </c>
      <c r="AH26" s="99" t="s">
        <v>61</v>
      </c>
      <c r="AI26" s="94">
        <f t="shared" si="45"/>
        <v>45159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x14ac:dyDescent="0.15">
      <c r="A27" s="35">
        <f t="shared" si="18"/>
        <v>44390</v>
      </c>
      <c r="B27" s="156">
        <f t="shared" ca="1" si="33"/>
        <v>1005.95293699</v>
      </c>
      <c r="C27" s="14">
        <f t="shared" si="19"/>
        <v>1000</v>
      </c>
      <c r="D27" s="13">
        <f ca="1">IF(A27&lt;$B$1,VLOOKUP(A27,[1]DI!$A$4:$B$15000,2,FALSE),0)</f>
        <v>4.1500000000000002E-2</v>
      </c>
      <c r="E27" s="14">
        <f t="shared" ca="1" si="34"/>
        <v>1.00016137</v>
      </c>
      <c r="F27" s="14">
        <f ca="1">(TRUNC(PRODUCT($E$12:$E26),16))</f>
        <v>1.0017765029087999</v>
      </c>
      <c r="G27" s="14">
        <f t="shared" si="35"/>
        <v>1</v>
      </c>
      <c r="H27" s="14">
        <f t="shared" ca="1" si="36"/>
        <v>1.0017765000000001</v>
      </c>
      <c r="I27" s="13">
        <f t="shared" si="21"/>
        <v>0.1</v>
      </c>
      <c r="J27" s="29">
        <f t="shared" si="22"/>
        <v>44375</v>
      </c>
      <c r="K27" s="2">
        <f t="shared" si="23"/>
        <v>11</v>
      </c>
      <c r="L27" s="17">
        <f t="shared" si="24"/>
        <v>11</v>
      </c>
      <c r="M27" s="12">
        <f t="shared" si="9"/>
        <v>1.004169031</v>
      </c>
      <c r="N27" s="12">
        <f t="shared" ca="1" si="10"/>
        <v>1.005952937</v>
      </c>
      <c r="O27" s="17">
        <f t="shared" si="25"/>
        <v>0</v>
      </c>
      <c r="P27" s="14">
        <f t="shared" ca="1" si="11"/>
        <v>5.9529369900000004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37"/>
        <v>0</v>
      </c>
      <c r="U27" s="4" t="str">
        <f t="shared" si="26"/>
        <v>J=</v>
      </c>
      <c r="V27" s="29">
        <f t="shared" si="27"/>
        <v>44732</v>
      </c>
      <c r="W27" s="3"/>
      <c r="X27" s="4"/>
      <c r="Y27" s="93">
        <f t="shared" si="28"/>
        <v>15</v>
      </c>
      <c r="Z27" s="94">
        <f t="shared" si="38"/>
        <v>45159</v>
      </c>
      <c r="AA27" s="96">
        <f t="shared" si="41"/>
        <v>1000</v>
      </c>
      <c r="AB27" s="97">
        <f t="shared" si="42"/>
        <v>22</v>
      </c>
      <c r="AC27" s="100">
        <f t="shared" si="43"/>
        <v>8.3554429900000002</v>
      </c>
      <c r="AD27" s="100">
        <f t="shared" si="40"/>
        <v>0</v>
      </c>
      <c r="AE27" s="98">
        <v>0</v>
      </c>
      <c r="AF27" s="100">
        <f t="shared" si="44"/>
        <v>8.3554429900000002</v>
      </c>
      <c r="AG27" s="93">
        <f t="shared" si="32"/>
        <v>15</v>
      </c>
      <c r="AH27" s="99" t="s">
        <v>61</v>
      </c>
      <c r="AI27" s="94">
        <f t="shared" si="45"/>
        <v>45189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x14ac:dyDescent="0.15">
      <c r="A28" s="35">
        <f t="shared" si="18"/>
        <v>44391</v>
      </c>
      <c r="B28" s="156">
        <f t="shared" ca="1" si="33"/>
        <v>1006.495871</v>
      </c>
      <c r="C28" s="14">
        <f t="shared" si="19"/>
        <v>1000</v>
      </c>
      <c r="D28" s="13">
        <f ca="1">IF(A28&lt;$B$1,VLOOKUP(A28,[1]DI!$A$4:$B$15000,2,FALSE),0)</f>
        <v>4.1500000000000002E-2</v>
      </c>
      <c r="E28" s="14">
        <f t="shared" ca="1" si="34"/>
        <v>1.00016137</v>
      </c>
      <c r="F28" s="14">
        <f ca="1">(TRUNC(PRODUCT($E$12:$E27),16))</f>
        <v>1.0019381595830801</v>
      </c>
      <c r="G28" s="14">
        <f t="shared" si="35"/>
        <v>1</v>
      </c>
      <c r="H28" s="14">
        <f t="shared" ca="1" si="36"/>
        <v>1.0019381599999999</v>
      </c>
      <c r="I28" s="13">
        <f t="shared" si="21"/>
        <v>0.1</v>
      </c>
      <c r="J28" s="29">
        <f t="shared" si="22"/>
        <v>44375</v>
      </c>
      <c r="K28" s="2">
        <f t="shared" si="23"/>
        <v>12</v>
      </c>
      <c r="L28" s="17">
        <f t="shared" si="24"/>
        <v>12</v>
      </c>
      <c r="M28" s="12">
        <f t="shared" si="9"/>
        <v>1.0045488950000001</v>
      </c>
      <c r="N28" s="12">
        <f t="shared" ca="1" si="10"/>
        <v>1.006495871</v>
      </c>
      <c r="O28" s="17">
        <f t="shared" si="25"/>
        <v>0</v>
      </c>
      <c r="P28" s="14">
        <f t="shared" ca="1" si="11"/>
        <v>6.4958710000000002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37"/>
        <v>0</v>
      </c>
      <c r="U28" s="4" t="str">
        <f t="shared" si="26"/>
        <v>J=</v>
      </c>
      <c r="V28" s="29">
        <f t="shared" si="27"/>
        <v>44732</v>
      </c>
      <c r="W28" s="3"/>
      <c r="X28" s="4"/>
      <c r="Y28" s="93">
        <f t="shared" si="28"/>
        <v>16</v>
      </c>
      <c r="Z28" s="94">
        <f t="shared" si="38"/>
        <v>45189</v>
      </c>
      <c r="AA28" s="96">
        <f t="shared" si="41"/>
        <v>1000</v>
      </c>
      <c r="AB28" s="97">
        <f t="shared" si="42"/>
        <v>21</v>
      </c>
      <c r="AC28" s="100">
        <f t="shared" si="43"/>
        <v>7.9741399900000003</v>
      </c>
      <c r="AD28" s="100">
        <f t="shared" si="40"/>
        <v>0</v>
      </c>
      <c r="AE28" s="98">
        <v>0</v>
      </c>
      <c r="AF28" s="100">
        <f t="shared" si="44"/>
        <v>7.9741399900000003</v>
      </c>
      <c r="AG28" s="93">
        <f t="shared" si="32"/>
        <v>16</v>
      </c>
      <c r="AH28" s="99" t="s">
        <v>61</v>
      </c>
      <c r="AI28" s="94">
        <f t="shared" si="45"/>
        <v>45219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x14ac:dyDescent="0.15">
      <c r="A29" s="35">
        <f t="shared" si="18"/>
        <v>44392</v>
      </c>
      <c r="B29" s="156">
        <f t="shared" ca="1" si="33"/>
        <v>1007.039092</v>
      </c>
      <c r="C29" s="14">
        <f t="shared" si="19"/>
        <v>1000</v>
      </c>
      <c r="D29" s="13">
        <f ca="1">IF(A29&lt;$B$1,VLOOKUP(A29,[1]DI!$A$4:$B$15000,2,FALSE),0)</f>
        <v>4.1500000000000002E-2</v>
      </c>
      <c r="E29" s="14">
        <f t="shared" ca="1" si="34"/>
        <v>1.00016137</v>
      </c>
      <c r="F29" s="14">
        <f ca="1">(TRUNC(PRODUCT($E$12:$E28),16))</f>
        <v>1.00209984234389</v>
      </c>
      <c r="G29" s="14">
        <f t="shared" si="35"/>
        <v>1</v>
      </c>
      <c r="H29" s="14">
        <f t="shared" ca="1" si="36"/>
        <v>1.0020998400000001</v>
      </c>
      <c r="I29" s="13">
        <f t="shared" si="21"/>
        <v>0.1</v>
      </c>
      <c r="J29" s="29">
        <f t="shared" si="22"/>
        <v>44375</v>
      </c>
      <c r="K29" s="2">
        <f t="shared" si="23"/>
        <v>13</v>
      </c>
      <c r="L29" s="17">
        <f t="shared" si="24"/>
        <v>13</v>
      </c>
      <c r="M29" s="12">
        <f t="shared" si="9"/>
        <v>1.0049289020000001</v>
      </c>
      <c r="N29" s="12">
        <f t="shared" ca="1" si="10"/>
        <v>1.0070390920000001</v>
      </c>
      <c r="O29" s="17">
        <f t="shared" si="25"/>
        <v>0</v>
      </c>
      <c r="P29" s="14">
        <f t="shared" ca="1" si="11"/>
        <v>7.0390920000000001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37"/>
        <v>0</v>
      </c>
      <c r="U29" s="4" t="str">
        <f t="shared" si="26"/>
        <v>J=</v>
      </c>
      <c r="V29" s="29">
        <f t="shared" si="27"/>
        <v>44732</v>
      </c>
      <c r="W29" s="3"/>
      <c r="X29" s="4"/>
      <c r="Y29" s="93">
        <f t="shared" si="28"/>
        <v>17</v>
      </c>
      <c r="Z29" s="94">
        <f t="shared" si="38"/>
        <v>45219</v>
      </c>
      <c r="AA29" s="96">
        <f t="shared" si="41"/>
        <v>1000</v>
      </c>
      <c r="AB29" s="97">
        <f t="shared" si="42"/>
        <v>21</v>
      </c>
      <c r="AC29" s="100">
        <f t="shared" si="43"/>
        <v>7.9741399900000003</v>
      </c>
      <c r="AD29" s="100">
        <f t="shared" si="40"/>
        <v>0</v>
      </c>
      <c r="AE29" s="98">
        <v>0</v>
      </c>
      <c r="AF29" s="100">
        <f t="shared" si="44"/>
        <v>7.9741399900000003</v>
      </c>
      <c r="AG29" s="93">
        <f t="shared" si="32"/>
        <v>17</v>
      </c>
      <c r="AH29" s="99" t="s">
        <v>61</v>
      </c>
      <c r="AI29" s="94">
        <f t="shared" si="45"/>
        <v>45250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x14ac:dyDescent="0.15">
      <c r="A30" s="35">
        <f t="shared" si="18"/>
        <v>44393</v>
      </c>
      <c r="B30" s="156">
        <f t="shared" ca="1" si="33"/>
        <v>1007.58261</v>
      </c>
      <c r="C30" s="14">
        <f t="shared" si="19"/>
        <v>1000</v>
      </c>
      <c r="D30" s="13">
        <f ca="1">IF(A30&lt;$B$1,VLOOKUP(A30,[1]DI!$A$4:$B$15000,2,FALSE),0)</f>
        <v>4.1500000000000002E-2</v>
      </c>
      <c r="E30" s="14">
        <f t="shared" ca="1" si="34"/>
        <v>1.00016137</v>
      </c>
      <c r="F30" s="14">
        <f ca="1">(TRUNC(PRODUCT($E$12:$E29),16))</f>
        <v>1.00226155119545</v>
      </c>
      <c r="G30" s="14">
        <f t="shared" si="35"/>
        <v>1</v>
      </c>
      <c r="H30" s="14">
        <f t="shared" ca="1" si="36"/>
        <v>1.0022615500000001</v>
      </c>
      <c r="I30" s="13">
        <f t="shared" si="21"/>
        <v>0.1</v>
      </c>
      <c r="J30" s="29">
        <f t="shared" si="22"/>
        <v>44375</v>
      </c>
      <c r="K30" s="2">
        <f t="shared" si="23"/>
        <v>14</v>
      </c>
      <c r="L30" s="17">
        <f t="shared" si="24"/>
        <v>14</v>
      </c>
      <c r="M30" s="12">
        <f t="shared" si="9"/>
        <v>1.005309053</v>
      </c>
      <c r="N30" s="12">
        <f t="shared" ca="1" si="10"/>
        <v>1.00758261</v>
      </c>
      <c r="O30" s="17">
        <f t="shared" si="25"/>
        <v>0</v>
      </c>
      <c r="P30" s="14">
        <f t="shared" ca="1" si="11"/>
        <v>7.5826099999999999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37"/>
        <v>0</v>
      </c>
      <c r="U30" s="4" t="str">
        <f t="shared" si="26"/>
        <v>J=</v>
      </c>
      <c r="V30" s="29">
        <f t="shared" si="27"/>
        <v>44732</v>
      </c>
      <c r="W30" s="3"/>
      <c r="X30" s="4"/>
      <c r="Y30" s="93">
        <f t="shared" si="28"/>
        <v>18</v>
      </c>
      <c r="Z30" s="94">
        <f t="shared" si="38"/>
        <v>45250</v>
      </c>
      <c r="AA30" s="96">
        <f t="shared" si="41"/>
        <v>1000</v>
      </c>
      <c r="AB30" s="97">
        <f t="shared" si="42"/>
        <v>19</v>
      </c>
      <c r="AC30" s="100">
        <f t="shared" si="43"/>
        <v>7.2119669899999996</v>
      </c>
      <c r="AD30" s="100">
        <f t="shared" si="40"/>
        <v>0</v>
      </c>
      <c r="AE30" s="98">
        <v>0</v>
      </c>
      <c r="AF30" s="100">
        <f t="shared" si="44"/>
        <v>7.2119669899999996</v>
      </c>
      <c r="AG30" s="93">
        <f t="shared" si="32"/>
        <v>18</v>
      </c>
      <c r="AH30" s="99" t="s">
        <v>61</v>
      </c>
      <c r="AI30" s="94">
        <f t="shared" si="45"/>
        <v>45280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x14ac:dyDescent="0.15">
      <c r="A31" s="35">
        <f t="shared" si="18"/>
        <v>44394</v>
      </c>
      <c r="B31" s="156">
        <f t="shared" ca="1" si="33"/>
        <v>1008.12642499</v>
      </c>
      <c r="C31" s="14">
        <f t="shared" si="19"/>
        <v>1000</v>
      </c>
      <c r="D31" s="13">
        <f ca="1">IF(A31&lt;$B$1,VLOOKUP(A31,[1]DI!$A$4:$B$15000,2,FALSE),0)</f>
        <v>0</v>
      </c>
      <c r="E31" s="14">
        <f t="shared" ca="1" si="34"/>
        <v>1</v>
      </c>
      <c r="F31" s="14">
        <f ca="1">(TRUNC(PRODUCT($E$12:$E30),16))</f>
        <v>1.00242328614197</v>
      </c>
      <c r="G31" s="14">
        <f t="shared" si="35"/>
        <v>1</v>
      </c>
      <c r="H31" s="14">
        <f t="shared" ca="1" si="36"/>
        <v>1.0024232900000001</v>
      </c>
      <c r="I31" s="13">
        <f t="shared" si="21"/>
        <v>0.1</v>
      </c>
      <c r="J31" s="29">
        <f t="shared" si="22"/>
        <v>44375</v>
      </c>
      <c r="K31" s="2">
        <f t="shared" si="23"/>
        <v>14</v>
      </c>
      <c r="L31" s="17">
        <f t="shared" si="24"/>
        <v>15</v>
      </c>
      <c r="M31" s="12">
        <f t="shared" si="9"/>
        <v>1.005689348</v>
      </c>
      <c r="N31" s="12">
        <f t="shared" ca="1" si="10"/>
        <v>1.0081264249999999</v>
      </c>
      <c r="O31" s="17">
        <f t="shared" si="25"/>
        <v>0</v>
      </c>
      <c r="P31" s="14">
        <f t="shared" ca="1" si="11"/>
        <v>8.1264249900000003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37"/>
        <v>0</v>
      </c>
      <c r="U31" s="4" t="str">
        <f t="shared" si="26"/>
        <v>J=</v>
      </c>
      <c r="V31" s="29">
        <f t="shared" si="27"/>
        <v>44732</v>
      </c>
      <c r="W31" s="3"/>
      <c r="X31" s="4"/>
      <c r="Y31" s="93">
        <f t="shared" si="28"/>
        <v>19</v>
      </c>
      <c r="Z31" s="94">
        <f t="shared" si="38"/>
        <v>45280</v>
      </c>
      <c r="AA31" s="96">
        <f t="shared" si="41"/>
        <v>1000</v>
      </c>
      <c r="AB31" s="97">
        <f t="shared" si="42"/>
        <v>22</v>
      </c>
      <c r="AC31" s="100">
        <f t="shared" si="43"/>
        <v>8.3554429900000002</v>
      </c>
      <c r="AD31" s="100">
        <f t="shared" si="40"/>
        <v>0</v>
      </c>
      <c r="AE31" s="98">
        <v>0</v>
      </c>
      <c r="AF31" s="100">
        <f t="shared" si="44"/>
        <v>8.3554429900000002</v>
      </c>
      <c r="AG31" s="93">
        <f t="shared" si="32"/>
        <v>19</v>
      </c>
      <c r="AH31" s="99" t="s">
        <v>61</v>
      </c>
      <c r="AI31" s="94">
        <f t="shared" si="45"/>
        <v>45313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x14ac:dyDescent="0.15">
      <c r="A32" s="35">
        <f t="shared" si="18"/>
        <v>44395</v>
      </c>
      <c r="B32" s="156">
        <f t="shared" ca="1" si="33"/>
        <v>1008.12642499</v>
      </c>
      <c r="C32" s="14">
        <f t="shared" si="19"/>
        <v>1000</v>
      </c>
      <c r="D32" s="13">
        <f ca="1">IF(A32&lt;$B$1,VLOOKUP(A32,[1]DI!$A$4:$B$15000,2,FALSE),0)</f>
        <v>0</v>
      </c>
      <c r="E32" s="14">
        <f t="shared" ca="1" si="34"/>
        <v>1</v>
      </c>
      <c r="F32" s="14">
        <f ca="1">(TRUNC(PRODUCT($E$12:$E31),16))</f>
        <v>1.00242328614197</v>
      </c>
      <c r="G32" s="14">
        <f t="shared" si="35"/>
        <v>1</v>
      </c>
      <c r="H32" s="14">
        <f t="shared" ca="1" si="36"/>
        <v>1.0024232900000001</v>
      </c>
      <c r="I32" s="13">
        <f t="shared" si="21"/>
        <v>0.1</v>
      </c>
      <c r="J32" s="29">
        <f t="shared" si="22"/>
        <v>44375</v>
      </c>
      <c r="K32" s="2">
        <f t="shared" si="23"/>
        <v>14</v>
      </c>
      <c r="L32" s="17">
        <f t="shared" si="24"/>
        <v>15</v>
      </c>
      <c r="M32" s="12">
        <f t="shared" si="9"/>
        <v>1.005689348</v>
      </c>
      <c r="N32" s="12">
        <f t="shared" ca="1" si="10"/>
        <v>1.0081264249999999</v>
      </c>
      <c r="O32" s="17">
        <f t="shared" si="25"/>
        <v>0</v>
      </c>
      <c r="P32" s="14">
        <f t="shared" ca="1" si="11"/>
        <v>8.1264249900000003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37"/>
        <v>0</v>
      </c>
      <c r="U32" s="4" t="str">
        <f t="shared" si="26"/>
        <v>J=</v>
      </c>
      <c r="V32" s="29">
        <f t="shared" si="27"/>
        <v>44732</v>
      </c>
      <c r="W32" s="3"/>
      <c r="X32" s="4"/>
      <c r="Y32" s="93">
        <f t="shared" si="28"/>
        <v>20</v>
      </c>
      <c r="Z32" s="94">
        <f t="shared" si="38"/>
        <v>45313</v>
      </c>
      <c r="AA32" s="96">
        <f t="shared" ref="AA32:AA43" si="46">(AA31-AD32)</f>
        <v>1000</v>
      </c>
      <c r="AB32" s="97">
        <f t="shared" ref="AB32:AB43" si="47">NETWORKDAYS(Z31,Z32,Y$160:Y$444)-1</f>
        <v>21</v>
      </c>
      <c r="AC32" s="100">
        <f t="shared" ref="AC32:AC43" si="48">TRUNC((ROUND(((1+AC$11)^(AB32/252)),9)-1)*AA31,8)</f>
        <v>7.9741399900000003</v>
      </c>
      <c r="AD32" s="100">
        <f t="shared" ref="AD32:AD43" si="49">TRUNC(AA31*AE32,8)</f>
        <v>0</v>
      </c>
      <c r="AE32" s="98">
        <v>0</v>
      </c>
      <c r="AF32" s="100">
        <f t="shared" ref="AF32:AF43" si="50">(AC32+AD32)</f>
        <v>7.9741399900000003</v>
      </c>
      <c r="AG32" s="93">
        <f t="shared" si="32"/>
        <v>20</v>
      </c>
      <c r="AH32" s="99" t="s">
        <v>61</v>
      </c>
      <c r="AI32" s="94">
        <f t="shared" ref="AI32:AI43" si="51">Z33</f>
        <v>45342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x14ac:dyDescent="0.15">
      <c r="A33" s="35">
        <f t="shared" si="18"/>
        <v>44396</v>
      </c>
      <c r="B33" s="156">
        <f t="shared" ca="1" si="33"/>
        <v>1008.12642499</v>
      </c>
      <c r="C33" s="14">
        <f t="shared" si="19"/>
        <v>1000</v>
      </c>
      <c r="D33" s="13">
        <f ca="1">IF(A33&lt;$B$1,VLOOKUP(A33,[1]DI!$A$4:$B$15000,2,FALSE),0)</f>
        <v>4.1500000000000002E-2</v>
      </c>
      <c r="E33" s="14">
        <f t="shared" ca="1" si="34"/>
        <v>1.00016137</v>
      </c>
      <c r="F33" s="14">
        <f ca="1">(TRUNC(PRODUCT($E$12:$E32),16))</f>
        <v>1.00242328614197</v>
      </c>
      <c r="G33" s="14">
        <f t="shared" si="35"/>
        <v>1</v>
      </c>
      <c r="H33" s="14">
        <f t="shared" ca="1" si="36"/>
        <v>1.0024232900000001</v>
      </c>
      <c r="I33" s="13">
        <f t="shared" si="21"/>
        <v>0.1</v>
      </c>
      <c r="J33" s="29">
        <f t="shared" si="22"/>
        <v>44375</v>
      </c>
      <c r="K33" s="2">
        <f t="shared" si="23"/>
        <v>15</v>
      </c>
      <c r="L33" s="17">
        <f t="shared" si="24"/>
        <v>15</v>
      </c>
      <c r="M33" s="12">
        <f t="shared" si="9"/>
        <v>1.005689348</v>
      </c>
      <c r="N33" s="12">
        <f t="shared" ca="1" si="10"/>
        <v>1.0081264249999999</v>
      </c>
      <c r="O33" s="17">
        <f t="shared" si="25"/>
        <v>0</v>
      </c>
      <c r="P33" s="14">
        <f t="shared" ca="1" si="11"/>
        <v>8.1264249900000003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37"/>
        <v>0</v>
      </c>
      <c r="U33" s="4" t="str">
        <f t="shared" si="26"/>
        <v>J=</v>
      </c>
      <c r="V33" s="29">
        <f t="shared" si="27"/>
        <v>44732</v>
      </c>
      <c r="W33" s="3"/>
      <c r="X33" s="4"/>
      <c r="Y33" s="93">
        <f t="shared" si="28"/>
        <v>21</v>
      </c>
      <c r="Z33" s="94">
        <f t="shared" si="38"/>
        <v>45342</v>
      </c>
      <c r="AA33" s="96">
        <f t="shared" si="46"/>
        <v>1000</v>
      </c>
      <c r="AB33" s="97">
        <f t="shared" si="47"/>
        <v>19</v>
      </c>
      <c r="AC33" s="100">
        <f t="shared" si="48"/>
        <v>7.2119669899999996</v>
      </c>
      <c r="AD33" s="100">
        <f t="shared" si="49"/>
        <v>0</v>
      </c>
      <c r="AE33" s="98">
        <v>0</v>
      </c>
      <c r="AF33" s="100">
        <f t="shared" si="50"/>
        <v>7.2119669899999996</v>
      </c>
      <c r="AG33" s="93">
        <f t="shared" si="32"/>
        <v>21</v>
      </c>
      <c r="AH33" s="99" t="s">
        <v>61</v>
      </c>
      <c r="AI33" s="94">
        <f t="shared" si="51"/>
        <v>45371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x14ac:dyDescent="0.15">
      <c r="A34" s="35">
        <f t="shared" si="18"/>
        <v>44397</v>
      </c>
      <c r="B34" s="156">
        <f ca="1">IF(A34&lt;=TODAY(),C34+P34,IF(AND(A34&gt;TODAY(),A34&lt;=$B$1),IF(VLOOKUP(TODAY(),$A$10:$D$5000,4,FALSE)=0,"n.d",C34+P34),"n.d"))</f>
        <v>1008.67052799</v>
      </c>
      <c r="C34" s="14">
        <f t="shared" si="19"/>
        <v>1000</v>
      </c>
      <c r="D34" s="13">
        <f ca="1">IF(A34&lt;$B$1,VLOOKUP(A34,[1]DI!$A$4:$B$15000,2,FALSE),0)</f>
        <v>4.1500000000000002E-2</v>
      </c>
      <c r="E34" s="14">
        <f t="shared" ca="1" si="34"/>
        <v>1.00016137</v>
      </c>
      <c r="F34" s="14">
        <f ca="1">(TRUNC(PRODUCT($E$12:$E33),16))</f>
        <v>1.0025850471876501</v>
      </c>
      <c r="G34" s="14">
        <f t="shared" si="35"/>
        <v>1</v>
      </c>
      <c r="H34" s="14">
        <f t="shared" ca="1" si="36"/>
        <v>1.00258505</v>
      </c>
      <c r="I34" s="13">
        <f t="shared" si="21"/>
        <v>0.1</v>
      </c>
      <c r="J34" s="29">
        <f t="shared" si="22"/>
        <v>44375</v>
      </c>
      <c r="K34" s="2">
        <f t="shared" si="23"/>
        <v>16</v>
      </c>
      <c r="L34" s="17">
        <f t="shared" si="24"/>
        <v>16</v>
      </c>
      <c r="M34" s="12">
        <f t="shared" si="9"/>
        <v>1.0060697869999999</v>
      </c>
      <c r="N34" s="12">
        <f t="shared" ca="1" si="10"/>
        <v>1.0086705279999999</v>
      </c>
      <c r="O34" s="17">
        <f t="shared" si="25"/>
        <v>0</v>
      </c>
      <c r="P34" s="14">
        <f t="shared" ca="1" si="11"/>
        <v>8.6705279900000001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37"/>
        <v>0</v>
      </c>
      <c r="U34" s="4" t="str">
        <f t="shared" si="26"/>
        <v>J=</v>
      </c>
      <c r="V34" s="29">
        <f t="shared" si="27"/>
        <v>44732</v>
      </c>
      <c r="W34" s="3"/>
      <c r="X34" s="4"/>
      <c r="Y34" s="93">
        <f t="shared" si="28"/>
        <v>22</v>
      </c>
      <c r="Z34" s="94">
        <f t="shared" si="38"/>
        <v>45371</v>
      </c>
      <c r="AA34" s="96">
        <f t="shared" si="46"/>
        <v>1000</v>
      </c>
      <c r="AB34" s="97">
        <f t="shared" si="47"/>
        <v>21</v>
      </c>
      <c r="AC34" s="100">
        <f t="shared" si="48"/>
        <v>7.9741399900000003</v>
      </c>
      <c r="AD34" s="100">
        <f t="shared" si="49"/>
        <v>0</v>
      </c>
      <c r="AE34" s="98">
        <v>0</v>
      </c>
      <c r="AF34" s="100">
        <f t="shared" si="50"/>
        <v>7.9741399900000003</v>
      </c>
      <c r="AG34" s="93">
        <f t="shared" si="32"/>
        <v>22</v>
      </c>
      <c r="AH34" s="99" t="s">
        <v>61</v>
      </c>
      <c r="AI34" s="94">
        <f t="shared" si="51"/>
        <v>45404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x14ac:dyDescent="0.15">
      <c r="A35" s="35">
        <f t="shared" si="18"/>
        <v>44398</v>
      </c>
      <c r="B35" s="156">
        <f t="shared" ca="1" si="33"/>
        <v>1009.214918</v>
      </c>
      <c r="C35" s="14">
        <f t="shared" si="19"/>
        <v>1000</v>
      </c>
      <c r="D35" s="13">
        <f ca="1">IF(A35&lt;$B$1,VLOOKUP(A35,[1]DI!$A$4:$B$15000,2,FALSE),0)</f>
        <v>4.1500000000000002E-2</v>
      </c>
      <c r="E35" s="14">
        <f t="shared" ca="1" si="34"/>
        <v>1.00016137</v>
      </c>
      <c r="F35" s="14">
        <f ca="1">(TRUNC(PRODUCT($E$12:$E34),16))</f>
        <v>1.0027468343367101</v>
      </c>
      <c r="G35" s="14">
        <f t="shared" si="35"/>
        <v>1</v>
      </c>
      <c r="H35" s="14">
        <f t="shared" ca="1" si="36"/>
        <v>1.00274683</v>
      </c>
      <c r="I35" s="13">
        <f t="shared" si="21"/>
        <v>0.1</v>
      </c>
      <c r="J35" s="29">
        <f t="shared" si="22"/>
        <v>44375</v>
      </c>
      <c r="K35" s="2">
        <f t="shared" si="23"/>
        <v>17</v>
      </c>
      <c r="L35" s="17">
        <f t="shared" si="24"/>
        <v>17</v>
      </c>
      <c r="M35" s="12">
        <f t="shared" si="9"/>
        <v>1.00645037</v>
      </c>
      <c r="N35" s="12">
        <f t="shared" ca="1" si="10"/>
        <v>1.0092149180000001</v>
      </c>
      <c r="O35" s="17">
        <f t="shared" si="25"/>
        <v>0</v>
      </c>
      <c r="P35" s="14">
        <f t="shared" ca="1" si="11"/>
        <v>9.2149180000000008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37"/>
        <v>0</v>
      </c>
      <c r="U35" s="4" t="str">
        <f t="shared" si="26"/>
        <v>J=</v>
      </c>
      <c r="V35" s="29">
        <f t="shared" si="27"/>
        <v>44732</v>
      </c>
      <c r="W35" s="3"/>
      <c r="X35" s="4"/>
      <c r="Y35" s="93">
        <f t="shared" si="28"/>
        <v>23</v>
      </c>
      <c r="Z35" s="94">
        <f t="shared" si="38"/>
        <v>45404</v>
      </c>
      <c r="AA35" s="96">
        <f t="shared" si="46"/>
        <v>1000</v>
      </c>
      <c r="AB35" s="97">
        <f t="shared" si="47"/>
        <v>22</v>
      </c>
      <c r="AC35" s="100">
        <f t="shared" si="48"/>
        <v>8.3554429900000002</v>
      </c>
      <c r="AD35" s="100">
        <f t="shared" si="49"/>
        <v>0</v>
      </c>
      <c r="AE35" s="98">
        <v>0</v>
      </c>
      <c r="AF35" s="100">
        <f t="shared" si="50"/>
        <v>8.3554429900000002</v>
      </c>
      <c r="AG35" s="93">
        <f t="shared" si="32"/>
        <v>23</v>
      </c>
      <c r="AH35" s="99" t="s">
        <v>61</v>
      </c>
      <c r="AI35" s="94">
        <f t="shared" si="51"/>
        <v>45432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x14ac:dyDescent="0.15">
      <c r="A36" s="35">
        <f t="shared" si="18"/>
        <v>44399</v>
      </c>
      <c r="B36" s="156">
        <f t="shared" ca="1" si="33"/>
        <v>1009.7596150000001</v>
      </c>
      <c r="C36" s="14">
        <f t="shared" si="19"/>
        <v>1000</v>
      </c>
      <c r="D36" s="13">
        <v>4.1500000000000002E-2</v>
      </c>
      <c r="E36" s="14">
        <f t="shared" si="34"/>
        <v>1.00016137</v>
      </c>
      <c r="F36" s="14">
        <f ca="1">(TRUNC(PRODUCT($E$12:$E35),16))</f>
        <v>1.00290864759337</v>
      </c>
      <c r="G36" s="14">
        <f t="shared" si="35"/>
        <v>1</v>
      </c>
      <c r="H36" s="14">
        <f t="shared" ca="1" si="36"/>
        <v>1.00290865</v>
      </c>
      <c r="I36" s="13">
        <f t="shared" si="21"/>
        <v>0.1</v>
      </c>
      <c r="J36" s="29">
        <f t="shared" si="22"/>
        <v>44375</v>
      </c>
      <c r="K36" s="2">
        <f t="shared" si="23"/>
        <v>18</v>
      </c>
      <c r="L36" s="17">
        <f t="shared" si="24"/>
        <v>18</v>
      </c>
      <c r="M36" s="12">
        <f t="shared" si="9"/>
        <v>1.006831096</v>
      </c>
      <c r="N36" s="12">
        <f t="shared" ca="1" si="10"/>
        <v>1.0097596150000001</v>
      </c>
      <c r="O36" s="17">
        <f t="shared" si="25"/>
        <v>0</v>
      </c>
      <c r="P36" s="14">
        <f t="shared" ca="1" si="11"/>
        <v>9.7596150000000002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37"/>
        <v>0</v>
      </c>
      <c r="U36" s="4" t="str">
        <f t="shared" si="26"/>
        <v>J=</v>
      </c>
      <c r="V36" s="29">
        <f t="shared" si="27"/>
        <v>44732</v>
      </c>
      <c r="W36" s="3"/>
      <c r="X36" s="4"/>
      <c r="Y36" s="93">
        <f t="shared" si="28"/>
        <v>24</v>
      </c>
      <c r="Z36" s="94">
        <f t="shared" si="38"/>
        <v>45432</v>
      </c>
      <c r="AA36" s="96">
        <f t="shared" si="46"/>
        <v>1000</v>
      </c>
      <c r="AB36" s="97">
        <f t="shared" si="47"/>
        <v>19</v>
      </c>
      <c r="AC36" s="100">
        <f t="shared" si="48"/>
        <v>7.2119669899999996</v>
      </c>
      <c r="AD36" s="100">
        <f t="shared" si="49"/>
        <v>0</v>
      </c>
      <c r="AE36" s="98">
        <v>0</v>
      </c>
      <c r="AF36" s="100">
        <f t="shared" si="50"/>
        <v>7.2119669899999996</v>
      </c>
      <c r="AG36" s="93">
        <f t="shared" si="32"/>
        <v>24</v>
      </c>
      <c r="AH36" s="99" t="s">
        <v>61</v>
      </c>
      <c r="AI36" s="94">
        <f t="shared" si="51"/>
        <v>45463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x14ac:dyDescent="0.15">
      <c r="A37" s="35">
        <f t="shared" si="18"/>
        <v>44400</v>
      </c>
      <c r="B37" s="156">
        <f t="shared" ca="1" si="33"/>
        <v>1010.304601</v>
      </c>
      <c r="C37" s="14">
        <f t="shared" si="19"/>
        <v>1000</v>
      </c>
      <c r="D37" s="13">
        <v>4.1500000000000002E-2</v>
      </c>
      <c r="E37" s="14">
        <f t="shared" si="34"/>
        <v>1.00016137</v>
      </c>
      <c r="F37" s="14">
        <f ca="1">(TRUNC(PRODUCT($E$12:$E36),16))</f>
        <v>1.0030704869618301</v>
      </c>
      <c r="G37" s="14">
        <f t="shared" si="35"/>
        <v>1</v>
      </c>
      <c r="H37" s="14">
        <f t="shared" ca="1" si="36"/>
        <v>1.00307049</v>
      </c>
      <c r="I37" s="13">
        <f t="shared" si="21"/>
        <v>0.1</v>
      </c>
      <c r="J37" s="29">
        <f t="shared" si="22"/>
        <v>44375</v>
      </c>
      <c r="K37" s="2">
        <f t="shared" si="23"/>
        <v>19</v>
      </c>
      <c r="L37" s="17">
        <f t="shared" si="24"/>
        <v>19</v>
      </c>
      <c r="M37" s="12">
        <f t="shared" si="9"/>
        <v>1.0072119669999999</v>
      </c>
      <c r="N37" s="12">
        <f t="shared" ca="1" si="10"/>
        <v>1.0103046010000001</v>
      </c>
      <c r="O37" s="17">
        <f t="shared" si="25"/>
        <v>0</v>
      </c>
      <c r="P37" s="14">
        <f t="shared" ca="1" si="11"/>
        <v>10.304601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37"/>
        <v>0</v>
      </c>
      <c r="U37" s="4" t="str">
        <f t="shared" si="26"/>
        <v>J=</v>
      </c>
      <c r="V37" s="29">
        <f t="shared" si="27"/>
        <v>44732</v>
      </c>
      <c r="W37" s="3"/>
      <c r="X37" s="4"/>
      <c r="Y37" s="93">
        <f t="shared" si="28"/>
        <v>25</v>
      </c>
      <c r="Z37" s="94">
        <f t="shared" si="38"/>
        <v>45463</v>
      </c>
      <c r="AA37" s="96">
        <f t="shared" si="46"/>
        <v>1000</v>
      </c>
      <c r="AB37" s="97">
        <f t="shared" si="47"/>
        <v>22</v>
      </c>
      <c r="AC37" s="100">
        <f t="shared" si="48"/>
        <v>8.3554429900000002</v>
      </c>
      <c r="AD37" s="100">
        <f t="shared" si="49"/>
        <v>0</v>
      </c>
      <c r="AE37" s="98">
        <v>0</v>
      </c>
      <c r="AF37" s="100">
        <f t="shared" si="50"/>
        <v>8.3554429900000002</v>
      </c>
      <c r="AG37" s="93">
        <f t="shared" si="32"/>
        <v>25</v>
      </c>
      <c r="AH37" s="99" t="s">
        <v>61</v>
      </c>
      <c r="AI37" s="94">
        <f t="shared" si="51"/>
        <v>45495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x14ac:dyDescent="0.15">
      <c r="A38" s="35">
        <f t="shared" si="18"/>
        <v>44401</v>
      </c>
      <c r="B38" s="156">
        <f t="shared" ca="1" si="33"/>
        <v>1010.84987499</v>
      </c>
      <c r="C38" s="14">
        <f t="shared" si="19"/>
        <v>1000</v>
      </c>
      <c r="D38" s="13">
        <f ca="1">IF(A38&lt;$B$1,VLOOKUP(A38,[1]DI!$A$4:$B$15000,2,FALSE),0)</f>
        <v>0</v>
      </c>
      <c r="E38" s="14">
        <f t="shared" ca="1" si="34"/>
        <v>1</v>
      </c>
      <c r="F38" s="14">
        <f ca="1">(TRUNC(PRODUCT($E$12:$E37),16))</f>
        <v>1.00323235244631</v>
      </c>
      <c r="G38" s="14">
        <f t="shared" si="35"/>
        <v>1</v>
      </c>
      <c r="H38" s="14">
        <f t="shared" ca="1" si="36"/>
        <v>1.00323235</v>
      </c>
      <c r="I38" s="13">
        <f t="shared" si="21"/>
        <v>0.1</v>
      </c>
      <c r="J38" s="29">
        <f t="shared" si="22"/>
        <v>44375</v>
      </c>
      <c r="K38" s="2">
        <f t="shared" si="23"/>
        <v>19</v>
      </c>
      <c r="L38" s="17">
        <f t="shared" si="24"/>
        <v>20</v>
      </c>
      <c r="M38" s="12">
        <f t="shared" si="9"/>
        <v>1.007592982</v>
      </c>
      <c r="N38" s="12">
        <f t="shared" ca="1" si="10"/>
        <v>1.0108498749999999</v>
      </c>
      <c r="O38" s="17">
        <f t="shared" si="25"/>
        <v>0</v>
      </c>
      <c r="P38" s="14">
        <f t="shared" ca="1" si="11"/>
        <v>10.84987499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37"/>
        <v>0</v>
      </c>
      <c r="U38" s="4" t="str">
        <f t="shared" si="26"/>
        <v>J=</v>
      </c>
      <c r="V38" s="29">
        <f t="shared" si="27"/>
        <v>44732</v>
      </c>
      <c r="W38" s="3"/>
      <c r="X38" s="4"/>
      <c r="Y38" s="93">
        <f t="shared" si="28"/>
        <v>26</v>
      </c>
      <c r="Z38" s="94">
        <f t="shared" si="38"/>
        <v>45495</v>
      </c>
      <c r="AA38" s="96">
        <f t="shared" si="46"/>
        <v>1000</v>
      </c>
      <c r="AB38" s="97">
        <f t="shared" si="47"/>
        <v>22</v>
      </c>
      <c r="AC38" s="100">
        <f t="shared" si="48"/>
        <v>8.3554429900000002</v>
      </c>
      <c r="AD38" s="100">
        <f t="shared" si="49"/>
        <v>0</v>
      </c>
      <c r="AE38" s="98">
        <v>0</v>
      </c>
      <c r="AF38" s="100">
        <f t="shared" si="50"/>
        <v>8.3554429900000002</v>
      </c>
      <c r="AG38" s="93">
        <f t="shared" si="32"/>
        <v>26</v>
      </c>
      <c r="AH38" s="99" t="s">
        <v>61</v>
      </c>
      <c r="AI38" s="94">
        <f t="shared" si="51"/>
        <v>45524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x14ac:dyDescent="0.15">
      <c r="A39" s="35">
        <f t="shared" si="18"/>
        <v>44402</v>
      </c>
      <c r="B39" s="156">
        <f t="shared" ca="1" si="33"/>
        <v>1010.84987499</v>
      </c>
      <c r="C39" s="14">
        <f t="shared" si="19"/>
        <v>1000</v>
      </c>
      <c r="D39" s="13">
        <f ca="1">IF(A39&lt;$B$1,VLOOKUP(A39,[1]DI!$A$4:$B$15000,2,FALSE),0)</f>
        <v>0</v>
      </c>
      <c r="E39" s="14">
        <f t="shared" ca="1" si="34"/>
        <v>1</v>
      </c>
      <c r="F39" s="14">
        <f ca="1">(TRUNC(PRODUCT($E$12:$E38),16))</f>
        <v>1.00323235244631</v>
      </c>
      <c r="G39" s="14">
        <f t="shared" si="35"/>
        <v>1</v>
      </c>
      <c r="H39" s="14">
        <f t="shared" ca="1" si="36"/>
        <v>1.00323235</v>
      </c>
      <c r="I39" s="13">
        <f t="shared" si="21"/>
        <v>0.1</v>
      </c>
      <c r="J39" s="29">
        <f t="shared" si="22"/>
        <v>44375</v>
      </c>
      <c r="K39" s="2">
        <f t="shared" si="23"/>
        <v>19</v>
      </c>
      <c r="L39" s="17">
        <f t="shared" si="24"/>
        <v>20</v>
      </c>
      <c r="M39" s="12">
        <f t="shared" si="9"/>
        <v>1.007592982</v>
      </c>
      <c r="N39" s="12">
        <f t="shared" ca="1" si="10"/>
        <v>1.0108498749999999</v>
      </c>
      <c r="O39" s="17">
        <f t="shared" si="25"/>
        <v>0</v>
      </c>
      <c r="P39" s="14">
        <f t="shared" ca="1" si="11"/>
        <v>10.84987499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37"/>
        <v>0</v>
      </c>
      <c r="U39" s="4" t="str">
        <f t="shared" si="26"/>
        <v>J=</v>
      </c>
      <c r="V39" s="29">
        <f t="shared" si="27"/>
        <v>44732</v>
      </c>
      <c r="W39" s="3"/>
      <c r="X39" s="4"/>
      <c r="Y39" s="93">
        <f t="shared" si="28"/>
        <v>27</v>
      </c>
      <c r="Z39" s="94">
        <f t="shared" si="38"/>
        <v>45524</v>
      </c>
      <c r="AA39" s="96">
        <f t="shared" si="46"/>
        <v>1000</v>
      </c>
      <c r="AB39" s="97">
        <f t="shared" si="47"/>
        <v>21</v>
      </c>
      <c r="AC39" s="100">
        <f t="shared" si="48"/>
        <v>7.9741399900000003</v>
      </c>
      <c r="AD39" s="100">
        <f t="shared" si="49"/>
        <v>0</v>
      </c>
      <c r="AE39" s="98">
        <v>0</v>
      </c>
      <c r="AF39" s="100">
        <f t="shared" si="50"/>
        <v>7.9741399900000003</v>
      </c>
      <c r="AG39" s="93">
        <f t="shared" si="32"/>
        <v>27</v>
      </c>
      <c r="AH39" s="99" t="s">
        <v>61</v>
      </c>
      <c r="AI39" s="94">
        <f t="shared" si="51"/>
        <v>45555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x14ac:dyDescent="0.15">
      <c r="A40" s="35">
        <f t="shared" si="18"/>
        <v>44403</v>
      </c>
      <c r="B40" s="156">
        <f t="shared" ca="1" si="33"/>
        <v>1010.84987499</v>
      </c>
      <c r="C40" s="14">
        <f t="shared" si="19"/>
        <v>1000</v>
      </c>
      <c r="D40" s="13">
        <f ca="1">IF(A40&lt;$B$1,VLOOKUP(A40,[1]DI!$A$4:$B$15000,2,FALSE),0)</f>
        <v>4.1500000000000002E-2</v>
      </c>
      <c r="E40" s="14">
        <f t="shared" ca="1" si="34"/>
        <v>1.00016137</v>
      </c>
      <c r="F40" s="14">
        <f ca="1">(TRUNC(PRODUCT($E$12:$E39),16))</f>
        <v>1.00323235244631</v>
      </c>
      <c r="G40" s="14">
        <f t="shared" si="35"/>
        <v>1</v>
      </c>
      <c r="H40" s="14">
        <f t="shared" ca="1" si="36"/>
        <v>1.00323235</v>
      </c>
      <c r="I40" s="13">
        <f t="shared" si="21"/>
        <v>0.1</v>
      </c>
      <c r="J40" s="29">
        <f t="shared" si="22"/>
        <v>44375</v>
      </c>
      <c r="K40" s="2">
        <f t="shared" si="23"/>
        <v>20</v>
      </c>
      <c r="L40" s="17">
        <f t="shared" si="24"/>
        <v>20</v>
      </c>
      <c r="M40" s="12">
        <f t="shared" si="9"/>
        <v>1.007592982</v>
      </c>
      <c r="N40" s="12">
        <f t="shared" ca="1" si="10"/>
        <v>1.0108498749999999</v>
      </c>
      <c r="O40" s="17">
        <f t="shared" si="25"/>
        <v>0</v>
      </c>
      <c r="P40" s="14">
        <f t="shared" ca="1" si="11"/>
        <v>10.84987499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37"/>
        <v>0</v>
      </c>
      <c r="U40" s="4" t="str">
        <f t="shared" si="26"/>
        <v>J=</v>
      </c>
      <c r="V40" s="29">
        <f t="shared" si="27"/>
        <v>44732</v>
      </c>
      <c r="W40" s="3"/>
      <c r="X40" s="4"/>
      <c r="Y40" s="93">
        <f t="shared" si="28"/>
        <v>28</v>
      </c>
      <c r="Z40" s="94">
        <f t="shared" si="38"/>
        <v>45555</v>
      </c>
      <c r="AA40" s="96">
        <f t="shared" si="46"/>
        <v>1000</v>
      </c>
      <c r="AB40" s="97">
        <f t="shared" si="47"/>
        <v>23</v>
      </c>
      <c r="AC40" s="100">
        <f t="shared" si="48"/>
        <v>8.736891</v>
      </c>
      <c r="AD40" s="100">
        <f t="shared" si="49"/>
        <v>0</v>
      </c>
      <c r="AE40" s="98">
        <v>0</v>
      </c>
      <c r="AF40" s="100">
        <f t="shared" si="50"/>
        <v>8.736891</v>
      </c>
      <c r="AG40" s="93">
        <f t="shared" si="32"/>
        <v>28</v>
      </c>
      <c r="AH40" s="99" t="s">
        <v>61</v>
      </c>
      <c r="AI40" s="94">
        <f t="shared" si="51"/>
        <v>45586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x14ac:dyDescent="0.15">
      <c r="A41" s="35">
        <f t="shared" si="18"/>
        <v>44404</v>
      </c>
      <c r="B41" s="156">
        <f t="shared" ca="1" si="33"/>
        <v>1011.395446</v>
      </c>
      <c r="C41" s="14">
        <f t="shared" si="19"/>
        <v>1000</v>
      </c>
      <c r="D41" s="13">
        <f ca="1">IF(A41&lt;$B$1,VLOOKUP(A41,[1]DI!$A$4:$B$15000,2,FALSE),0)</f>
        <v>4.1500000000000002E-2</v>
      </c>
      <c r="E41" s="14">
        <f t="shared" ca="1" si="34"/>
        <v>1.00016137</v>
      </c>
      <c r="F41" s="14">
        <f ca="1">(TRUNC(PRODUCT($E$12:$E40),16))</f>
        <v>1.0033942440510299</v>
      </c>
      <c r="G41" s="14">
        <f t="shared" si="35"/>
        <v>1</v>
      </c>
      <c r="H41" s="14">
        <f t="shared" ca="1" si="36"/>
        <v>1.00339424</v>
      </c>
      <c r="I41" s="13">
        <f t="shared" si="21"/>
        <v>0.1</v>
      </c>
      <c r="J41" s="29">
        <f t="shared" si="22"/>
        <v>44375</v>
      </c>
      <c r="K41" s="2">
        <f t="shared" si="23"/>
        <v>21</v>
      </c>
      <c r="L41" s="17">
        <f t="shared" si="24"/>
        <v>21</v>
      </c>
      <c r="M41" s="12">
        <f t="shared" si="9"/>
        <v>1.00797414</v>
      </c>
      <c r="N41" s="12">
        <f t="shared" ca="1" si="10"/>
        <v>1.0113954460000001</v>
      </c>
      <c r="O41" s="17">
        <f t="shared" si="25"/>
        <v>0</v>
      </c>
      <c r="P41" s="14">
        <f t="shared" ca="1" si="11"/>
        <v>11.395446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37"/>
        <v>0</v>
      </c>
      <c r="U41" s="4" t="str">
        <f t="shared" si="26"/>
        <v>J=</v>
      </c>
      <c r="V41" s="29">
        <f t="shared" si="27"/>
        <v>44732</v>
      </c>
      <c r="W41" s="3"/>
      <c r="X41" s="4"/>
      <c r="Y41" s="93">
        <f t="shared" si="28"/>
        <v>29</v>
      </c>
      <c r="Z41" s="94">
        <f t="shared" si="38"/>
        <v>45586</v>
      </c>
      <c r="AA41" s="96">
        <f t="shared" si="46"/>
        <v>1000</v>
      </c>
      <c r="AB41" s="97">
        <f t="shared" si="47"/>
        <v>21</v>
      </c>
      <c r="AC41" s="100">
        <f t="shared" si="48"/>
        <v>7.9741399900000003</v>
      </c>
      <c r="AD41" s="100">
        <f t="shared" si="49"/>
        <v>0</v>
      </c>
      <c r="AE41" s="98">
        <v>0</v>
      </c>
      <c r="AF41" s="100">
        <f t="shared" si="50"/>
        <v>7.9741399900000003</v>
      </c>
      <c r="AG41" s="93">
        <f t="shared" si="32"/>
        <v>29</v>
      </c>
      <c r="AH41" s="99" t="s">
        <v>61</v>
      </c>
      <c r="AI41" s="94">
        <f t="shared" si="51"/>
        <v>45617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35">
        <f t="shared" si="18"/>
        <v>44405</v>
      </c>
      <c r="B42" s="156">
        <f t="shared" ca="1" si="33"/>
        <v>1011.94131599</v>
      </c>
      <c r="C42" s="14">
        <f t="shared" si="19"/>
        <v>1000</v>
      </c>
      <c r="D42" s="13">
        <f ca="1">IF(A42&lt;$B$1,VLOOKUP(A42,[1]DI!$A$4:$B$15000,2,FALSE),0)</f>
        <v>4.1500000000000002E-2</v>
      </c>
      <c r="E42" s="14">
        <f t="shared" ca="1" si="34"/>
        <v>1.00016137</v>
      </c>
      <c r="F42" s="14">
        <f ca="1">(TRUNC(PRODUCT($E$12:$E41),16))</f>
        <v>1.00355616178019</v>
      </c>
      <c r="G42" s="14">
        <f t="shared" si="35"/>
        <v>1</v>
      </c>
      <c r="H42" s="14">
        <f t="shared" ca="1" si="36"/>
        <v>1.00355616</v>
      </c>
      <c r="I42" s="13">
        <f t="shared" si="21"/>
        <v>0.1</v>
      </c>
      <c r="J42" s="29">
        <f t="shared" si="22"/>
        <v>44375</v>
      </c>
      <c r="K42" s="2">
        <f t="shared" si="23"/>
        <v>22</v>
      </c>
      <c r="L42" s="17">
        <f t="shared" si="24"/>
        <v>22</v>
      </c>
      <c r="M42" s="12">
        <f t="shared" si="9"/>
        <v>1.0083554429999999</v>
      </c>
      <c r="N42" s="12">
        <f t="shared" ca="1" si="10"/>
        <v>1.0119413159999999</v>
      </c>
      <c r="O42" s="17">
        <f t="shared" si="25"/>
        <v>0</v>
      </c>
      <c r="P42" s="14">
        <f t="shared" ca="1" si="11"/>
        <v>11.94131599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37"/>
        <v>0</v>
      </c>
      <c r="U42" s="4" t="str">
        <f t="shared" si="26"/>
        <v>J=</v>
      </c>
      <c r="V42" s="29">
        <f t="shared" si="27"/>
        <v>44732</v>
      </c>
      <c r="W42" s="3"/>
      <c r="X42" s="4"/>
      <c r="Y42" s="93">
        <f t="shared" si="28"/>
        <v>30</v>
      </c>
      <c r="Z42" s="94">
        <f t="shared" si="38"/>
        <v>45617</v>
      </c>
      <c r="AA42" s="96">
        <f t="shared" si="46"/>
        <v>1000</v>
      </c>
      <c r="AB42" s="97">
        <f t="shared" si="47"/>
        <v>21</v>
      </c>
      <c r="AC42" s="100">
        <f t="shared" si="48"/>
        <v>7.9741399900000003</v>
      </c>
      <c r="AD42" s="100">
        <f t="shared" si="49"/>
        <v>0</v>
      </c>
      <c r="AE42" s="98">
        <v>0</v>
      </c>
      <c r="AF42" s="100">
        <f t="shared" si="50"/>
        <v>7.9741399900000003</v>
      </c>
      <c r="AG42" s="93">
        <f t="shared" si="32"/>
        <v>30</v>
      </c>
      <c r="AH42" s="99" t="s">
        <v>61</v>
      </c>
      <c r="AI42" s="94">
        <f t="shared" si="51"/>
        <v>45636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35">
        <f t="shared" si="18"/>
        <v>44406</v>
      </c>
      <c r="B43" s="156">
        <f t="shared" ca="1" si="33"/>
        <v>1012.48748599</v>
      </c>
      <c r="C43" s="14">
        <f t="shared" si="19"/>
        <v>1000</v>
      </c>
      <c r="D43" s="13">
        <f ca="1">IF(A43&lt;$B$1,VLOOKUP(A43,[1]DI!$A$4:$B$15000,2,FALSE),0)</f>
        <v>4.1500000000000002E-2</v>
      </c>
      <c r="E43" s="14">
        <f t="shared" ca="1" si="34"/>
        <v>1.00016137</v>
      </c>
      <c r="F43" s="14">
        <f ca="1">(TRUNC(PRODUCT($E$12:$E42),16))</f>
        <v>1.00371810563802</v>
      </c>
      <c r="G43" s="14">
        <f t="shared" si="35"/>
        <v>1</v>
      </c>
      <c r="H43" s="14">
        <f t="shared" ca="1" si="36"/>
        <v>1.0037181100000001</v>
      </c>
      <c r="I43" s="13">
        <f t="shared" si="21"/>
        <v>0.1</v>
      </c>
      <c r="J43" s="29">
        <f t="shared" si="22"/>
        <v>44375</v>
      </c>
      <c r="K43" s="2">
        <f t="shared" si="23"/>
        <v>23</v>
      </c>
      <c r="L43" s="17">
        <f t="shared" si="24"/>
        <v>23</v>
      </c>
      <c r="M43" s="12">
        <f t="shared" si="9"/>
        <v>1.0087368910000001</v>
      </c>
      <c r="N43" s="12">
        <f t="shared" ca="1" si="10"/>
        <v>1.0124874859999999</v>
      </c>
      <c r="O43" s="17">
        <f t="shared" si="25"/>
        <v>0</v>
      </c>
      <c r="P43" s="14">
        <f t="shared" ca="1" si="11"/>
        <v>12.48748599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37"/>
        <v>0</v>
      </c>
      <c r="U43" s="4" t="str">
        <f t="shared" si="26"/>
        <v>J=</v>
      </c>
      <c r="V43" s="29">
        <f t="shared" si="27"/>
        <v>44732</v>
      </c>
      <c r="W43" s="3"/>
      <c r="X43" s="4"/>
      <c r="Y43" s="93">
        <f t="shared" si="28"/>
        <v>31</v>
      </c>
      <c r="Z43" s="94">
        <f t="shared" si="38"/>
        <v>45636</v>
      </c>
      <c r="AA43" s="96">
        <f t="shared" si="46"/>
        <v>0</v>
      </c>
      <c r="AB43" s="97">
        <f t="shared" si="47"/>
        <v>13</v>
      </c>
      <c r="AC43" s="100">
        <f t="shared" si="48"/>
        <v>4.9289019999999999</v>
      </c>
      <c r="AD43" s="100">
        <f t="shared" si="49"/>
        <v>1000</v>
      </c>
      <c r="AE43" s="98">
        <v>1</v>
      </c>
      <c r="AF43" s="100">
        <f t="shared" si="50"/>
        <v>1004.928902</v>
      </c>
      <c r="AG43" s="93">
        <f t="shared" si="32"/>
        <v>31</v>
      </c>
      <c r="AH43" s="99" t="s">
        <v>61</v>
      </c>
      <c r="AI43" s="94">
        <f t="shared" si="51"/>
        <v>0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35">
        <f t="shared" si="18"/>
        <v>44407</v>
      </c>
      <c r="B44" s="156">
        <f t="shared" ca="1" si="33"/>
        <v>1013.033942</v>
      </c>
      <c r="C44" s="14">
        <f t="shared" si="19"/>
        <v>1000</v>
      </c>
      <c r="D44" s="13">
        <f ca="1">IF(A44&lt;$B$1,VLOOKUP(A44,[1]DI!$A$4:$B$15000,2,FALSE),0)</f>
        <v>4.1500000000000002E-2</v>
      </c>
      <c r="E44" s="14">
        <f t="shared" ca="1" si="34"/>
        <v>1.00016137</v>
      </c>
      <c r="F44" s="14">
        <f ca="1">(TRUNC(PRODUCT($E$12:$E43),16))</f>
        <v>1.0038800756287301</v>
      </c>
      <c r="G44" s="14">
        <f t="shared" si="35"/>
        <v>1</v>
      </c>
      <c r="H44" s="14">
        <f t="shared" ca="1" si="36"/>
        <v>1.0038800800000001</v>
      </c>
      <c r="I44" s="13">
        <f t="shared" si="21"/>
        <v>0.1</v>
      </c>
      <c r="J44" s="29">
        <f t="shared" si="22"/>
        <v>44375</v>
      </c>
      <c r="K44" s="2">
        <f t="shared" si="23"/>
        <v>24</v>
      </c>
      <c r="L44" s="17">
        <f t="shared" si="24"/>
        <v>24</v>
      </c>
      <c r="M44" s="12">
        <f t="shared" si="9"/>
        <v>1.0091184820000001</v>
      </c>
      <c r="N44" s="12">
        <f t="shared" ca="1" si="10"/>
        <v>1.0130339420000001</v>
      </c>
      <c r="O44" s="17">
        <f t="shared" si="25"/>
        <v>0</v>
      </c>
      <c r="P44" s="14">
        <f t="shared" ca="1" si="11"/>
        <v>13.033942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37"/>
        <v>0</v>
      </c>
      <c r="U44" s="4" t="str">
        <f t="shared" si="26"/>
        <v>J=</v>
      </c>
      <c r="V44" s="29">
        <f t="shared" si="27"/>
        <v>44732</v>
      </c>
      <c r="W44" s="3"/>
      <c r="X44" s="4"/>
      <c r="Y44" s="93"/>
      <c r="Z44" s="94"/>
      <c r="AA44" s="96"/>
      <c r="AB44" s="97"/>
      <c r="AC44" s="100"/>
      <c r="AD44" s="100"/>
      <c r="AE44" s="98"/>
      <c r="AF44" s="100"/>
      <c r="AG44" s="93"/>
      <c r="AH44" s="99"/>
      <c r="AI44" s="94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35">
        <f t="shared" si="18"/>
        <v>44408</v>
      </c>
      <c r="B45" s="156">
        <f t="shared" ca="1" si="33"/>
        <v>1013.580689</v>
      </c>
      <c r="C45" s="14">
        <f t="shared" si="19"/>
        <v>1000</v>
      </c>
      <c r="D45" s="13">
        <f ca="1">IF(A45&lt;$B$1,VLOOKUP(A45,[1]DI!$A$4:$B$15000,2,FALSE),0)</f>
        <v>0</v>
      </c>
      <c r="E45" s="14">
        <f t="shared" ca="1" si="34"/>
        <v>1</v>
      </c>
      <c r="F45" s="14">
        <f ca="1">(TRUNC(PRODUCT($E$12:$E44),16))</f>
        <v>1.0040420717565299</v>
      </c>
      <c r="G45" s="14">
        <f t="shared" si="35"/>
        <v>1</v>
      </c>
      <c r="H45" s="14">
        <f t="shared" ca="1" si="36"/>
        <v>1.0040420699999999</v>
      </c>
      <c r="I45" s="13">
        <f t="shared" si="21"/>
        <v>0.1</v>
      </c>
      <c r="J45" s="29">
        <f t="shared" si="22"/>
        <v>44375</v>
      </c>
      <c r="K45" s="2">
        <f t="shared" si="23"/>
        <v>24</v>
      </c>
      <c r="L45" s="17">
        <f t="shared" si="24"/>
        <v>25</v>
      </c>
      <c r="M45" s="12">
        <f t="shared" si="9"/>
        <v>1.0095002179999999</v>
      </c>
      <c r="N45" s="12">
        <f t="shared" ca="1" si="10"/>
        <v>1.0135806890000001</v>
      </c>
      <c r="O45" s="17">
        <f t="shared" si="25"/>
        <v>0</v>
      </c>
      <c r="P45" s="14">
        <f t="shared" ca="1" si="11"/>
        <v>13.580689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37"/>
        <v>0</v>
      </c>
      <c r="U45" s="4" t="str">
        <f t="shared" si="26"/>
        <v>J=</v>
      </c>
      <c r="V45" s="29">
        <f t="shared" si="27"/>
        <v>44732</v>
      </c>
      <c r="W45" s="3"/>
      <c r="X45" s="4"/>
      <c r="Y45" s="93"/>
      <c r="Z45" s="94"/>
      <c r="AA45" s="96"/>
      <c r="AB45" s="97"/>
      <c r="AC45" s="100"/>
      <c r="AD45" s="100"/>
      <c r="AE45" s="98"/>
      <c r="AF45" s="100"/>
      <c r="AG45" s="93"/>
      <c r="AH45" s="99"/>
      <c r="AI45" s="94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35">
        <f t="shared" si="18"/>
        <v>44409</v>
      </c>
      <c r="B46" s="156">
        <f t="shared" ca="1" si="33"/>
        <v>1013.580689</v>
      </c>
      <c r="C46" s="14">
        <f t="shared" si="19"/>
        <v>1000</v>
      </c>
      <c r="D46" s="13">
        <f ca="1">IF(A46&lt;$B$1,VLOOKUP(A46,[1]DI!$A$4:$B$15000,2,FALSE),0)</f>
        <v>0</v>
      </c>
      <c r="E46" s="14">
        <f t="shared" ca="1" si="34"/>
        <v>1</v>
      </c>
      <c r="F46" s="14">
        <f ca="1">(TRUNC(PRODUCT($E$12:$E45),16))</f>
        <v>1.0040420717565299</v>
      </c>
      <c r="G46" s="14">
        <f t="shared" si="35"/>
        <v>1</v>
      </c>
      <c r="H46" s="14">
        <f t="shared" ca="1" si="36"/>
        <v>1.0040420699999999</v>
      </c>
      <c r="I46" s="13">
        <f t="shared" si="21"/>
        <v>0.1</v>
      </c>
      <c r="J46" s="29">
        <f t="shared" si="22"/>
        <v>44375</v>
      </c>
      <c r="K46" s="2">
        <f t="shared" si="23"/>
        <v>24</v>
      </c>
      <c r="L46" s="17">
        <f t="shared" si="24"/>
        <v>25</v>
      </c>
      <c r="M46" s="12">
        <f t="shared" si="9"/>
        <v>1.0095002179999999</v>
      </c>
      <c r="N46" s="12">
        <f t="shared" ca="1" si="10"/>
        <v>1.0135806890000001</v>
      </c>
      <c r="O46" s="17">
        <f t="shared" si="25"/>
        <v>0</v>
      </c>
      <c r="P46" s="14">
        <f t="shared" ca="1" si="11"/>
        <v>13.580689</v>
      </c>
      <c r="Q46" s="14">
        <f t="shared" si="12"/>
        <v>0</v>
      </c>
      <c r="R46" s="14">
        <f t="shared" si="13"/>
        <v>0</v>
      </c>
      <c r="S46" s="20">
        <f t="shared" si="14"/>
        <v>0</v>
      </c>
      <c r="T46" s="14">
        <f t="shared" si="37"/>
        <v>0</v>
      </c>
      <c r="U46" s="4" t="str">
        <f t="shared" si="26"/>
        <v>J=</v>
      </c>
      <c r="V46" s="29">
        <f t="shared" si="27"/>
        <v>44732</v>
      </c>
      <c r="W46" s="3"/>
      <c r="X46" s="4"/>
      <c r="Y46" s="93"/>
      <c r="Z46" s="94"/>
      <c r="AA46" s="96"/>
      <c r="AB46" s="97"/>
      <c r="AC46" s="100"/>
      <c r="AD46" s="100"/>
      <c r="AE46" s="98"/>
      <c r="AF46" s="100"/>
      <c r="AG46" s="93"/>
      <c r="AH46" s="99"/>
      <c r="AI46" s="94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35">
        <f t="shared" si="18"/>
        <v>44410</v>
      </c>
      <c r="B47" s="156">
        <f t="shared" ca="1" si="33"/>
        <v>1013.580689</v>
      </c>
      <c r="C47" s="14">
        <f t="shared" si="19"/>
        <v>1000</v>
      </c>
      <c r="D47" s="13">
        <f ca="1">IF(A47&lt;$B$1,VLOOKUP(A47,[1]DI!$A$4:$B$15000,2,FALSE),0)</f>
        <v>4.1500000000000002E-2</v>
      </c>
      <c r="E47" s="14">
        <f t="shared" ca="1" si="34"/>
        <v>1.00016137</v>
      </c>
      <c r="F47" s="14">
        <f ca="1">(TRUNC(PRODUCT($E$12:$E46),16))</f>
        <v>1.0040420717565299</v>
      </c>
      <c r="G47" s="14">
        <f t="shared" si="35"/>
        <v>1</v>
      </c>
      <c r="H47" s="14">
        <f t="shared" ca="1" si="36"/>
        <v>1.0040420699999999</v>
      </c>
      <c r="I47" s="13">
        <f t="shared" si="21"/>
        <v>0.1</v>
      </c>
      <c r="J47" s="29">
        <f t="shared" si="22"/>
        <v>44375</v>
      </c>
      <c r="K47" s="2">
        <f t="shared" si="23"/>
        <v>25</v>
      </c>
      <c r="L47" s="17">
        <f t="shared" si="24"/>
        <v>25</v>
      </c>
      <c r="M47" s="12">
        <f t="shared" si="9"/>
        <v>1.0095002179999999</v>
      </c>
      <c r="N47" s="12">
        <f t="shared" ca="1" si="10"/>
        <v>1.0135806890000001</v>
      </c>
      <c r="O47" s="17">
        <f t="shared" si="25"/>
        <v>0</v>
      </c>
      <c r="P47" s="14">
        <f t="shared" ca="1" si="11"/>
        <v>13.580689</v>
      </c>
      <c r="Q47" s="14">
        <f t="shared" si="12"/>
        <v>0</v>
      </c>
      <c r="R47" s="14">
        <f t="shared" si="13"/>
        <v>0</v>
      </c>
      <c r="S47" s="20">
        <f t="shared" si="14"/>
        <v>0</v>
      </c>
      <c r="T47" s="14">
        <f t="shared" si="37"/>
        <v>0</v>
      </c>
      <c r="U47" s="4" t="str">
        <f t="shared" si="26"/>
        <v>J=</v>
      </c>
      <c r="V47" s="29">
        <f t="shared" si="27"/>
        <v>44732</v>
      </c>
      <c r="W47" s="3"/>
      <c r="X47" s="4"/>
      <c r="Y47" s="93"/>
      <c r="Z47" s="94"/>
      <c r="AA47" s="96"/>
      <c r="AB47" s="97"/>
      <c r="AC47" s="100"/>
      <c r="AD47" s="100"/>
      <c r="AE47" s="98"/>
      <c r="AF47" s="100"/>
      <c r="AG47" s="93"/>
      <c r="AH47" s="99"/>
      <c r="AI47" s="94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35">
        <f t="shared" si="18"/>
        <v>44411</v>
      </c>
      <c r="B48" s="156">
        <f t="shared" ca="1" si="33"/>
        <v>1014.12773399</v>
      </c>
      <c r="C48" s="14">
        <f t="shared" si="19"/>
        <v>1000</v>
      </c>
      <c r="D48" s="13">
        <f ca="1">IF(A48&lt;$B$1,VLOOKUP(A48,[1]DI!$A$4:$B$15000,2,FALSE),0)</f>
        <v>4.1500000000000002E-2</v>
      </c>
      <c r="E48" s="14">
        <f t="shared" ca="1" si="34"/>
        <v>1.00016137</v>
      </c>
      <c r="F48" s="14">
        <f ca="1">(TRUNC(PRODUCT($E$12:$E47),16))</f>
        <v>1.00420409402565</v>
      </c>
      <c r="G48" s="14">
        <f t="shared" si="35"/>
        <v>1</v>
      </c>
      <c r="H48" s="14">
        <f t="shared" ca="1" si="36"/>
        <v>1.00420409</v>
      </c>
      <c r="I48" s="13">
        <f t="shared" si="21"/>
        <v>0.1</v>
      </c>
      <c r="J48" s="29">
        <f t="shared" si="22"/>
        <v>44375</v>
      </c>
      <c r="K48" s="2">
        <f t="shared" si="23"/>
        <v>26</v>
      </c>
      <c r="L48" s="17">
        <f t="shared" si="24"/>
        <v>26</v>
      </c>
      <c r="M48" s="12">
        <f t="shared" si="9"/>
        <v>1.0098820989999999</v>
      </c>
      <c r="N48" s="12">
        <f t="shared" ca="1" si="10"/>
        <v>1.0141277339999999</v>
      </c>
      <c r="O48" s="17">
        <f t="shared" si="25"/>
        <v>0</v>
      </c>
      <c r="P48" s="14">
        <f t="shared" ca="1" si="11"/>
        <v>14.127733989999999</v>
      </c>
      <c r="Q48" s="14">
        <f t="shared" si="12"/>
        <v>0</v>
      </c>
      <c r="R48" s="14">
        <f t="shared" si="13"/>
        <v>0</v>
      </c>
      <c r="S48" s="20">
        <f t="shared" si="14"/>
        <v>0</v>
      </c>
      <c r="T48" s="14">
        <f t="shared" si="37"/>
        <v>0</v>
      </c>
      <c r="U48" s="4" t="str">
        <f t="shared" si="26"/>
        <v>J=</v>
      </c>
      <c r="V48" s="29">
        <f t="shared" si="27"/>
        <v>44732</v>
      </c>
      <c r="W48" s="3"/>
      <c r="X48" s="4"/>
      <c r="Y48" s="93"/>
      <c r="Z48" s="94"/>
      <c r="AA48" s="96"/>
      <c r="AB48" s="97"/>
      <c r="AC48" s="100"/>
      <c r="AD48" s="100"/>
      <c r="AE48" s="98"/>
      <c r="AF48" s="100"/>
      <c r="AG48" s="93"/>
      <c r="AH48" s="99"/>
      <c r="AI48" s="94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35">
        <f t="shared" si="18"/>
        <v>44412</v>
      </c>
      <c r="B49" s="156">
        <f t="shared" ca="1" si="33"/>
        <v>1014.675078</v>
      </c>
      <c r="C49" s="14">
        <f t="shared" si="19"/>
        <v>1000</v>
      </c>
      <c r="D49" s="13">
        <f ca="1">IF(A49&lt;$B$1,VLOOKUP(A49,[1]DI!$A$4:$B$15000,2,FALSE),0)</f>
        <v>4.1500000000000002E-2</v>
      </c>
      <c r="E49" s="14">
        <f t="shared" ca="1" si="34"/>
        <v>1.00016137</v>
      </c>
      <c r="F49" s="14">
        <f ca="1">(TRUNC(PRODUCT($E$12:$E48),16))</f>
        <v>1.0043661424403001</v>
      </c>
      <c r="G49" s="14">
        <f t="shared" si="35"/>
        <v>1</v>
      </c>
      <c r="H49" s="14">
        <f t="shared" ca="1" si="36"/>
        <v>1.0043661399999999</v>
      </c>
      <c r="I49" s="13">
        <f t="shared" si="21"/>
        <v>0.1</v>
      </c>
      <c r="J49" s="29">
        <f t="shared" si="22"/>
        <v>44375</v>
      </c>
      <c r="K49" s="2">
        <f t="shared" si="23"/>
        <v>27</v>
      </c>
      <c r="L49" s="17">
        <f t="shared" si="24"/>
        <v>27</v>
      </c>
      <c r="M49" s="12">
        <f t="shared" si="9"/>
        <v>1.010264123</v>
      </c>
      <c r="N49" s="12">
        <f t="shared" ca="1" si="10"/>
        <v>1.014675078</v>
      </c>
      <c r="O49" s="17">
        <f t="shared" si="25"/>
        <v>0</v>
      </c>
      <c r="P49" s="14">
        <f ca="1">TRUNC(((N49-1)*C49),8)+TRUNC(R48*N49,8)</f>
        <v>14.675077999999999</v>
      </c>
      <c r="Q49" s="14">
        <f>Q48</f>
        <v>0</v>
      </c>
      <c r="R49" s="14">
        <f t="shared" ref="R49:R80" si="52">IF(O49&gt;0,P49-Q49,R48)</f>
        <v>0</v>
      </c>
      <c r="S49" s="20">
        <f t="shared" si="14"/>
        <v>0</v>
      </c>
      <c r="T49" s="14">
        <f t="shared" si="37"/>
        <v>0</v>
      </c>
      <c r="U49" s="4" t="str">
        <f t="shared" si="26"/>
        <v>J=</v>
      </c>
      <c r="V49" s="29">
        <f t="shared" si="27"/>
        <v>44732</v>
      </c>
      <c r="W49" s="3"/>
      <c r="X49" s="4"/>
      <c r="Y49" s="93"/>
      <c r="Z49" s="94"/>
      <c r="AA49" s="96"/>
      <c r="AB49" s="97"/>
      <c r="AC49" s="100"/>
      <c r="AD49" s="100"/>
      <c r="AE49" s="98"/>
      <c r="AF49" s="100"/>
      <c r="AG49" s="93"/>
      <c r="AH49" s="99"/>
      <c r="AI49" s="94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35">
        <f t="shared" si="18"/>
        <v>44413</v>
      </c>
      <c r="B50" s="156">
        <f t="shared" ca="1" si="33"/>
        <v>1015.222722</v>
      </c>
      <c r="C50" s="14">
        <f t="shared" si="19"/>
        <v>1000</v>
      </c>
      <c r="D50" s="13">
        <f ca="1">IF(A50&lt;$B$1,VLOOKUP(A50,[1]DI!$A$4:$B$15000,2,FALSE),0)</f>
        <v>5.1499999999999997E-2</v>
      </c>
      <c r="E50" s="14">
        <f t="shared" ca="1" si="34"/>
        <v>1.0001993</v>
      </c>
      <c r="F50" s="14">
        <f ca="1">(TRUNC(PRODUCT($E$12:$E49),16))</f>
        <v>1.0045282170047101</v>
      </c>
      <c r="G50" s="14">
        <f t="shared" si="35"/>
        <v>1</v>
      </c>
      <c r="H50" s="14">
        <f t="shared" ca="1" si="36"/>
        <v>1.0045282200000001</v>
      </c>
      <c r="I50" s="13">
        <f t="shared" si="21"/>
        <v>0.1</v>
      </c>
      <c r="J50" s="29">
        <f t="shared" si="22"/>
        <v>44375</v>
      </c>
      <c r="K50" s="2">
        <f t="shared" si="23"/>
        <v>28</v>
      </c>
      <c r="L50" s="17">
        <f t="shared" si="24"/>
        <v>28</v>
      </c>
      <c r="M50" s="12">
        <f t="shared" si="9"/>
        <v>1.010646293</v>
      </c>
      <c r="N50" s="12">
        <f t="shared" ca="1" si="10"/>
        <v>1.0152227220000001</v>
      </c>
      <c r="O50" s="17">
        <f t="shared" si="25"/>
        <v>0</v>
      </c>
      <c r="P50" s="14">
        <f t="shared" ref="P50:P113" ca="1" si="53">TRUNC(((N50-1)*C50),8)+TRUNC(R49*N50,8)</f>
        <v>15.222721999999999</v>
      </c>
      <c r="Q50" s="14">
        <f t="shared" ref="Q50:Q113" si="54">Q49</f>
        <v>0</v>
      </c>
      <c r="R50" s="14">
        <f t="shared" si="52"/>
        <v>0</v>
      </c>
      <c r="S50" s="20">
        <f t="shared" si="14"/>
        <v>0</v>
      </c>
      <c r="T50" s="14">
        <f t="shared" si="37"/>
        <v>0</v>
      </c>
      <c r="U50" s="4" t="str">
        <f t="shared" si="26"/>
        <v>J=</v>
      </c>
      <c r="V50" s="29">
        <f t="shared" si="27"/>
        <v>44732</v>
      </c>
      <c r="W50" s="3"/>
      <c r="X50" s="4"/>
      <c r="Y50" s="93"/>
      <c r="Z50" s="94"/>
      <c r="AA50" s="96"/>
      <c r="AB50" s="97"/>
      <c r="AC50" s="100"/>
      <c r="AD50" s="100"/>
      <c r="AE50" s="98"/>
      <c r="AF50" s="100"/>
      <c r="AG50" s="93"/>
      <c r="AH50" s="99"/>
      <c r="AI50" s="94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35">
        <f t="shared" si="18"/>
        <v>44414</v>
      </c>
      <c r="B51" s="156">
        <f t="shared" ca="1" si="33"/>
        <v>1015.809175</v>
      </c>
      <c r="C51" s="14">
        <f t="shared" si="19"/>
        <v>1000</v>
      </c>
      <c r="D51" s="13">
        <f ca="1">IF(A51&lt;$B$1,VLOOKUP(A51,[1]DI!$A$4:$B$15000,2,FALSE),0)</f>
        <v>5.1499999999999997E-2</v>
      </c>
      <c r="E51" s="14">
        <f t="shared" ca="1" si="34"/>
        <v>1.0001993</v>
      </c>
      <c r="F51" s="14">
        <f ca="1">(TRUNC(PRODUCT($E$12:$E50),16))</f>
        <v>1.0047284194783599</v>
      </c>
      <c r="G51" s="14">
        <f t="shared" si="35"/>
        <v>1</v>
      </c>
      <c r="H51" s="14">
        <f t="shared" ca="1" si="36"/>
        <v>1.00472842</v>
      </c>
      <c r="I51" s="13">
        <f t="shared" si="21"/>
        <v>0.1</v>
      </c>
      <c r="J51" s="29">
        <f t="shared" si="22"/>
        <v>44375</v>
      </c>
      <c r="K51" s="2">
        <f t="shared" si="23"/>
        <v>29</v>
      </c>
      <c r="L51" s="17">
        <f t="shared" si="24"/>
        <v>29</v>
      </c>
      <c r="M51" s="12">
        <f t="shared" si="9"/>
        <v>1.0110286070000001</v>
      </c>
      <c r="N51" s="12">
        <f t="shared" ca="1" si="10"/>
        <v>1.015809175</v>
      </c>
      <c r="O51" s="17">
        <f t="shared" si="25"/>
        <v>0</v>
      </c>
      <c r="P51" s="14">
        <f t="shared" ca="1" si="53"/>
        <v>15.809175</v>
      </c>
      <c r="Q51" s="14">
        <f t="shared" si="54"/>
        <v>0</v>
      </c>
      <c r="R51" s="14">
        <f t="shared" si="52"/>
        <v>0</v>
      </c>
      <c r="S51" s="20">
        <f t="shared" si="14"/>
        <v>0</v>
      </c>
      <c r="T51" s="14">
        <f t="shared" si="37"/>
        <v>0</v>
      </c>
      <c r="U51" s="4" t="str">
        <f t="shared" si="26"/>
        <v>J=</v>
      </c>
      <c r="V51" s="29">
        <f t="shared" si="27"/>
        <v>44732</v>
      </c>
      <c r="W51" s="3"/>
      <c r="X51" s="4"/>
      <c r="Y51" s="93"/>
      <c r="Z51" s="94"/>
      <c r="AA51" s="96"/>
      <c r="AB51" s="97"/>
      <c r="AC51" s="100"/>
      <c r="AD51" s="100"/>
      <c r="AE51" s="98"/>
      <c r="AF51" s="100"/>
      <c r="AG51" s="93"/>
      <c r="AH51" s="99"/>
      <c r="AI51" s="94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35">
        <f t="shared" si="18"/>
        <v>44415</v>
      </c>
      <c r="B52" s="156">
        <f t="shared" ca="1" si="33"/>
        <v>1016.39596599</v>
      </c>
      <c r="C52" s="14">
        <f t="shared" si="19"/>
        <v>1000</v>
      </c>
      <c r="D52" s="13">
        <f ca="1">IF(A52&lt;$B$1,VLOOKUP(A52,[1]DI!$A$4:$B$15000,2,FALSE),0)</f>
        <v>0</v>
      </c>
      <c r="E52" s="14">
        <f t="shared" ca="1" si="34"/>
        <v>1</v>
      </c>
      <c r="F52" s="14">
        <f ca="1">(TRUNC(PRODUCT($E$12:$E51),16))</f>
        <v>1.0049286618523601</v>
      </c>
      <c r="G52" s="14">
        <f t="shared" si="35"/>
        <v>1</v>
      </c>
      <c r="H52" s="14">
        <f t="shared" ca="1" si="36"/>
        <v>1.00492866</v>
      </c>
      <c r="I52" s="13">
        <f t="shared" si="21"/>
        <v>0.1</v>
      </c>
      <c r="J52" s="29">
        <f t="shared" si="22"/>
        <v>44375</v>
      </c>
      <c r="K52" s="2">
        <f t="shared" si="23"/>
        <v>29</v>
      </c>
      <c r="L52" s="17">
        <f t="shared" si="24"/>
        <v>30</v>
      </c>
      <c r="M52" s="12">
        <f t="shared" si="9"/>
        <v>1.0114110650000001</v>
      </c>
      <c r="N52" s="12">
        <f t="shared" ca="1" si="10"/>
        <v>1.0163959659999999</v>
      </c>
      <c r="O52" s="17">
        <f t="shared" si="25"/>
        <v>0</v>
      </c>
      <c r="P52" s="14">
        <f t="shared" ca="1" si="53"/>
        <v>16.395965990000001</v>
      </c>
      <c r="Q52" s="14">
        <f t="shared" si="54"/>
        <v>0</v>
      </c>
      <c r="R52" s="14">
        <f t="shared" si="52"/>
        <v>0</v>
      </c>
      <c r="S52" s="20">
        <f t="shared" si="14"/>
        <v>0</v>
      </c>
      <c r="T52" s="14">
        <f t="shared" si="37"/>
        <v>0</v>
      </c>
      <c r="U52" s="4" t="str">
        <f t="shared" si="26"/>
        <v>J=</v>
      </c>
      <c r="V52" s="29">
        <f t="shared" si="27"/>
        <v>44732</v>
      </c>
      <c r="W52" s="3"/>
      <c r="X52" s="4"/>
      <c r="Y52" s="93"/>
      <c r="Z52" s="94"/>
      <c r="AA52" s="96"/>
      <c r="AB52" s="97"/>
      <c r="AC52" s="100"/>
      <c r="AD52" s="100"/>
      <c r="AE52" s="98"/>
      <c r="AF52" s="100"/>
      <c r="AG52" s="93"/>
      <c r="AH52" s="99"/>
      <c r="AI52" s="94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35">
        <f t="shared" si="18"/>
        <v>44416</v>
      </c>
      <c r="B53" s="156">
        <f t="shared" ca="1" si="33"/>
        <v>1016.39596599</v>
      </c>
      <c r="C53" s="14">
        <f t="shared" si="19"/>
        <v>1000</v>
      </c>
      <c r="D53" s="13">
        <f ca="1">IF(A53&lt;$B$1,VLOOKUP(A53,[1]DI!$A$4:$B$15000,2,FALSE),0)</f>
        <v>0</v>
      </c>
      <c r="E53" s="14">
        <f t="shared" ca="1" si="34"/>
        <v>1</v>
      </c>
      <c r="F53" s="14">
        <f ca="1">(TRUNC(PRODUCT($E$12:$E52),16))</f>
        <v>1.0049286618523601</v>
      </c>
      <c r="G53" s="14">
        <f t="shared" si="35"/>
        <v>1</v>
      </c>
      <c r="H53" s="14">
        <f t="shared" ca="1" si="36"/>
        <v>1.00492866</v>
      </c>
      <c r="I53" s="13">
        <f t="shared" si="21"/>
        <v>0.1</v>
      </c>
      <c r="J53" s="29">
        <f t="shared" si="22"/>
        <v>44375</v>
      </c>
      <c r="K53" s="2">
        <f t="shared" si="23"/>
        <v>29</v>
      </c>
      <c r="L53" s="17">
        <f t="shared" si="24"/>
        <v>30</v>
      </c>
      <c r="M53" s="12">
        <f t="shared" si="9"/>
        <v>1.0114110650000001</v>
      </c>
      <c r="N53" s="12">
        <f t="shared" ca="1" si="10"/>
        <v>1.0163959659999999</v>
      </c>
      <c r="O53" s="17">
        <f t="shared" si="25"/>
        <v>0</v>
      </c>
      <c r="P53" s="14">
        <f t="shared" ca="1" si="53"/>
        <v>16.395965990000001</v>
      </c>
      <c r="Q53" s="14">
        <f t="shared" si="54"/>
        <v>0</v>
      </c>
      <c r="R53" s="14">
        <f t="shared" si="52"/>
        <v>0</v>
      </c>
      <c r="S53" s="20">
        <f t="shared" si="14"/>
        <v>0</v>
      </c>
      <c r="T53" s="14">
        <f t="shared" si="37"/>
        <v>0</v>
      </c>
      <c r="U53" s="4" t="str">
        <f t="shared" si="26"/>
        <v>J=</v>
      </c>
      <c r="V53" s="29">
        <f t="shared" si="27"/>
        <v>44732</v>
      </c>
      <c r="W53" s="3"/>
      <c r="X53" s="4"/>
      <c r="Y53" s="93"/>
      <c r="Z53" s="94"/>
      <c r="AA53" s="96"/>
      <c r="AB53" s="97"/>
      <c r="AC53" s="100"/>
      <c r="AD53" s="100"/>
      <c r="AE53" s="98"/>
      <c r="AF53" s="100"/>
      <c r="AG53" s="93"/>
      <c r="AH53" s="99"/>
      <c r="AI53" s="94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35">
        <f t="shared" si="18"/>
        <v>44417</v>
      </c>
      <c r="B54" s="156">
        <f t="shared" ca="1" si="33"/>
        <v>1016.39596599</v>
      </c>
      <c r="C54" s="14">
        <f t="shared" si="19"/>
        <v>1000</v>
      </c>
      <c r="D54" s="13">
        <f ca="1">IF(A54&lt;$B$1,VLOOKUP(A54,[1]DI!$A$4:$B$15000,2,FALSE),0)</f>
        <v>5.1499999999999997E-2</v>
      </c>
      <c r="E54" s="14">
        <f t="shared" ca="1" si="34"/>
        <v>1.0001993</v>
      </c>
      <c r="F54" s="14">
        <f ca="1">(TRUNC(PRODUCT($E$12:$E53),16))</f>
        <v>1.0049286618523601</v>
      </c>
      <c r="G54" s="14">
        <f t="shared" si="35"/>
        <v>1</v>
      </c>
      <c r="H54" s="14">
        <f t="shared" ca="1" si="36"/>
        <v>1.00492866</v>
      </c>
      <c r="I54" s="13">
        <f t="shared" si="21"/>
        <v>0.1</v>
      </c>
      <c r="J54" s="29">
        <f t="shared" si="22"/>
        <v>44375</v>
      </c>
      <c r="K54" s="2">
        <f t="shared" si="23"/>
        <v>30</v>
      </c>
      <c r="L54" s="17">
        <f t="shared" si="24"/>
        <v>30</v>
      </c>
      <c r="M54" s="12">
        <f t="shared" si="9"/>
        <v>1.0114110650000001</v>
      </c>
      <c r="N54" s="12">
        <f t="shared" ca="1" si="10"/>
        <v>1.0163959659999999</v>
      </c>
      <c r="O54" s="17">
        <f t="shared" si="25"/>
        <v>0</v>
      </c>
      <c r="P54" s="14">
        <f t="shared" ca="1" si="53"/>
        <v>16.395965990000001</v>
      </c>
      <c r="Q54" s="14">
        <f t="shared" si="54"/>
        <v>0</v>
      </c>
      <c r="R54" s="14">
        <f t="shared" si="52"/>
        <v>0</v>
      </c>
      <c r="S54" s="20">
        <f t="shared" si="14"/>
        <v>0</v>
      </c>
      <c r="T54" s="14">
        <f t="shared" si="37"/>
        <v>0</v>
      </c>
      <c r="U54" s="4" t="str">
        <f t="shared" si="26"/>
        <v>J=</v>
      </c>
      <c r="V54" s="29">
        <f t="shared" si="27"/>
        <v>44732</v>
      </c>
      <c r="W54" s="3"/>
      <c r="X54" s="4"/>
      <c r="Y54" s="93"/>
      <c r="Z54" s="94"/>
      <c r="AA54" s="96"/>
      <c r="AB54" s="97"/>
      <c r="AC54" s="100"/>
      <c r="AD54" s="100"/>
      <c r="AE54" s="98"/>
      <c r="AF54" s="100"/>
      <c r="AG54" s="93"/>
      <c r="AH54" s="99"/>
      <c r="AI54" s="94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35">
        <f t="shared" si="18"/>
        <v>44418</v>
      </c>
      <c r="B55" s="156">
        <f t="shared" ca="1" si="33"/>
        <v>1016.983097</v>
      </c>
      <c r="C55" s="14">
        <f t="shared" si="19"/>
        <v>1000</v>
      </c>
      <c r="D55" s="13">
        <f ca="1">IF(A55&lt;$B$1,VLOOKUP(A55,[1]DI!$A$4:$B$15000,2,FALSE),0)</f>
        <v>5.1499999999999997E-2</v>
      </c>
      <c r="E55" s="14">
        <f t="shared" ca="1" si="34"/>
        <v>1.0001993</v>
      </c>
      <c r="F55" s="14">
        <f ca="1">(TRUNC(PRODUCT($E$12:$E54),16))</f>
        <v>1.00512894413467</v>
      </c>
      <c r="G55" s="14">
        <f t="shared" si="35"/>
        <v>1</v>
      </c>
      <c r="H55" s="14">
        <f t="shared" ca="1" si="36"/>
        <v>1.0051289400000001</v>
      </c>
      <c r="I55" s="13">
        <f t="shared" si="21"/>
        <v>0.1</v>
      </c>
      <c r="J55" s="29">
        <f t="shared" si="22"/>
        <v>44375</v>
      </c>
      <c r="K55" s="2">
        <f t="shared" si="23"/>
        <v>31</v>
      </c>
      <c r="L55" s="17">
        <f t="shared" si="24"/>
        <v>31</v>
      </c>
      <c r="M55" s="12">
        <f t="shared" si="9"/>
        <v>1.0117936679999999</v>
      </c>
      <c r="N55" s="12">
        <f t="shared" ca="1" si="10"/>
        <v>1.016983097</v>
      </c>
      <c r="O55" s="17">
        <f t="shared" si="25"/>
        <v>0</v>
      </c>
      <c r="P55" s="14">
        <f t="shared" ca="1" si="53"/>
        <v>16.983097000000001</v>
      </c>
      <c r="Q55" s="14">
        <f t="shared" si="54"/>
        <v>0</v>
      </c>
      <c r="R55" s="14">
        <f t="shared" si="52"/>
        <v>0</v>
      </c>
      <c r="S55" s="20">
        <f t="shared" si="14"/>
        <v>0</v>
      </c>
      <c r="T55" s="14">
        <f t="shared" si="37"/>
        <v>0</v>
      </c>
      <c r="U55" s="4" t="str">
        <f t="shared" si="26"/>
        <v>J=</v>
      </c>
      <c r="V55" s="29">
        <f t="shared" si="27"/>
        <v>44732</v>
      </c>
      <c r="W55" s="3"/>
      <c r="X55" s="4"/>
      <c r="Y55" s="93"/>
      <c r="Z55" s="94"/>
      <c r="AA55" s="96"/>
      <c r="AB55" s="97"/>
      <c r="AC55" s="100"/>
      <c r="AD55" s="100"/>
      <c r="AE55" s="98"/>
      <c r="AF55" s="100"/>
      <c r="AG55" s="93"/>
      <c r="AH55" s="99"/>
      <c r="AI55" s="94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35">
        <f t="shared" si="18"/>
        <v>44419</v>
      </c>
      <c r="B56" s="156">
        <f t="shared" ca="1" si="33"/>
        <v>1017.570577</v>
      </c>
      <c r="C56" s="14">
        <f t="shared" si="19"/>
        <v>1000</v>
      </c>
      <c r="D56" s="13">
        <f ca="1">IF(A56&lt;$B$1,VLOOKUP(A56,[1]DI!$A$4:$B$15000,2,FALSE),0)</f>
        <v>5.1499999999999997E-2</v>
      </c>
      <c r="E56" s="14">
        <f t="shared" ca="1" si="34"/>
        <v>1.0001993</v>
      </c>
      <c r="F56" s="14">
        <f ca="1">(TRUNC(PRODUCT($E$12:$E55),16))</f>
        <v>1.0053292663332301</v>
      </c>
      <c r="G56" s="14">
        <f t="shared" si="35"/>
        <v>1</v>
      </c>
      <c r="H56" s="14">
        <f t="shared" ca="1" si="36"/>
        <v>1.0053292700000001</v>
      </c>
      <c r="I56" s="13">
        <f t="shared" si="21"/>
        <v>0.1</v>
      </c>
      <c r="J56" s="29">
        <f t="shared" si="22"/>
        <v>44375</v>
      </c>
      <c r="K56" s="2">
        <f t="shared" si="23"/>
        <v>32</v>
      </c>
      <c r="L56" s="17">
        <f t="shared" si="24"/>
        <v>32</v>
      </c>
      <c r="M56" s="12">
        <f t="shared" si="9"/>
        <v>1.012176416</v>
      </c>
      <c r="N56" s="12">
        <f t="shared" ca="1" si="10"/>
        <v>1.0175705770000001</v>
      </c>
      <c r="O56" s="17">
        <f t="shared" si="25"/>
        <v>0</v>
      </c>
      <c r="P56" s="14">
        <f t="shared" ca="1" si="53"/>
        <v>17.570577</v>
      </c>
      <c r="Q56" s="14">
        <f t="shared" si="54"/>
        <v>0</v>
      </c>
      <c r="R56" s="14">
        <f t="shared" si="52"/>
        <v>0</v>
      </c>
      <c r="S56" s="20">
        <f t="shared" si="14"/>
        <v>0</v>
      </c>
      <c r="T56" s="14">
        <f t="shared" si="37"/>
        <v>0</v>
      </c>
      <c r="U56" s="4" t="str">
        <f t="shared" si="26"/>
        <v>J=</v>
      </c>
      <c r="V56" s="29">
        <f t="shared" si="27"/>
        <v>44732</v>
      </c>
      <c r="W56" s="3"/>
      <c r="X56" s="4"/>
      <c r="Y56" s="93"/>
      <c r="Z56" s="94"/>
      <c r="AA56" s="96"/>
      <c r="AB56" s="97"/>
      <c r="AC56" s="100"/>
      <c r="AD56" s="100"/>
      <c r="AE56" s="98"/>
      <c r="AF56" s="100"/>
      <c r="AG56" s="93"/>
      <c r="AH56" s="99"/>
      <c r="AI56" s="94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35">
        <f t="shared" si="18"/>
        <v>44420</v>
      </c>
      <c r="B57" s="156">
        <f t="shared" ca="1" si="33"/>
        <v>1018.1583869900001</v>
      </c>
      <c r="C57" s="14">
        <f t="shared" si="19"/>
        <v>1000</v>
      </c>
      <c r="D57" s="13">
        <f ca="1">IF(A57&lt;$B$1,VLOOKUP(A57,[1]DI!$A$4:$B$15000,2,FALSE),0)</f>
        <v>5.1499999999999997E-2</v>
      </c>
      <c r="E57" s="14">
        <f t="shared" ca="1" si="34"/>
        <v>1.0001993</v>
      </c>
      <c r="F57" s="14">
        <f ca="1">(TRUNC(PRODUCT($E$12:$E56),16))</f>
        <v>1.00552962845601</v>
      </c>
      <c r="G57" s="14">
        <f t="shared" si="35"/>
        <v>1</v>
      </c>
      <c r="H57" s="14">
        <f t="shared" ca="1" si="36"/>
        <v>1.0055296300000001</v>
      </c>
      <c r="I57" s="13">
        <f t="shared" si="21"/>
        <v>0.1</v>
      </c>
      <c r="J57" s="29">
        <f t="shared" si="22"/>
        <v>44375</v>
      </c>
      <c r="K57" s="2">
        <f t="shared" si="23"/>
        <v>33</v>
      </c>
      <c r="L57" s="17">
        <f t="shared" si="24"/>
        <v>33</v>
      </c>
      <c r="M57" s="12">
        <f t="shared" si="9"/>
        <v>1.012559309</v>
      </c>
      <c r="N57" s="12">
        <f t="shared" ca="1" si="10"/>
        <v>1.0181583869999999</v>
      </c>
      <c r="O57" s="17">
        <f t="shared" si="25"/>
        <v>0</v>
      </c>
      <c r="P57" s="14">
        <f t="shared" ca="1" si="53"/>
        <v>18.15838699</v>
      </c>
      <c r="Q57" s="14">
        <f t="shared" si="54"/>
        <v>0</v>
      </c>
      <c r="R57" s="14">
        <f t="shared" si="52"/>
        <v>0</v>
      </c>
      <c r="S57" s="20">
        <f t="shared" si="14"/>
        <v>0</v>
      </c>
      <c r="T57" s="14">
        <f t="shared" si="37"/>
        <v>0</v>
      </c>
      <c r="U57" s="4" t="str">
        <f t="shared" si="26"/>
        <v>J=</v>
      </c>
      <c r="V57" s="29">
        <f t="shared" si="27"/>
        <v>44732</v>
      </c>
      <c r="W57" s="3"/>
      <c r="X57" s="4"/>
      <c r="Y57" s="93"/>
      <c r="Z57" s="94"/>
      <c r="AA57" s="96"/>
      <c r="AB57" s="97"/>
      <c r="AC57" s="100"/>
      <c r="AD57" s="100"/>
      <c r="AE57" s="98"/>
      <c r="AF57" s="100"/>
      <c r="AG57" s="93"/>
      <c r="AH57" s="99"/>
      <c r="AI57" s="94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35">
        <f t="shared" si="18"/>
        <v>44421</v>
      </c>
      <c r="B58" s="156">
        <f t="shared" ca="1" si="33"/>
        <v>1018.746536</v>
      </c>
      <c r="C58" s="14">
        <f t="shared" si="19"/>
        <v>1000</v>
      </c>
      <c r="D58" s="13">
        <f ca="1">IF(A58&lt;$B$1,VLOOKUP(A58,[1]DI!$A$4:$B$15000,2,FALSE),0)</f>
        <v>5.1499999999999997E-2</v>
      </c>
      <c r="E58" s="14">
        <f t="shared" ca="1" si="34"/>
        <v>1.0001993</v>
      </c>
      <c r="F58" s="14">
        <f ca="1">(TRUNC(PRODUCT($E$12:$E57),16))</f>
        <v>1.00573003051096</v>
      </c>
      <c r="G58" s="14">
        <f t="shared" si="35"/>
        <v>1</v>
      </c>
      <c r="H58" s="14">
        <f t="shared" ca="1" si="36"/>
        <v>1.0057300300000001</v>
      </c>
      <c r="I58" s="13">
        <f t="shared" si="21"/>
        <v>0.1</v>
      </c>
      <c r="J58" s="29">
        <f t="shared" si="22"/>
        <v>44375</v>
      </c>
      <c r="K58" s="2">
        <f t="shared" si="23"/>
        <v>34</v>
      </c>
      <c r="L58" s="17">
        <f t="shared" si="24"/>
        <v>34</v>
      </c>
      <c r="M58" s="12">
        <f t="shared" si="9"/>
        <v>1.012942346</v>
      </c>
      <c r="N58" s="12">
        <f t="shared" ca="1" si="10"/>
        <v>1.0187465360000001</v>
      </c>
      <c r="O58" s="17">
        <f t="shared" si="25"/>
        <v>0</v>
      </c>
      <c r="P58" s="14">
        <f t="shared" ca="1" si="53"/>
        <v>18.746535999999999</v>
      </c>
      <c r="Q58" s="14">
        <f t="shared" si="54"/>
        <v>0</v>
      </c>
      <c r="R58" s="14">
        <f t="shared" si="52"/>
        <v>0</v>
      </c>
      <c r="S58" s="20">
        <f t="shared" si="14"/>
        <v>0</v>
      </c>
      <c r="T58" s="14">
        <f t="shared" si="37"/>
        <v>0</v>
      </c>
      <c r="U58" s="4" t="str">
        <f t="shared" si="26"/>
        <v>J=</v>
      </c>
      <c r="V58" s="29">
        <f t="shared" si="27"/>
        <v>44732</v>
      </c>
      <c r="W58" s="3"/>
      <c r="X58" s="4"/>
      <c r="Y58" s="93"/>
      <c r="Z58" s="94"/>
      <c r="AA58" s="96"/>
      <c r="AB58" s="97"/>
      <c r="AC58" s="100"/>
      <c r="AD58" s="100"/>
      <c r="AE58" s="98"/>
      <c r="AF58" s="100"/>
      <c r="AG58" s="93"/>
      <c r="AH58" s="99"/>
      <c r="AI58" s="94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35">
        <f t="shared" si="18"/>
        <v>44422</v>
      </c>
      <c r="B59" s="156">
        <f t="shared" ca="1" si="33"/>
        <v>1019.335026</v>
      </c>
      <c r="C59" s="14">
        <f t="shared" si="19"/>
        <v>1000</v>
      </c>
      <c r="D59" s="13">
        <f ca="1">IF(A59&lt;$B$1,VLOOKUP(A59,[1]DI!$A$4:$B$15000,2,FALSE),0)</f>
        <v>0</v>
      </c>
      <c r="E59" s="14">
        <f t="shared" ca="1" si="34"/>
        <v>1</v>
      </c>
      <c r="F59" s="14">
        <f ca="1">(TRUNC(PRODUCT($E$12:$E58),16))</f>
        <v>1.0059304725060401</v>
      </c>
      <c r="G59" s="14">
        <f t="shared" si="35"/>
        <v>1</v>
      </c>
      <c r="H59" s="14">
        <f t="shared" ca="1" si="36"/>
        <v>1.00593047</v>
      </c>
      <c r="I59" s="13">
        <f t="shared" si="21"/>
        <v>0.1</v>
      </c>
      <c r="J59" s="29">
        <f t="shared" si="22"/>
        <v>44375</v>
      </c>
      <c r="K59" s="2">
        <f t="shared" si="23"/>
        <v>34</v>
      </c>
      <c r="L59" s="17">
        <f t="shared" si="24"/>
        <v>35</v>
      </c>
      <c r="M59" s="12">
        <f t="shared" si="9"/>
        <v>1.0133255290000001</v>
      </c>
      <c r="N59" s="12">
        <f t="shared" ca="1" si="10"/>
        <v>1.019335026</v>
      </c>
      <c r="O59" s="17">
        <f t="shared" si="25"/>
        <v>0</v>
      </c>
      <c r="P59" s="14">
        <f t="shared" ca="1" si="53"/>
        <v>19.335025999999999</v>
      </c>
      <c r="Q59" s="14">
        <f t="shared" si="54"/>
        <v>0</v>
      </c>
      <c r="R59" s="14">
        <f t="shared" si="52"/>
        <v>0</v>
      </c>
      <c r="S59" s="20">
        <f t="shared" si="14"/>
        <v>0</v>
      </c>
      <c r="T59" s="14">
        <f t="shared" si="37"/>
        <v>0</v>
      </c>
      <c r="U59" s="4" t="str">
        <f t="shared" si="26"/>
        <v>J=</v>
      </c>
      <c r="V59" s="29">
        <f t="shared" si="27"/>
        <v>44732</v>
      </c>
      <c r="W59" s="3"/>
      <c r="X59" s="4"/>
      <c r="Y59" s="93"/>
      <c r="Z59" s="94"/>
      <c r="AA59" s="96"/>
      <c r="AB59" s="97"/>
      <c r="AC59" s="100"/>
      <c r="AD59" s="100"/>
      <c r="AE59" s="98"/>
      <c r="AF59" s="100"/>
      <c r="AG59" s="93"/>
      <c r="AH59" s="99"/>
      <c r="AI59" s="94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35">
        <f t="shared" si="18"/>
        <v>44423</v>
      </c>
      <c r="B60" s="156">
        <f t="shared" ca="1" si="33"/>
        <v>1019.335026</v>
      </c>
      <c r="C60" s="14">
        <f t="shared" si="19"/>
        <v>1000</v>
      </c>
      <c r="D60" s="13">
        <f ca="1">IF(A60&lt;$B$1,VLOOKUP(A60,[1]DI!$A$4:$B$15000,2,FALSE),0)</f>
        <v>0</v>
      </c>
      <c r="E60" s="14">
        <f t="shared" ca="1" si="34"/>
        <v>1</v>
      </c>
      <c r="F60" s="14">
        <f ca="1">(TRUNC(PRODUCT($E$12:$E59),16))</f>
        <v>1.0059304725060401</v>
      </c>
      <c r="G60" s="14">
        <f t="shared" si="35"/>
        <v>1</v>
      </c>
      <c r="H60" s="14">
        <f t="shared" ca="1" si="36"/>
        <v>1.00593047</v>
      </c>
      <c r="I60" s="13">
        <f t="shared" si="21"/>
        <v>0.1</v>
      </c>
      <c r="J60" s="29">
        <f t="shared" si="22"/>
        <v>44375</v>
      </c>
      <c r="K60" s="2">
        <f t="shared" si="23"/>
        <v>34</v>
      </c>
      <c r="L60" s="17">
        <f t="shared" si="24"/>
        <v>35</v>
      </c>
      <c r="M60" s="12">
        <f t="shared" si="9"/>
        <v>1.0133255290000001</v>
      </c>
      <c r="N60" s="12">
        <f t="shared" ca="1" si="10"/>
        <v>1.019335026</v>
      </c>
      <c r="O60" s="17">
        <f t="shared" si="25"/>
        <v>0</v>
      </c>
      <c r="P60" s="14">
        <f t="shared" ca="1" si="53"/>
        <v>19.335025999999999</v>
      </c>
      <c r="Q60" s="14">
        <f t="shared" si="54"/>
        <v>0</v>
      </c>
      <c r="R60" s="14">
        <f t="shared" si="52"/>
        <v>0</v>
      </c>
      <c r="S60" s="20">
        <f t="shared" si="14"/>
        <v>0</v>
      </c>
      <c r="T60" s="14">
        <f t="shared" si="37"/>
        <v>0</v>
      </c>
      <c r="U60" s="4" t="str">
        <f t="shared" si="26"/>
        <v>J=</v>
      </c>
      <c r="V60" s="29">
        <f t="shared" si="27"/>
        <v>44732</v>
      </c>
      <c r="W60" s="3"/>
      <c r="X60" s="4"/>
      <c r="Y60" s="93"/>
      <c r="Z60" s="94"/>
      <c r="AA60" s="96"/>
      <c r="AB60" s="97"/>
      <c r="AC60" s="100"/>
      <c r="AD60" s="100"/>
      <c r="AE60" s="98"/>
      <c r="AF60" s="100"/>
      <c r="AG60" s="93"/>
      <c r="AH60" s="99"/>
      <c r="AI60" s="94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35">
        <f t="shared" si="18"/>
        <v>44424</v>
      </c>
      <c r="B61" s="156">
        <f t="shared" ca="1" si="33"/>
        <v>1019.335026</v>
      </c>
      <c r="C61" s="14">
        <f t="shared" si="19"/>
        <v>1000</v>
      </c>
      <c r="D61" s="13">
        <f ca="1">IF(A61&lt;$B$1,VLOOKUP(A61,[1]DI!$A$4:$B$15000,2,FALSE),0)</f>
        <v>5.1499999999999997E-2</v>
      </c>
      <c r="E61" s="14">
        <f t="shared" ca="1" si="34"/>
        <v>1.0001993</v>
      </c>
      <c r="F61" s="14">
        <f ca="1">(TRUNC(PRODUCT($E$12:$E60),16))</f>
        <v>1.0059304725060401</v>
      </c>
      <c r="G61" s="14">
        <f t="shared" si="35"/>
        <v>1</v>
      </c>
      <c r="H61" s="14">
        <f t="shared" ca="1" si="36"/>
        <v>1.00593047</v>
      </c>
      <c r="I61" s="13">
        <f t="shared" si="21"/>
        <v>0.1</v>
      </c>
      <c r="J61" s="29">
        <f t="shared" si="22"/>
        <v>44375</v>
      </c>
      <c r="K61" s="2">
        <f t="shared" si="23"/>
        <v>35</v>
      </c>
      <c r="L61" s="17">
        <f t="shared" si="24"/>
        <v>35</v>
      </c>
      <c r="M61" s="12">
        <f t="shared" si="9"/>
        <v>1.0133255290000001</v>
      </c>
      <c r="N61" s="12">
        <f t="shared" ca="1" si="10"/>
        <v>1.019335026</v>
      </c>
      <c r="O61" s="17">
        <f t="shared" si="25"/>
        <v>0</v>
      </c>
      <c r="P61" s="14">
        <f t="shared" ca="1" si="53"/>
        <v>19.335025999999999</v>
      </c>
      <c r="Q61" s="14">
        <f t="shared" si="54"/>
        <v>0</v>
      </c>
      <c r="R61" s="14">
        <f t="shared" si="52"/>
        <v>0</v>
      </c>
      <c r="S61" s="20">
        <f t="shared" si="14"/>
        <v>0</v>
      </c>
      <c r="T61" s="14">
        <f t="shared" si="37"/>
        <v>0</v>
      </c>
      <c r="U61" s="4" t="str">
        <f t="shared" si="26"/>
        <v>J=</v>
      </c>
      <c r="V61" s="29">
        <f t="shared" si="27"/>
        <v>44732</v>
      </c>
      <c r="W61" s="3"/>
      <c r="X61" s="4"/>
      <c r="Y61" s="93"/>
      <c r="Z61" s="94"/>
      <c r="AA61" s="96"/>
      <c r="AB61" s="97"/>
      <c r="AC61" s="100"/>
      <c r="AD61" s="100"/>
      <c r="AE61" s="98"/>
      <c r="AF61" s="100"/>
      <c r="AG61" s="93"/>
      <c r="AH61" s="99"/>
      <c r="AI61" s="94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35">
        <f t="shared" si="18"/>
        <v>44425</v>
      </c>
      <c r="B62" s="156">
        <f t="shared" ca="1" si="33"/>
        <v>1019.923854</v>
      </c>
      <c r="C62" s="14">
        <f t="shared" si="19"/>
        <v>1000</v>
      </c>
      <c r="D62" s="13">
        <f ca="1">IF(A62&lt;$B$1,VLOOKUP(A62,[1]DI!$A$4:$B$15000,2,FALSE),0)</f>
        <v>5.1499999999999997E-2</v>
      </c>
      <c r="E62" s="14">
        <f t="shared" ca="1" si="34"/>
        <v>1.0001993</v>
      </c>
      <c r="F62" s="14">
        <f ca="1">(TRUNC(PRODUCT($E$12:$E61),16))</f>
        <v>1.0061309544492101</v>
      </c>
      <c r="G62" s="14">
        <f t="shared" si="35"/>
        <v>1</v>
      </c>
      <c r="H62" s="14">
        <f t="shared" ca="1" si="36"/>
        <v>1.00613095</v>
      </c>
      <c r="I62" s="13">
        <f t="shared" si="21"/>
        <v>0.1</v>
      </c>
      <c r="J62" s="29">
        <f t="shared" si="22"/>
        <v>44375</v>
      </c>
      <c r="K62" s="2">
        <f t="shared" si="23"/>
        <v>36</v>
      </c>
      <c r="L62" s="17">
        <f t="shared" si="24"/>
        <v>36</v>
      </c>
      <c r="M62" s="12">
        <f t="shared" si="9"/>
        <v>1.013708856</v>
      </c>
      <c r="N62" s="12">
        <f t="shared" ca="1" si="10"/>
        <v>1.019923854</v>
      </c>
      <c r="O62" s="17">
        <f t="shared" si="25"/>
        <v>0</v>
      </c>
      <c r="P62" s="14">
        <f t="shared" ca="1" si="53"/>
        <v>19.923853999999999</v>
      </c>
      <c r="Q62" s="14">
        <f t="shared" si="54"/>
        <v>0</v>
      </c>
      <c r="R62" s="14">
        <f t="shared" si="52"/>
        <v>0</v>
      </c>
      <c r="S62" s="20">
        <f t="shared" si="14"/>
        <v>0</v>
      </c>
      <c r="T62" s="14">
        <f t="shared" si="37"/>
        <v>0</v>
      </c>
      <c r="U62" s="4" t="str">
        <f t="shared" si="26"/>
        <v>J=</v>
      </c>
      <c r="V62" s="29">
        <f t="shared" si="27"/>
        <v>44732</v>
      </c>
      <c r="W62" s="3"/>
      <c r="X62" s="4"/>
      <c r="Y62" s="93"/>
      <c r="Z62" s="94"/>
      <c r="AA62" s="96"/>
      <c r="AB62" s="97"/>
      <c r="AC62" s="100"/>
      <c r="AD62" s="100"/>
      <c r="AE62" s="98"/>
      <c r="AF62" s="100"/>
      <c r="AG62" s="93"/>
      <c r="AH62" s="99"/>
      <c r="AI62" s="94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35">
        <f t="shared" si="18"/>
        <v>44426</v>
      </c>
      <c r="B63" s="156">
        <f t="shared" ca="1" si="33"/>
        <v>1020.5130339900001</v>
      </c>
      <c r="C63" s="14">
        <f t="shared" si="19"/>
        <v>1000</v>
      </c>
      <c r="D63" s="13">
        <f ca="1">IF(A63&lt;$B$1,VLOOKUP(A63,[1]DI!$A$4:$B$15000,2,FALSE),0)</f>
        <v>5.1499999999999997E-2</v>
      </c>
      <c r="E63" s="14">
        <f t="shared" ca="1" si="34"/>
        <v>1.0001993</v>
      </c>
      <c r="F63" s="14">
        <f ca="1">(TRUNC(PRODUCT($E$12:$E62),16))</f>
        <v>1.0063314763484399</v>
      </c>
      <c r="G63" s="14">
        <f t="shared" si="35"/>
        <v>1</v>
      </c>
      <c r="H63" s="14">
        <f t="shared" ca="1" si="36"/>
        <v>1.0063314800000001</v>
      </c>
      <c r="I63" s="13">
        <f t="shared" si="21"/>
        <v>0.1</v>
      </c>
      <c r="J63" s="29">
        <f t="shared" si="22"/>
        <v>44375</v>
      </c>
      <c r="K63" s="2">
        <f t="shared" si="23"/>
        <v>37</v>
      </c>
      <c r="L63" s="17">
        <f t="shared" si="24"/>
        <v>37</v>
      </c>
      <c r="M63" s="12">
        <f t="shared" si="9"/>
        <v>1.0140923289999999</v>
      </c>
      <c r="N63" s="12">
        <f t="shared" ca="1" si="10"/>
        <v>1.0205130339999999</v>
      </c>
      <c r="O63" s="17">
        <f t="shared" si="25"/>
        <v>0</v>
      </c>
      <c r="P63" s="14">
        <f t="shared" ca="1" si="53"/>
        <v>20.51303399</v>
      </c>
      <c r="Q63" s="14">
        <f t="shared" si="54"/>
        <v>0</v>
      </c>
      <c r="R63" s="14">
        <f t="shared" si="52"/>
        <v>0</v>
      </c>
      <c r="S63" s="20">
        <f t="shared" si="14"/>
        <v>0</v>
      </c>
      <c r="T63" s="14">
        <f t="shared" si="37"/>
        <v>0</v>
      </c>
      <c r="U63" s="4" t="str">
        <f t="shared" si="26"/>
        <v>J=</v>
      </c>
      <c r="V63" s="29">
        <f t="shared" si="27"/>
        <v>44732</v>
      </c>
      <c r="W63" s="3"/>
      <c r="X63" s="4"/>
      <c r="Y63" s="93"/>
      <c r="Z63" s="94"/>
      <c r="AA63" s="96"/>
      <c r="AB63" s="97"/>
      <c r="AC63" s="100"/>
      <c r="AD63" s="100"/>
      <c r="AE63" s="98"/>
      <c r="AF63" s="100"/>
      <c r="AG63" s="93"/>
      <c r="AH63" s="99"/>
      <c r="AI63" s="94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35">
        <f t="shared" si="18"/>
        <v>44427</v>
      </c>
      <c r="B64" s="156">
        <f t="shared" ca="1" si="33"/>
        <v>1021.102543</v>
      </c>
      <c r="C64" s="14">
        <f t="shared" si="19"/>
        <v>1000</v>
      </c>
      <c r="D64" s="13">
        <f ca="1">IF(A64&lt;$B$1,VLOOKUP(A64,[1]DI!$A$4:$B$15000,2,FALSE),0)</f>
        <v>5.1499999999999997E-2</v>
      </c>
      <c r="E64" s="14">
        <f t="shared" ca="1" si="34"/>
        <v>1.0001993</v>
      </c>
      <c r="F64" s="14">
        <f ca="1">(TRUNC(PRODUCT($E$12:$E63),16))</f>
        <v>1.00653203821167</v>
      </c>
      <c r="G64" s="14">
        <f t="shared" si="35"/>
        <v>1</v>
      </c>
      <c r="H64" s="14">
        <f t="shared" ca="1" si="36"/>
        <v>1.00653204</v>
      </c>
      <c r="I64" s="13">
        <f t="shared" si="21"/>
        <v>0.1</v>
      </c>
      <c r="J64" s="29">
        <f t="shared" si="22"/>
        <v>44375</v>
      </c>
      <c r="K64" s="2">
        <f t="shared" si="23"/>
        <v>38</v>
      </c>
      <c r="L64" s="17">
        <f t="shared" si="24"/>
        <v>38</v>
      </c>
      <c r="M64" s="12">
        <f t="shared" si="9"/>
        <v>1.0144759459999999</v>
      </c>
      <c r="N64" s="12">
        <f t="shared" ca="1" si="10"/>
        <v>1.021102543</v>
      </c>
      <c r="O64" s="17">
        <f t="shared" si="25"/>
        <v>0</v>
      </c>
      <c r="P64" s="14">
        <f t="shared" ca="1" si="53"/>
        <v>21.102543000000001</v>
      </c>
      <c r="Q64" s="14">
        <f t="shared" si="54"/>
        <v>0</v>
      </c>
      <c r="R64" s="14">
        <f t="shared" si="52"/>
        <v>0</v>
      </c>
      <c r="S64" s="20">
        <f t="shared" si="14"/>
        <v>0</v>
      </c>
      <c r="T64" s="14">
        <f t="shared" si="37"/>
        <v>0</v>
      </c>
      <c r="U64" s="4" t="str">
        <f t="shared" si="26"/>
        <v>J=</v>
      </c>
      <c r="V64" s="29">
        <f t="shared" si="27"/>
        <v>44732</v>
      </c>
      <c r="W64" s="3"/>
      <c r="X64" s="4"/>
      <c r="Y64" s="93"/>
      <c r="Z64" s="94"/>
      <c r="AA64" s="96"/>
      <c r="AB64" s="97"/>
      <c r="AC64" s="100"/>
      <c r="AD64" s="100"/>
      <c r="AE64" s="98"/>
      <c r="AF64" s="100"/>
      <c r="AG64" s="93"/>
      <c r="AH64" s="99"/>
      <c r="AI64" s="94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35">
        <f t="shared" si="18"/>
        <v>44428</v>
      </c>
      <c r="B65" s="156">
        <f t="shared" ca="1" si="33"/>
        <v>1021.692394</v>
      </c>
      <c r="C65" s="14">
        <f t="shared" si="19"/>
        <v>1000</v>
      </c>
      <c r="D65" s="13">
        <f ca="1">IF(A65&lt;$B$1,VLOOKUP(A65,[1]DI!$A$4:$B$15000,2,FALSE),0)</f>
        <v>5.1499999999999997E-2</v>
      </c>
      <c r="E65" s="14">
        <f t="shared" ca="1" si="34"/>
        <v>1.0001993</v>
      </c>
      <c r="F65" s="14">
        <f ca="1">(TRUNC(PRODUCT($E$12:$E64),16))</f>
        <v>1.0067326400468899</v>
      </c>
      <c r="G65" s="14">
        <f t="shared" si="35"/>
        <v>1</v>
      </c>
      <c r="H65" s="14">
        <f t="shared" ca="1" si="36"/>
        <v>1.0067326400000001</v>
      </c>
      <c r="I65" s="13">
        <f t="shared" si="21"/>
        <v>0.1</v>
      </c>
      <c r="J65" s="29">
        <f t="shared" si="22"/>
        <v>44375</v>
      </c>
      <c r="K65" s="2">
        <f t="shared" si="23"/>
        <v>39</v>
      </c>
      <c r="L65" s="17">
        <f t="shared" si="24"/>
        <v>39</v>
      </c>
      <c r="M65" s="12">
        <f t="shared" si="9"/>
        <v>1.014859709</v>
      </c>
      <c r="N65" s="12">
        <f t="shared" ca="1" si="10"/>
        <v>1.021692394</v>
      </c>
      <c r="O65" s="17">
        <v>0</v>
      </c>
      <c r="P65" s="14">
        <f t="shared" ca="1" si="53"/>
        <v>21.692394</v>
      </c>
      <c r="Q65" s="14">
        <f t="shared" si="54"/>
        <v>0</v>
      </c>
      <c r="R65" s="14">
        <f t="shared" si="52"/>
        <v>0</v>
      </c>
      <c r="S65" s="20">
        <f t="shared" si="14"/>
        <v>0</v>
      </c>
      <c r="T65" s="14">
        <f t="shared" si="37"/>
        <v>0</v>
      </c>
      <c r="U65" s="4" t="str">
        <f t="shared" si="26"/>
        <v>J=</v>
      </c>
      <c r="V65" s="29">
        <f t="shared" si="27"/>
        <v>44732</v>
      </c>
      <c r="W65" s="3"/>
      <c r="X65" s="4"/>
      <c r="Y65" s="93"/>
      <c r="Z65" s="94"/>
      <c r="AA65" s="96"/>
      <c r="AB65" s="97"/>
      <c r="AC65" s="100"/>
      <c r="AD65" s="100"/>
      <c r="AE65" s="98"/>
      <c r="AF65" s="100"/>
      <c r="AG65" s="93"/>
      <c r="AH65" s="99"/>
      <c r="AI65" s="94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35">
        <f t="shared" si="18"/>
        <v>44429</v>
      </c>
      <c r="B66" s="156">
        <f t="shared" ca="1" si="33"/>
        <v>1022.28258499</v>
      </c>
      <c r="C66" s="14">
        <f t="shared" si="19"/>
        <v>1000</v>
      </c>
      <c r="D66" s="13">
        <f ca="1">IF(A66&lt;$B$1,VLOOKUP(A66,[1]DI!$A$4:$B$15000,2,FALSE),0)</f>
        <v>0</v>
      </c>
      <c r="E66" s="14">
        <f t="shared" ca="1" si="34"/>
        <v>1</v>
      </c>
      <c r="F66" s="14">
        <f ca="1">(TRUNC(PRODUCT($E$12:$E65),16))</f>
        <v>1.00693328186205</v>
      </c>
      <c r="G66" s="14">
        <f t="shared" si="35"/>
        <v>1</v>
      </c>
      <c r="H66" s="14">
        <f t="shared" ca="1" si="36"/>
        <v>1.0069332799999999</v>
      </c>
      <c r="I66" s="13">
        <f t="shared" si="21"/>
        <v>0.1</v>
      </c>
      <c r="J66" s="29">
        <f t="shared" si="22"/>
        <v>44375</v>
      </c>
      <c r="K66" s="2">
        <f t="shared" si="23"/>
        <v>39</v>
      </c>
      <c r="L66" s="17">
        <f t="shared" si="24"/>
        <v>40</v>
      </c>
      <c r="M66" s="12">
        <f t="shared" si="9"/>
        <v>1.0152436170000001</v>
      </c>
      <c r="N66" s="12">
        <f t="shared" ca="1" si="10"/>
        <v>1.0222825849999999</v>
      </c>
      <c r="O66" s="17">
        <f t="shared" si="25"/>
        <v>0</v>
      </c>
      <c r="P66" s="14">
        <f t="shared" ca="1" si="53"/>
        <v>22.28258499</v>
      </c>
      <c r="Q66" s="14">
        <f t="shared" si="54"/>
        <v>0</v>
      </c>
      <c r="R66" s="14">
        <f t="shared" si="52"/>
        <v>0</v>
      </c>
      <c r="S66" s="20">
        <f t="shared" si="14"/>
        <v>0</v>
      </c>
      <c r="T66" s="14">
        <f t="shared" si="37"/>
        <v>0</v>
      </c>
      <c r="U66" s="4" t="str">
        <f t="shared" si="26"/>
        <v>J=</v>
      </c>
      <c r="V66" s="29">
        <f t="shared" si="27"/>
        <v>44732</v>
      </c>
      <c r="W66" s="3"/>
      <c r="X66" s="4"/>
      <c r="Y66" s="93"/>
      <c r="Z66" s="94"/>
      <c r="AA66" s="96"/>
      <c r="AB66" s="97"/>
      <c r="AC66" s="100"/>
      <c r="AD66" s="100"/>
      <c r="AE66" s="98"/>
      <c r="AF66" s="100"/>
      <c r="AG66" s="93"/>
      <c r="AH66" s="99"/>
      <c r="AI66" s="94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35">
        <f t="shared" si="18"/>
        <v>44430</v>
      </c>
      <c r="B67" s="156">
        <f t="shared" ca="1" si="33"/>
        <v>1022.28258499</v>
      </c>
      <c r="C67" s="14">
        <f t="shared" si="19"/>
        <v>1000</v>
      </c>
      <c r="D67" s="13">
        <f ca="1">IF(A67&lt;$B$1,VLOOKUP(A67,[1]DI!$A$4:$B$15000,2,FALSE),0)</f>
        <v>0</v>
      </c>
      <c r="E67" s="14">
        <f t="shared" ca="1" si="34"/>
        <v>1</v>
      </c>
      <c r="F67" s="14">
        <f ca="1">(TRUNC(PRODUCT($E$12:$E66),16))</f>
        <v>1.00693328186205</v>
      </c>
      <c r="G67" s="14">
        <f t="shared" si="35"/>
        <v>1</v>
      </c>
      <c r="H67" s="14">
        <f t="shared" ca="1" si="36"/>
        <v>1.0069332799999999</v>
      </c>
      <c r="I67" s="13">
        <f t="shared" si="21"/>
        <v>0.1</v>
      </c>
      <c r="J67" s="29">
        <f t="shared" si="22"/>
        <v>44375</v>
      </c>
      <c r="K67" s="2">
        <f t="shared" si="23"/>
        <v>39</v>
      </c>
      <c r="L67" s="17">
        <f t="shared" si="24"/>
        <v>40</v>
      </c>
      <c r="M67" s="12">
        <f t="shared" si="9"/>
        <v>1.0152436170000001</v>
      </c>
      <c r="N67" s="12">
        <f t="shared" ca="1" si="10"/>
        <v>1.0222825849999999</v>
      </c>
      <c r="O67" s="17">
        <f t="shared" si="25"/>
        <v>0</v>
      </c>
      <c r="P67" s="14">
        <f t="shared" ca="1" si="53"/>
        <v>22.28258499</v>
      </c>
      <c r="Q67" s="14">
        <f t="shared" si="54"/>
        <v>0</v>
      </c>
      <c r="R67" s="14">
        <f t="shared" si="52"/>
        <v>0</v>
      </c>
      <c r="S67" s="20">
        <f t="shared" si="14"/>
        <v>0</v>
      </c>
      <c r="T67" s="14">
        <f t="shared" si="37"/>
        <v>0</v>
      </c>
      <c r="U67" s="4" t="str">
        <f t="shared" si="26"/>
        <v>J=</v>
      </c>
      <c r="V67" s="29">
        <f t="shared" si="27"/>
        <v>44732</v>
      </c>
      <c r="W67" s="3"/>
      <c r="X67" s="4"/>
      <c r="Y67" s="93"/>
      <c r="Z67" s="94"/>
      <c r="AA67" s="96"/>
      <c r="AB67" s="97"/>
      <c r="AC67" s="100"/>
      <c r="AD67" s="100"/>
      <c r="AE67" s="98"/>
      <c r="AF67" s="100"/>
      <c r="AG67" s="93"/>
      <c r="AH67" s="99"/>
      <c r="AI67" s="94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35">
        <f t="shared" si="18"/>
        <v>44431</v>
      </c>
      <c r="B68" s="156">
        <f t="shared" ca="1" si="33"/>
        <v>1022.28258499</v>
      </c>
      <c r="C68" s="14">
        <f t="shared" si="19"/>
        <v>1000</v>
      </c>
      <c r="D68" s="13">
        <f ca="1">IF(A68&lt;$B$1,VLOOKUP(A68,[1]DI!$A$4:$B$15000,2,FALSE),0)</f>
        <v>5.1499999999999997E-2</v>
      </c>
      <c r="E68" s="14">
        <f t="shared" ca="1" si="34"/>
        <v>1.0001993</v>
      </c>
      <c r="F68" s="14">
        <f ca="1">(TRUNC(PRODUCT($E$12:$E67),16))</f>
        <v>1.00693328186205</v>
      </c>
      <c r="G68" s="14">
        <f t="shared" si="35"/>
        <v>1</v>
      </c>
      <c r="H68" s="14">
        <f t="shared" ca="1" si="36"/>
        <v>1.0069332799999999</v>
      </c>
      <c r="I68" s="13">
        <f t="shared" si="21"/>
        <v>0.1</v>
      </c>
      <c r="J68" s="29">
        <f t="shared" si="22"/>
        <v>44375</v>
      </c>
      <c r="K68" s="2">
        <f t="shared" si="23"/>
        <v>40</v>
      </c>
      <c r="L68" s="17">
        <f t="shared" si="24"/>
        <v>40</v>
      </c>
      <c r="M68" s="12">
        <f t="shared" si="9"/>
        <v>1.0152436170000001</v>
      </c>
      <c r="N68" s="12">
        <f t="shared" ca="1" si="10"/>
        <v>1.0222825849999999</v>
      </c>
      <c r="O68" s="17">
        <f t="shared" si="25"/>
        <v>0</v>
      </c>
      <c r="P68" s="14">
        <f t="shared" ca="1" si="53"/>
        <v>22.28258499</v>
      </c>
      <c r="Q68" s="14">
        <f t="shared" si="54"/>
        <v>0</v>
      </c>
      <c r="R68" s="14">
        <f t="shared" si="52"/>
        <v>0</v>
      </c>
      <c r="S68" s="20">
        <f t="shared" si="14"/>
        <v>0</v>
      </c>
      <c r="T68" s="14">
        <f t="shared" si="37"/>
        <v>0</v>
      </c>
      <c r="U68" s="4" t="str">
        <f t="shared" si="26"/>
        <v>J=</v>
      </c>
      <c r="V68" s="29">
        <f t="shared" si="27"/>
        <v>44732</v>
      </c>
      <c r="W68" s="3"/>
      <c r="X68" s="4"/>
      <c r="Y68" s="93"/>
      <c r="Z68" s="94"/>
      <c r="AA68" s="96"/>
      <c r="AB68" s="97"/>
      <c r="AC68" s="100"/>
      <c r="AD68" s="100"/>
      <c r="AE68" s="98"/>
      <c r="AF68" s="100"/>
      <c r="AG68" s="93"/>
      <c r="AH68" s="99"/>
      <c r="AI68" s="94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35">
        <f t="shared" si="18"/>
        <v>44432</v>
      </c>
      <c r="B69" s="156">
        <f t="shared" ca="1" si="33"/>
        <v>1022.873117</v>
      </c>
      <c r="C69" s="14">
        <f t="shared" si="19"/>
        <v>1000</v>
      </c>
      <c r="D69" s="13">
        <f ca="1">IF(A69&lt;$B$1,VLOOKUP(A69,[1]DI!$A$4:$B$15000,2,FALSE),0)</f>
        <v>5.1499999999999997E-2</v>
      </c>
      <c r="E69" s="14">
        <f t="shared" ca="1" si="34"/>
        <v>1.0001993</v>
      </c>
      <c r="F69" s="14">
        <f ca="1">(TRUNC(PRODUCT($E$12:$E68),16))</f>
        <v>1.00713396366513</v>
      </c>
      <c r="G69" s="14">
        <f t="shared" si="35"/>
        <v>1</v>
      </c>
      <c r="H69" s="14">
        <f t="shared" ca="1" si="36"/>
        <v>1.00713396</v>
      </c>
      <c r="I69" s="13">
        <f t="shared" si="21"/>
        <v>0.1</v>
      </c>
      <c r="J69" s="29">
        <f t="shared" si="22"/>
        <v>44375</v>
      </c>
      <c r="K69" s="2">
        <f t="shared" si="23"/>
        <v>41</v>
      </c>
      <c r="L69" s="17">
        <f t="shared" si="24"/>
        <v>41</v>
      </c>
      <c r="M69" s="12">
        <f t="shared" si="9"/>
        <v>1.01562767</v>
      </c>
      <c r="N69" s="12">
        <f t="shared" ca="1" si="10"/>
        <v>1.0228731170000001</v>
      </c>
      <c r="O69" s="17">
        <f t="shared" si="25"/>
        <v>0</v>
      </c>
      <c r="P69" s="14">
        <f t="shared" ca="1" si="53"/>
        <v>22.873117000000001</v>
      </c>
      <c r="Q69" s="14">
        <f t="shared" si="54"/>
        <v>0</v>
      </c>
      <c r="R69" s="14">
        <f t="shared" si="52"/>
        <v>0</v>
      </c>
      <c r="S69" s="20">
        <f t="shared" si="14"/>
        <v>0</v>
      </c>
      <c r="T69" s="14">
        <f t="shared" si="37"/>
        <v>0</v>
      </c>
      <c r="U69" s="4" t="str">
        <f t="shared" si="26"/>
        <v>J=</v>
      </c>
      <c r="V69" s="29">
        <f t="shared" si="27"/>
        <v>44732</v>
      </c>
      <c r="W69" s="3"/>
      <c r="X69" s="4"/>
      <c r="Y69" s="93"/>
      <c r="Z69" s="94"/>
      <c r="AA69" s="96"/>
      <c r="AB69" s="97"/>
      <c r="AC69" s="100"/>
      <c r="AD69" s="100"/>
      <c r="AE69" s="98"/>
      <c r="AF69" s="100"/>
      <c r="AG69" s="93"/>
      <c r="AH69" s="99"/>
      <c r="AI69" s="94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35">
        <f t="shared" si="18"/>
        <v>44433</v>
      </c>
      <c r="B70" s="156">
        <f t="shared" ca="1" si="33"/>
        <v>1023.46399999</v>
      </c>
      <c r="C70" s="14">
        <f t="shared" si="19"/>
        <v>1000</v>
      </c>
      <c r="D70" s="13">
        <f ca="1">IF(A70&lt;$B$1,VLOOKUP(A70,[1]DI!$A$4:$B$15000,2,FALSE),0)</f>
        <v>5.1499999999999997E-2</v>
      </c>
      <c r="E70" s="14">
        <f t="shared" ca="1" si="34"/>
        <v>1.0001993</v>
      </c>
      <c r="F70" s="14">
        <f ca="1">(TRUNC(PRODUCT($E$12:$E69),16))</f>
        <v>1.0073346854640799</v>
      </c>
      <c r="G70" s="14">
        <f t="shared" si="35"/>
        <v>1</v>
      </c>
      <c r="H70" s="14">
        <f t="shared" ca="1" si="36"/>
        <v>1.00733469</v>
      </c>
      <c r="I70" s="13">
        <f t="shared" si="21"/>
        <v>0.1</v>
      </c>
      <c r="J70" s="29">
        <f t="shared" si="22"/>
        <v>44375</v>
      </c>
      <c r="K70" s="2">
        <f t="shared" si="23"/>
        <v>42</v>
      </c>
      <c r="L70" s="17">
        <f t="shared" si="24"/>
        <v>42</v>
      </c>
      <c r="M70" s="12">
        <f t="shared" si="9"/>
        <v>1.0160118680000001</v>
      </c>
      <c r="N70" s="12">
        <f t="shared" ca="1" si="10"/>
        <v>1.0234639999999999</v>
      </c>
      <c r="O70" s="17">
        <f t="shared" si="25"/>
        <v>0</v>
      </c>
      <c r="P70" s="14">
        <f t="shared" ca="1" si="53"/>
        <v>23.463999990000001</v>
      </c>
      <c r="Q70" s="14">
        <f t="shared" si="54"/>
        <v>0</v>
      </c>
      <c r="R70" s="14">
        <f t="shared" si="52"/>
        <v>0</v>
      </c>
      <c r="S70" s="20">
        <f t="shared" si="14"/>
        <v>0</v>
      </c>
      <c r="T70" s="14">
        <f t="shared" si="37"/>
        <v>0</v>
      </c>
      <c r="U70" s="4" t="str">
        <f t="shared" si="26"/>
        <v>J=</v>
      </c>
      <c r="V70" s="29">
        <f t="shared" si="27"/>
        <v>44732</v>
      </c>
      <c r="W70" s="3"/>
      <c r="X70" s="4"/>
      <c r="Y70" s="93"/>
      <c r="Z70" s="94"/>
      <c r="AA70" s="96"/>
      <c r="AB70" s="97"/>
      <c r="AC70" s="100"/>
      <c r="AD70" s="100"/>
      <c r="AE70" s="98"/>
      <c r="AF70" s="100"/>
      <c r="AG70" s="93"/>
      <c r="AH70" s="99"/>
      <c r="AI70" s="94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35">
        <f t="shared" si="18"/>
        <v>44434</v>
      </c>
      <c r="B71" s="156">
        <f t="shared" ca="1" si="33"/>
        <v>1024.055214</v>
      </c>
      <c r="C71" s="14">
        <f t="shared" si="19"/>
        <v>1000</v>
      </c>
      <c r="D71" s="13">
        <f ca="1">IF(A71&lt;$B$1,VLOOKUP(A71,[1]DI!$A$4:$B$15000,2,FALSE),0)</f>
        <v>5.1499999999999997E-2</v>
      </c>
      <c r="E71" s="14">
        <f t="shared" ca="1" si="34"/>
        <v>1.0001993</v>
      </c>
      <c r="F71" s="14">
        <f ca="1">(TRUNC(PRODUCT($E$12:$E70),16))</f>
        <v>1.0075354472669</v>
      </c>
      <c r="G71" s="14">
        <f t="shared" si="35"/>
        <v>1</v>
      </c>
      <c r="H71" s="14">
        <f t="shared" ca="1" si="36"/>
        <v>1.00753545</v>
      </c>
      <c r="I71" s="13">
        <f t="shared" si="21"/>
        <v>0.1</v>
      </c>
      <c r="J71" s="29">
        <f t="shared" si="22"/>
        <v>44375</v>
      </c>
      <c r="K71" s="2">
        <f t="shared" si="23"/>
        <v>43</v>
      </c>
      <c r="L71" s="17">
        <f t="shared" si="24"/>
        <v>43</v>
      </c>
      <c r="M71" s="12">
        <f t="shared" si="9"/>
        <v>1.016396211</v>
      </c>
      <c r="N71" s="12">
        <f t="shared" ca="1" si="10"/>
        <v>1.0240552140000001</v>
      </c>
      <c r="O71" s="17">
        <f t="shared" si="25"/>
        <v>0</v>
      </c>
      <c r="P71" s="14">
        <f t="shared" ca="1" si="53"/>
        <v>24.055213999999999</v>
      </c>
      <c r="Q71" s="14">
        <f t="shared" si="54"/>
        <v>0</v>
      </c>
      <c r="R71" s="14">
        <f t="shared" si="52"/>
        <v>0</v>
      </c>
      <c r="S71" s="20">
        <f t="shared" si="14"/>
        <v>0</v>
      </c>
      <c r="T71" s="14">
        <f t="shared" si="37"/>
        <v>0</v>
      </c>
      <c r="U71" s="4" t="str">
        <f t="shared" si="26"/>
        <v>J=</v>
      </c>
      <c r="V71" s="29">
        <f t="shared" si="27"/>
        <v>44732</v>
      </c>
      <c r="W71" s="3"/>
      <c r="X71" s="4"/>
      <c r="Y71" s="93"/>
      <c r="Z71" s="94"/>
      <c r="AA71" s="96"/>
      <c r="AB71" s="97"/>
      <c r="AC71" s="96"/>
      <c r="AD71" s="101"/>
      <c r="AE71" s="102"/>
      <c r="AF71" s="96"/>
      <c r="AG71" s="93"/>
      <c r="AH71" s="99"/>
      <c r="AI71" s="103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35">
        <f t="shared" si="18"/>
        <v>44435</v>
      </c>
      <c r="B72" s="156">
        <f t="shared" ca="1" si="33"/>
        <v>1024.6467699899999</v>
      </c>
      <c r="C72" s="14">
        <f t="shared" si="19"/>
        <v>1000</v>
      </c>
      <c r="D72" s="13">
        <f ca="1">IF(A72&lt;$B$1,VLOOKUP(A72,[1]DI!$A$4:$B$15000,2,FALSE),0)</f>
        <v>5.1499999999999997E-2</v>
      </c>
      <c r="E72" s="14">
        <f t="shared" ca="1" si="34"/>
        <v>1.0001993</v>
      </c>
      <c r="F72" s="14">
        <f ca="1">(TRUNC(PRODUCT($E$12:$E71),16))</f>
        <v>1.00773624908154</v>
      </c>
      <c r="G72" s="14">
        <f t="shared" si="35"/>
        <v>1</v>
      </c>
      <c r="H72" s="14">
        <f t="shared" ca="1" si="36"/>
        <v>1.00773625</v>
      </c>
      <c r="I72" s="13">
        <f t="shared" si="21"/>
        <v>0.1</v>
      </c>
      <c r="J72" s="29">
        <f t="shared" si="22"/>
        <v>44375</v>
      </c>
      <c r="K72" s="2">
        <f t="shared" si="23"/>
        <v>44</v>
      </c>
      <c r="L72" s="17">
        <f t="shared" si="24"/>
        <v>44</v>
      </c>
      <c r="M72" s="12">
        <f t="shared" si="9"/>
        <v>1.0167807</v>
      </c>
      <c r="N72" s="12">
        <f t="shared" ca="1" si="10"/>
        <v>1.0246467699999999</v>
      </c>
      <c r="O72" s="17">
        <f t="shared" si="25"/>
        <v>0</v>
      </c>
      <c r="P72" s="14">
        <f t="shared" ca="1" si="53"/>
        <v>24.646769989999999</v>
      </c>
      <c r="Q72" s="14">
        <f t="shared" si="54"/>
        <v>0</v>
      </c>
      <c r="R72" s="14">
        <f t="shared" si="52"/>
        <v>0</v>
      </c>
      <c r="S72" s="20">
        <f t="shared" si="14"/>
        <v>0</v>
      </c>
      <c r="T72" s="14">
        <f t="shared" si="37"/>
        <v>0</v>
      </c>
      <c r="U72" s="4" t="str">
        <f t="shared" si="26"/>
        <v>J=</v>
      </c>
      <c r="V72" s="29">
        <f t="shared" si="27"/>
        <v>44732</v>
      </c>
      <c r="W72" s="3"/>
      <c r="X72" s="4"/>
      <c r="Y72" s="93"/>
      <c r="Z72" s="94"/>
      <c r="AA72" s="96"/>
      <c r="AB72" s="97"/>
      <c r="AC72" s="96"/>
      <c r="AD72" s="101"/>
      <c r="AE72" s="102"/>
      <c r="AF72" s="96"/>
      <c r="AG72" s="93"/>
      <c r="AH72" s="99"/>
      <c r="AI72" s="103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35">
        <f t="shared" si="18"/>
        <v>44436</v>
      </c>
      <c r="B73" s="156">
        <f t="shared" ca="1" si="33"/>
        <v>1025.238668</v>
      </c>
      <c r="C73" s="14">
        <f t="shared" si="19"/>
        <v>1000</v>
      </c>
      <c r="D73" s="13">
        <f ca="1">IF(A73&lt;$B$1,VLOOKUP(A73,[1]DI!$A$4:$B$15000,2,FALSE),0)</f>
        <v>0</v>
      </c>
      <c r="E73" s="14">
        <f t="shared" ca="1" si="34"/>
        <v>1</v>
      </c>
      <c r="F73" s="14">
        <f ca="1">(TRUNC(PRODUCT($E$12:$E72),16))</f>
        <v>1.0079370909159799</v>
      </c>
      <c r="G73" s="14">
        <f t="shared" si="35"/>
        <v>1</v>
      </c>
      <c r="H73" s="14">
        <f t="shared" ca="1" si="36"/>
        <v>1.00793709</v>
      </c>
      <c r="I73" s="13">
        <f t="shared" si="21"/>
        <v>0.1</v>
      </c>
      <c r="J73" s="29">
        <f t="shared" si="22"/>
        <v>44375</v>
      </c>
      <c r="K73" s="2">
        <f t="shared" si="23"/>
        <v>44</v>
      </c>
      <c r="L73" s="17">
        <f t="shared" si="24"/>
        <v>45</v>
      </c>
      <c r="M73" s="12">
        <f t="shared" si="9"/>
        <v>1.0171653350000001</v>
      </c>
      <c r="N73" s="12">
        <f t="shared" ca="1" si="10"/>
        <v>1.0252386680000001</v>
      </c>
      <c r="O73" s="17">
        <f t="shared" si="25"/>
        <v>0</v>
      </c>
      <c r="P73" s="14">
        <f t="shared" ca="1" si="53"/>
        <v>25.238668000000001</v>
      </c>
      <c r="Q73" s="14">
        <f t="shared" si="54"/>
        <v>0</v>
      </c>
      <c r="R73" s="14">
        <f t="shared" si="52"/>
        <v>0</v>
      </c>
      <c r="S73" s="20">
        <f t="shared" si="14"/>
        <v>0</v>
      </c>
      <c r="T73" s="14">
        <f t="shared" si="37"/>
        <v>0</v>
      </c>
      <c r="U73" s="4" t="str">
        <f t="shared" si="26"/>
        <v>J=</v>
      </c>
      <c r="V73" s="29">
        <f t="shared" si="27"/>
        <v>44732</v>
      </c>
      <c r="W73" s="3"/>
      <c r="X73" s="4"/>
      <c r="Y73" s="93"/>
      <c r="Z73" s="94"/>
      <c r="AA73" s="96"/>
      <c r="AB73" s="97"/>
      <c r="AC73" s="96"/>
      <c r="AD73" s="101"/>
      <c r="AE73" s="102"/>
      <c r="AF73" s="96"/>
      <c r="AG73" s="93"/>
      <c r="AH73" s="99"/>
      <c r="AI73" s="103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35">
        <f t="shared" si="18"/>
        <v>44437</v>
      </c>
      <c r="B74" s="156">
        <f t="shared" ca="1" si="33"/>
        <v>1025.238668</v>
      </c>
      <c r="C74" s="14">
        <f t="shared" si="19"/>
        <v>1000</v>
      </c>
      <c r="D74" s="13">
        <f ca="1">IF(A74&lt;$B$1,VLOOKUP(A74,[1]DI!$A$4:$B$15000,2,FALSE),0)</f>
        <v>0</v>
      </c>
      <c r="E74" s="14">
        <f t="shared" ca="1" si="34"/>
        <v>1</v>
      </c>
      <c r="F74" s="14">
        <f ca="1">(TRUNC(PRODUCT($E$12:$E73),16))</f>
        <v>1.0079370909159799</v>
      </c>
      <c r="G74" s="14">
        <f t="shared" si="35"/>
        <v>1</v>
      </c>
      <c r="H74" s="14">
        <f t="shared" ca="1" si="36"/>
        <v>1.00793709</v>
      </c>
      <c r="I74" s="13">
        <f t="shared" si="21"/>
        <v>0.1</v>
      </c>
      <c r="J74" s="29">
        <f t="shared" si="22"/>
        <v>44375</v>
      </c>
      <c r="K74" s="2">
        <f t="shared" si="23"/>
        <v>44</v>
      </c>
      <c r="L74" s="17">
        <f t="shared" si="24"/>
        <v>45</v>
      </c>
      <c r="M74" s="12">
        <f t="shared" si="9"/>
        <v>1.0171653350000001</v>
      </c>
      <c r="N74" s="12">
        <f t="shared" ca="1" si="10"/>
        <v>1.0252386680000001</v>
      </c>
      <c r="O74" s="17">
        <f t="shared" si="25"/>
        <v>0</v>
      </c>
      <c r="P74" s="14">
        <f t="shared" ca="1" si="53"/>
        <v>25.238668000000001</v>
      </c>
      <c r="Q74" s="14">
        <f t="shared" si="54"/>
        <v>0</v>
      </c>
      <c r="R74" s="14">
        <f t="shared" si="52"/>
        <v>0</v>
      </c>
      <c r="S74" s="20">
        <f t="shared" si="14"/>
        <v>0</v>
      </c>
      <c r="T74" s="14">
        <f t="shared" si="37"/>
        <v>0</v>
      </c>
      <c r="U74" s="4" t="str">
        <f t="shared" si="26"/>
        <v>J=</v>
      </c>
      <c r="V74" s="29">
        <f t="shared" si="27"/>
        <v>44732</v>
      </c>
      <c r="W74" s="3"/>
      <c r="X74" s="4"/>
      <c r="Y74" s="93"/>
      <c r="Z74" s="94"/>
      <c r="AA74" s="96"/>
      <c r="AB74" s="97"/>
      <c r="AC74" s="96"/>
      <c r="AD74" s="101"/>
      <c r="AE74" s="102"/>
      <c r="AF74" s="96"/>
      <c r="AG74" s="93"/>
      <c r="AH74" s="99"/>
      <c r="AI74" s="103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35">
        <f t="shared" si="18"/>
        <v>44438</v>
      </c>
      <c r="B75" s="156">
        <f t="shared" ca="1" si="33"/>
        <v>1025.238668</v>
      </c>
      <c r="C75" s="14">
        <f t="shared" si="19"/>
        <v>1000</v>
      </c>
      <c r="D75" s="13">
        <f ca="1">IF(A75&lt;$B$1,VLOOKUP(A75,[1]DI!$A$4:$B$15000,2,FALSE),0)</f>
        <v>5.1499999999999997E-2</v>
      </c>
      <c r="E75" s="14">
        <f t="shared" ca="1" si="34"/>
        <v>1.0001993</v>
      </c>
      <c r="F75" s="14">
        <f ca="1">(TRUNC(PRODUCT($E$12:$E74),16))</f>
        <v>1.0079370909159799</v>
      </c>
      <c r="G75" s="14">
        <f t="shared" si="35"/>
        <v>1</v>
      </c>
      <c r="H75" s="14">
        <f t="shared" ca="1" si="36"/>
        <v>1.00793709</v>
      </c>
      <c r="I75" s="13">
        <f t="shared" si="21"/>
        <v>0.1</v>
      </c>
      <c r="J75" s="29">
        <f t="shared" si="22"/>
        <v>44375</v>
      </c>
      <c r="K75" s="2">
        <f t="shared" si="23"/>
        <v>45</v>
      </c>
      <c r="L75" s="17">
        <f t="shared" si="24"/>
        <v>45</v>
      </c>
      <c r="M75" s="12">
        <f t="shared" si="9"/>
        <v>1.0171653350000001</v>
      </c>
      <c r="N75" s="12">
        <f t="shared" ca="1" si="10"/>
        <v>1.0252386680000001</v>
      </c>
      <c r="O75" s="17">
        <f t="shared" si="25"/>
        <v>0</v>
      </c>
      <c r="P75" s="14">
        <f t="shared" ca="1" si="53"/>
        <v>25.238668000000001</v>
      </c>
      <c r="Q75" s="14">
        <f t="shared" si="54"/>
        <v>0</v>
      </c>
      <c r="R75" s="14">
        <f t="shared" si="52"/>
        <v>0</v>
      </c>
      <c r="S75" s="20">
        <f t="shared" si="14"/>
        <v>0</v>
      </c>
      <c r="T75" s="14">
        <f t="shared" si="37"/>
        <v>0</v>
      </c>
      <c r="U75" s="4" t="str">
        <f t="shared" si="26"/>
        <v>J=</v>
      </c>
      <c r="V75" s="29">
        <f t="shared" si="27"/>
        <v>44732</v>
      </c>
      <c r="W75" s="3"/>
      <c r="X75" s="4"/>
      <c r="Y75" s="93"/>
      <c r="Z75" s="94"/>
      <c r="AA75" s="96"/>
      <c r="AB75" s="97"/>
      <c r="AC75" s="96"/>
      <c r="AD75" s="101"/>
      <c r="AE75" s="102"/>
      <c r="AF75" s="96"/>
      <c r="AG75" s="93"/>
      <c r="AH75" s="99"/>
      <c r="AI75" s="103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35">
        <f t="shared" si="18"/>
        <v>44439</v>
      </c>
      <c r="B76" s="156">
        <f t="shared" ca="1" si="33"/>
        <v>1025.830907</v>
      </c>
      <c r="C76" s="14">
        <f t="shared" si="19"/>
        <v>1000</v>
      </c>
      <c r="D76" s="13">
        <f ca="1">IF(A76&lt;$B$1,VLOOKUP(A76,[1]DI!$A$4:$B$15000,2,FALSE),0)</f>
        <v>5.1499999999999997E-2</v>
      </c>
      <c r="E76" s="14">
        <f t="shared" ca="1" si="34"/>
        <v>1.0001993</v>
      </c>
      <c r="F76" s="14">
        <f ca="1">(TRUNC(PRODUCT($E$12:$E75),16))</f>
        <v>1.0081379727782001</v>
      </c>
      <c r="G76" s="14">
        <f t="shared" si="35"/>
        <v>1</v>
      </c>
      <c r="H76" s="14">
        <f t="shared" ca="1" si="36"/>
        <v>1.0081379699999999</v>
      </c>
      <c r="I76" s="13">
        <f t="shared" si="21"/>
        <v>0.1</v>
      </c>
      <c r="J76" s="29">
        <f t="shared" si="22"/>
        <v>44375</v>
      </c>
      <c r="K76" s="2">
        <f t="shared" si="23"/>
        <v>46</v>
      </c>
      <c r="L76" s="17">
        <f t="shared" si="24"/>
        <v>46</v>
      </c>
      <c r="M76" s="12">
        <f t="shared" ref="M76:M139" si="55">ROUND((I76+1)^(L76/252),9)</f>
        <v>1.0175501149999999</v>
      </c>
      <c r="N76" s="12">
        <f t="shared" ref="N76:N139" ca="1" si="56">ROUND(H76*M76,9)</f>
        <v>1.025830907</v>
      </c>
      <c r="O76" s="17">
        <f t="shared" si="25"/>
        <v>0</v>
      </c>
      <c r="P76" s="14">
        <f t="shared" ca="1" si="53"/>
        <v>25.830907</v>
      </c>
      <c r="Q76" s="14">
        <f t="shared" si="54"/>
        <v>0</v>
      </c>
      <c r="R76" s="14">
        <f t="shared" si="52"/>
        <v>0</v>
      </c>
      <c r="S76" s="20">
        <f t="shared" ref="S76:S139" si="57">IF($O76&gt;0,VLOOKUP($O76,$Y$12:$AE$150,7),0)</f>
        <v>0</v>
      </c>
      <c r="T76" s="14">
        <f t="shared" si="37"/>
        <v>0</v>
      </c>
      <c r="U76" s="4" t="str">
        <f t="shared" si="26"/>
        <v>J=</v>
      </c>
      <c r="V76" s="29">
        <f t="shared" si="27"/>
        <v>44732</v>
      </c>
      <c r="W76" s="3"/>
      <c r="X76" s="4"/>
      <c r="Y76" s="93"/>
      <c r="Z76" s="94"/>
      <c r="AA76" s="96"/>
      <c r="AB76" s="97"/>
      <c r="AC76" s="96"/>
      <c r="AD76" s="101"/>
      <c r="AE76" s="102"/>
      <c r="AF76" s="96"/>
      <c r="AG76" s="93"/>
      <c r="AH76" s="99"/>
      <c r="AI76" s="103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35">
        <f t="shared" ref="A77:A140" si="58">(A76+1)</f>
        <v>44440</v>
      </c>
      <c r="B77" s="156">
        <f t="shared" ca="1" si="33"/>
        <v>1026.4234879999999</v>
      </c>
      <c r="C77" s="14">
        <f t="shared" ref="C77:C140" si="59">(C76-T76)</f>
        <v>1000</v>
      </c>
      <c r="D77" s="13">
        <f ca="1">IF(A77&lt;$B$1,VLOOKUP(A77,[1]DI!$A$4:$B$15000,2,FALSE),0)</f>
        <v>5.1499999999999997E-2</v>
      </c>
      <c r="E77" s="14">
        <f t="shared" ca="1" si="34"/>
        <v>1.0001993</v>
      </c>
      <c r="F77" s="14">
        <f ca="1">(TRUNC(PRODUCT($E$12:$E76),16))</f>
        <v>1.00833889467617</v>
      </c>
      <c r="G77" s="14">
        <f t="shared" si="35"/>
        <v>1</v>
      </c>
      <c r="H77" s="14">
        <f t="shared" ca="1" si="36"/>
        <v>1.0083388900000001</v>
      </c>
      <c r="I77" s="13">
        <f t="shared" ref="I77:I140" si="60">I76</f>
        <v>0.1</v>
      </c>
      <c r="J77" s="29">
        <f t="shared" ref="J77:J140" si="61">IF(O76&gt;0,VLOOKUP(O76,Y$12:AI$150,2),J76)</f>
        <v>44375</v>
      </c>
      <c r="K77" s="2">
        <f t="shared" ref="K77:K140" si="62">IF(A77&gt;J77,IF(NETWORKDAYS(J77,A77,$Y$160:$Y$544)-1=0,1,NETWORKDAYS(J77,A77,$Y$160:$Y$544)-1),0)</f>
        <v>47</v>
      </c>
      <c r="L77" s="17">
        <f t="shared" ref="L77:L140" si="63">IF(AND(K77=1,K76=1),1,IF(K77&gt;0,IF(K77=K76,K77+1,K77),0))</f>
        <v>47</v>
      </c>
      <c r="M77" s="12">
        <f t="shared" si="55"/>
        <v>1.01793504</v>
      </c>
      <c r="N77" s="12">
        <f t="shared" ca="1" si="56"/>
        <v>1.0264234880000001</v>
      </c>
      <c r="O77" s="17">
        <f t="shared" ref="O77:O140" si="64">IF(VLOOKUP(A77,Z$12:AG$150,8)=VLOOKUP(A76,Z$12:AG$150,8),0,VLOOKUP(A77,Z$12:AG$150,8))</f>
        <v>0</v>
      </c>
      <c r="P77" s="14">
        <f t="shared" ca="1" si="53"/>
        <v>26.423487999999999</v>
      </c>
      <c r="Q77" s="14">
        <f t="shared" si="54"/>
        <v>0</v>
      </c>
      <c r="R77" s="14">
        <f t="shared" si="52"/>
        <v>0</v>
      </c>
      <c r="S77" s="20">
        <f t="shared" si="57"/>
        <v>0</v>
      </c>
      <c r="T77" s="14">
        <f t="shared" si="37"/>
        <v>0</v>
      </c>
      <c r="U77" s="4" t="str">
        <f t="shared" ref="U77:U140" si="65">IF(O76&gt;0,VLOOKUP(O76,Y$12:AI$150,10),U76)</f>
        <v>J=</v>
      </c>
      <c r="V77" s="29">
        <f t="shared" ref="V77:V140" si="66">IF(O76&gt;0,VLOOKUP(O76,Y$12:AI$150,11),V76)</f>
        <v>44732</v>
      </c>
      <c r="W77" s="3"/>
      <c r="X77" s="4"/>
      <c r="Y77" s="93"/>
      <c r="Z77" s="94"/>
      <c r="AA77" s="96"/>
      <c r="AB77" s="97"/>
      <c r="AC77" s="96"/>
      <c r="AD77" s="101"/>
      <c r="AE77" s="102"/>
      <c r="AF77" s="96"/>
      <c r="AG77" s="93"/>
      <c r="AH77" s="99"/>
      <c r="AI77" s="103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35">
        <f t="shared" si="58"/>
        <v>44441</v>
      </c>
      <c r="B78" s="156">
        <f t="shared" ref="B78:B141" ca="1" si="67">IF(A78&lt;=TODAY(),C78+P78,IF(AND(A78&gt;TODAY(),A78&lt;=$B$1),IF(VLOOKUP(TODAY(),$A$10:$D$5000,4,FALSE)=0,"n.d",C78+P78),"n.d"))</f>
        <v>1027.0164219999999</v>
      </c>
      <c r="C78" s="14">
        <f t="shared" si="59"/>
        <v>1000</v>
      </c>
      <c r="D78" s="13">
        <f ca="1">IF(A78&lt;$B$1,VLOOKUP(A78,[1]DI!$A$4:$B$15000,2,FALSE),0)</f>
        <v>5.1499999999999997E-2</v>
      </c>
      <c r="E78" s="14">
        <f t="shared" ref="E78:E141" ca="1" si="68">ROUND(((1+D78)^(1/252)),8)</f>
        <v>1.0001993</v>
      </c>
      <c r="F78" s="14">
        <f ca="1">(TRUNC(PRODUCT($E$12:$E77),16))</f>
        <v>1.00853985661788</v>
      </c>
      <c r="G78" s="14">
        <f t="shared" ref="G78:G141" si="69">IF(O77&gt;0,F77,G77)</f>
        <v>1</v>
      </c>
      <c r="H78" s="14">
        <f t="shared" ref="H78:H141" ca="1" si="70">ROUND(F78/G78,8)</f>
        <v>1.00853986</v>
      </c>
      <c r="I78" s="13">
        <f t="shared" si="60"/>
        <v>0.1</v>
      </c>
      <c r="J78" s="29">
        <f t="shared" si="61"/>
        <v>44375</v>
      </c>
      <c r="K78" s="2">
        <f t="shared" si="62"/>
        <v>48</v>
      </c>
      <c r="L78" s="17">
        <f t="shared" si="63"/>
        <v>48</v>
      </c>
      <c r="M78" s="12">
        <f t="shared" si="55"/>
        <v>1.018320111</v>
      </c>
      <c r="N78" s="12">
        <f t="shared" ca="1" si="56"/>
        <v>1.027016422</v>
      </c>
      <c r="O78" s="17">
        <f t="shared" si="64"/>
        <v>0</v>
      </c>
      <c r="P78" s="14">
        <f t="shared" ca="1" si="53"/>
        <v>27.016421999999999</v>
      </c>
      <c r="Q78" s="14">
        <f t="shared" si="54"/>
        <v>0</v>
      </c>
      <c r="R78" s="14">
        <f t="shared" si="52"/>
        <v>0</v>
      </c>
      <c r="S78" s="20">
        <f t="shared" si="57"/>
        <v>0</v>
      </c>
      <c r="T78" s="14">
        <f t="shared" ref="T78:T141" si="71">IF(S78&gt;0,TRUNC(S78*C78,8),0)</f>
        <v>0</v>
      </c>
      <c r="U78" s="4" t="str">
        <f t="shared" si="65"/>
        <v>J=</v>
      </c>
      <c r="V78" s="29">
        <f t="shared" si="66"/>
        <v>44732</v>
      </c>
      <c r="W78" s="3"/>
      <c r="X78" s="4"/>
      <c r="Y78" s="93"/>
      <c r="Z78" s="94"/>
      <c r="AA78" s="96"/>
      <c r="AB78" s="97"/>
      <c r="AC78" s="96"/>
      <c r="AD78" s="101"/>
      <c r="AE78" s="102"/>
      <c r="AF78" s="96"/>
      <c r="AG78" s="93"/>
      <c r="AH78" s="99"/>
      <c r="AI78" s="103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35">
        <f t="shared" si="58"/>
        <v>44442</v>
      </c>
      <c r="B79" s="156">
        <f t="shared" ca="1" si="67"/>
        <v>1027.60968899</v>
      </c>
      <c r="C79" s="14">
        <f t="shared" si="59"/>
        <v>1000</v>
      </c>
      <c r="D79" s="13">
        <f ca="1">IF(A79&lt;$B$1,VLOOKUP(A79,[1]DI!$A$4:$B$15000,2,FALSE),0)</f>
        <v>5.1499999999999997E-2</v>
      </c>
      <c r="E79" s="14">
        <f t="shared" ca="1" si="68"/>
        <v>1.0001993</v>
      </c>
      <c r="F79" s="14">
        <f ca="1">(TRUNC(PRODUCT($E$12:$E78),16))</f>
        <v>1.00874085861131</v>
      </c>
      <c r="G79" s="14">
        <f t="shared" si="69"/>
        <v>1</v>
      </c>
      <c r="H79" s="14">
        <f t="shared" ca="1" si="70"/>
        <v>1.0087408600000001</v>
      </c>
      <c r="I79" s="13">
        <f t="shared" si="60"/>
        <v>0.1</v>
      </c>
      <c r="J79" s="29">
        <f t="shared" si="61"/>
        <v>44375</v>
      </c>
      <c r="K79" s="2">
        <f t="shared" si="62"/>
        <v>49</v>
      </c>
      <c r="L79" s="17">
        <f t="shared" si="63"/>
        <v>49</v>
      </c>
      <c r="M79" s="12">
        <f t="shared" si="55"/>
        <v>1.018705328</v>
      </c>
      <c r="N79" s="12">
        <f t="shared" ca="1" si="56"/>
        <v>1.0276096889999999</v>
      </c>
      <c r="O79" s="17">
        <f t="shared" si="64"/>
        <v>0</v>
      </c>
      <c r="P79" s="14">
        <f t="shared" ca="1" si="53"/>
        <v>27.609688989999999</v>
      </c>
      <c r="Q79" s="14">
        <f t="shared" si="54"/>
        <v>0</v>
      </c>
      <c r="R79" s="14">
        <f t="shared" si="52"/>
        <v>0</v>
      </c>
      <c r="S79" s="20">
        <f t="shared" si="57"/>
        <v>0</v>
      </c>
      <c r="T79" s="14">
        <f t="shared" si="71"/>
        <v>0</v>
      </c>
      <c r="U79" s="4" t="str">
        <f t="shared" si="65"/>
        <v>J=</v>
      </c>
      <c r="V79" s="29">
        <f t="shared" si="66"/>
        <v>44732</v>
      </c>
      <c r="W79" s="3"/>
      <c r="X79" s="4"/>
      <c r="Y79" s="93"/>
      <c r="Z79" s="94"/>
      <c r="AA79" s="96"/>
      <c r="AB79" s="97"/>
      <c r="AC79" s="96"/>
      <c r="AD79" s="101"/>
      <c r="AE79" s="102"/>
      <c r="AF79" s="96"/>
      <c r="AG79" s="93"/>
      <c r="AH79" s="99"/>
      <c r="AI79" s="103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35">
        <f t="shared" si="58"/>
        <v>44443</v>
      </c>
      <c r="B80" s="156">
        <f t="shared" ca="1" si="67"/>
        <v>1028.2032979999999</v>
      </c>
      <c r="C80" s="14">
        <f t="shared" si="59"/>
        <v>1000</v>
      </c>
      <c r="D80" s="13">
        <f ca="1">IF(A80&lt;$B$1,VLOOKUP(A80,[1]DI!$A$4:$B$15000,2,FALSE),0)</f>
        <v>0</v>
      </c>
      <c r="E80" s="14">
        <f t="shared" ca="1" si="68"/>
        <v>1</v>
      </c>
      <c r="F80" s="14">
        <f ca="1">(TRUNC(PRODUCT($E$12:$E79),16))</f>
        <v>1.00894190066443</v>
      </c>
      <c r="G80" s="14">
        <f t="shared" si="69"/>
        <v>1</v>
      </c>
      <c r="H80" s="14">
        <f t="shared" ca="1" si="70"/>
        <v>1.0089418999999999</v>
      </c>
      <c r="I80" s="13">
        <f t="shared" si="60"/>
        <v>0.1</v>
      </c>
      <c r="J80" s="29">
        <f t="shared" si="61"/>
        <v>44375</v>
      </c>
      <c r="K80" s="2">
        <f t="shared" si="62"/>
        <v>49</v>
      </c>
      <c r="L80" s="17">
        <f t="shared" si="63"/>
        <v>50</v>
      </c>
      <c r="M80" s="12">
        <f t="shared" si="55"/>
        <v>1.0190906909999999</v>
      </c>
      <c r="N80" s="12">
        <f t="shared" ca="1" si="56"/>
        <v>1.028203298</v>
      </c>
      <c r="O80" s="17">
        <f t="shared" si="64"/>
        <v>0</v>
      </c>
      <c r="P80" s="14">
        <f t="shared" ca="1" si="53"/>
        <v>28.203298</v>
      </c>
      <c r="Q80" s="14">
        <f t="shared" si="54"/>
        <v>0</v>
      </c>
      <c r="R80" s="14">
        <f t="shared" si="52"/>
        <v>0</v>
      </c>
      <c r="S80" s="20">
        <f t="shared" si="57"/>
        <v>0</v>
      </c>
      <c r="T80" s="14">
        <f t="shared" si="71"/>
        <v>0</v>
      </c>
      <c r="U80" s="4" t="str">
        <f t="shared" si="65"/>
        <v>J=</v>
      </c>
      <c r="V80" s="29">
        <f t="shared" si="66"/>
        <v>44732</v>
      </c>
      <c r="W80" s="3"/>
      <c r="X80" s="4"/>
      <c r="Y80" s="93"/>
      <c r="Z80" s="94"/>
      <c r="AA80" s="96"/>
      <c r="AB80" s="97"/>
      <c r="AC80" s="96"/>
      <c r="AD80" s="101"/>
      <c r="AE80" s="102"/>
      <c r="AF80" s="96"/>
      <c r="AG80" s="93"/>
      <c r="AH80" s="99"/>
      <c r="AI80" s="103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35">
        <f t="shared" si="58"/>
        <v>44444</v>
      </c>
      <c r="B81" s="156">
        <f t="shared" ca="1" si="67"/>
        <v>1028.2032979999999</v>
      </c>
      <c r="C81" s="14">
        <f t="shared" si="59"/>
        <v>1000</v>
      </c>
      <c r="D81" s="13">
        <f ca="1">IF(A81&lt;$B$1,VLOOKUP(A81,[1]DI!$A$4:$B$15000,2,FALSE),0)</f>
        <v>0</v>
      </c>
      <c r="E81" s="14">
        <f t="shared" ca="1" si="68"/>
        <v>1</v>
      </c>
      <c r="F81" s="14">
        <f ca="1">(TRUNC(PRODUCT($E$12:$E80),16))</f>
        <v>1.00894190066443</v>
      </c>
      <c r="G81" s="14">
        <f t="shared" si="69"/>
        <v>1</v>
      </c>
      <c r="H81" s="14">
        <f t="shared" ca="1" si="70"/>
        <v>1.0089418999999999</v>
      </c>
      <c r="I81" s="13">
        <f t="shared" si="60"/>
        <v>0.1</v>
      </c>
      <c r="J81" s="29">
        <f t="shared" si="61"/>
        <v>44375</v>
      </c>
      <c r="K81" s="2">
        <f t="shared" si="62"/>
        <v>49</v>
      </c>
      <c r="L81" s="17">
        <f t="shared" si="63"/>
        <v>50</v>
      </c>
      <c r="M81" s="12">
        <f t="shared" si="55"/>
        <v>1.0190906909999999</v>
      </c>
      <c r="N81" s="12">
        <f t="shared" ca="1" si="56"/>
        <v>1.028203298</v>
      </c>
      <c r="O81" s="17">
        <f t="shared" si="64"/>
        <v>0</v>
      </c>
      <c r="P81" s="14">
        <f t="shared" ca="1" si="53"/>
        <v>28.203298</v>
      </c>
      <c r="Q81" s="14">
        <v>0</v>
      </c>
      <c r="R81" s="14">
        <f t="shared" ref="R81:R145" si="72">IF(O81&gt;0,P81-Q81,R80)</f>
        <v>0</v>
      </c>
      <c r="S81" s="20">
        <f t="shared" si="57"/>
        <v>0</v>
      </c>
      <c r="T81" s="14">
        <f t="shared" si="71"/>
        <v>0</v>
      </c>
      <c r="U81" s="4" t="str">
        <f t="shared" si="65"/>
        <v>J=</v>
      </c>
      <c r="V81" s="29">
        <f t="shared" si="66"/>
        <v>44732</v>
      </c>
      <c r="W81" s="3"/>
      <c r="X81" s="4"/>
      <c r="Y81" s="93"/>
      <c r="Z81" s="94"/>
      <c r="AA81" s="96"/>
      <c r="AB81" s="97"/>
      <c r="AC81" s="96"/>
      <c r="AD81" s="101"/>
      <c r="AE81" s="102"/>
      <c r="AF81" s="96"/>
      <c r="AG81" s="93"/>
      <c r="AH81" s="99"/>
      <c r="AI81" s="103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35">
        <f t="shared" si="58"/>
        <v>44445</v>
      </c>
      <c r="B82" s="156">
        <f t="shared" ca="1" si="67"/>
        <v>1028.2032979999999</v>
      </c>
      <c r="C82" s="14">
        <f t="shared" si="59"/>
        <v>1000</v>
      </c>
      <c r="D82" s="13">
        <f ca="1">IF(A82&lt;$B$1,VLOOKUP(A82,[1]DI!$A$4:$B$15000,2,FALSE),0)</f>
        <v>5.1499999999999997E-2</v>
      </c>
      <c r="E82" s="14">
        <f t="shared" ca="1" si="68"/>
        <v>1.0001993</v>
      </c>
      <c r="F82" s="14">
        <f ca="1">(TRUNC(PRODUCT($E$12:$E81),16))</f>
        <v>1.00894190066443</v>
      </c>
      <c r="G82" s="14">
        <f t="shared" si="69"/>
        <v>1</v>
      </c>
      <c r="H82" s="14">
        <f t="shared" ca="1" si="70"/>
        <v>1.0089418999999999</v>
      </c>
      <c r="I82" s="13">
        <f t="shared" si="60"/>
        <v>0.1</v>
      </c>
      <c r="J82" s="29">
        <f t="shared" si="61"/>
        <v>44375</v>
      </c>
      <c r="K82" s="2">
        <f t="shared" si="62"/>
        <v>50</v>
      </c>
      <c r="L82" s="17">
        <f t="shared" si="63"/>
        <v>50</v>
      </c>
      <c r="M82" s="12">
        <f t="shared" si="55"/>
        <v>1.0190906909999999</v>
      </c>
      <c r="N82" s="12">
        <f t="shared" ca="1" si="56"/>
        <v>1.028203298</v>
      </c>
      <c r="O82" s="17">
        <f t="shared" si="64"/>
        <v>0</v>
      </c>
      <c r="P82" s="14">
        <f t="shared" ca="1" si="53"/>
        <v>28.203298</v>
      </c>
      <c r="Q82" s="14">
        <f t="shared" si="54"/>
        <v>0</v>
      </c>
      <c r="R82" s="14">
        <f t="shared" si="72"/>
        <v>0</v>
      </c>
      <c r="S82" s="20">
        <f t="shared" si="57"/>
        <v>0</v>
      </c>
      <c r="T82" s="14">
        <f t="shared" si="71"/>
        <v>0</v>
      </c>
      <c r="U82" s="4" t="str">
        <f t="shared" si="65"/>
        <v>J=</v>
      </c>
      <c r="V82" s="29">
        <f t="shared" si="66"/>
        <v>44732</v>
      </c>
      <c r="W82" s="3"/>
      <c r="X82" s="4"/>
      <c r="Y82" s="93"/>
      <c r="Z82" s="94"/>
      <c r="AA82" s="96"/>
      <c r="AB82" s="97"/>
      <c r="AC82" s="96"/>
      <c r="AD82" s="101"/>
      <c r="AE82" s="102"/>
      <c r="AF82" s="96"/>
      <c r="AG82" s="93"/>
      <c r="AH82" s="99"/>
      <c r="AI82" s="103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35">
        <f t="shared" si="58"/>
        <v>44446</v>
      </c>
      <c r="B83" s="156">
        <f t="shared" ca="1" si="67"/>
        <v>1028.7972489900001</v>
      </c>
      <c r="C83" s="14">
        <f t="shared" si="59"/>
        <v>1000</v>
      </c>
      <c r="D83" s="13">
        <f ca="1">IF(A83&lt;$B$1,VLOOKUP(A83,[1]DI!$A$4:$B$15000,2,FALSE),0)</f>
        <v>0</v>
      </c>
      <c r="E83" s="14">
        <f t="shared" ca="1" si="68"/>
        <v>1</v>
      </c>
      <c r="F83" s="14">
        <f ca="1">(TRUNC(PRODUCT($E$12:$E82),16))</f>
        <v>1.0091429827852301</v>
      </c>
      <c r="G83" s="14">
        <f t="shared" si="69"/>
        <v>1</v>
      </c>
      <c r="H83" s="14">
        <f t="shared" ca="1" si="70"/>
        <v>1.00914298</v>
      </c>
      <c r="I83" s="13">
        <f t="shared" si="60"/>
        <v>0.1</v>
      </c>
      <c r="J83" s="29">
        <f t="shared" si="61"/>
        <v>44375</v>
      </c>
      <c r="K83" s="2">
        <f t="shared" si="62"/>
        <v>50</v>
      </c>
      <c r="L83" s="17">
        <f t="shared" si="63"/>
        <v>51</v>
      </c>
      <c r="M83" s="12">
        <f t="shared" si="55"/>
        <v>1.0194761990000001</v>
      </c>
      <c r="N83" s="12">
        <f t="shared" ca="1" si="56"/>
        <v>1.0287972489999999</v>
      </c>
      <c r="O83" s="17">
        <f t="shared" si="64"/>
        <v>0</v>
      </c>
      <c r="P83" s="14">
        <f t="shared" ca="1" si="53"/>
        <v>28.79724899</v>
      </c>
      <c r="Q83" s="14">
        <f t="shared" si="54"/>
        <v>0</v>
      </c>
      <c r="R83" s="14">
        <f t="shared" si="72"/>
        <v>0</v>
      </c>
      <c r="S83" s="20">
        <f t="shared" si="57"/>
        <v>0</v>
      </c>
      <c r="T83" s="14">
        <f t="shared" si="71"/>
        <v>0</v>
      </c>
      <c r="U83" s="4" t="str">
        <f t="shared" si="65"/>
        <v>J=</v>
      </c>
      <c r="V83" s="29">
        <f t="shared" si="66"/>
        <v>44732</v>
      </c>
      <c r="W83" s="3"/>
      <c r="X83" s="4"/>
      <c r="Y83" s="93"/>
      <c r="Z83" s="94"/>
      <c r="AA83" s="96"/>
      <c r="AB83" s="97"/>
      <c r="AC83" s="96"/>
      <c r="AD83" s="101"/>
      <c r="AE83" s="102"/>
      <c r="AF83" s="96"/>
      <c r="AG83" s="93"/>
      <c r="AH83" s="99"/>
      <c r="AI83" s="103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35">
        <f t="shared" si="58"/>
        <v>44447</v>
      </c>
      <c r="B84" s="156">
        <f t="shared" ca="1" si="67"/>
        <v>1028.7972489900001</v>
      </c>
      <c r="C84" s="14">
        <f t="shared" si="59"/>
        <v>1000</v>
      </c>
      <c r="D84" s="13">
        <f ca="1">IF(A84&lt;$B$1,VLOOKUP(A84,[1]DI!$A$4:$B$15000,2,FALSE),0)</f>
        <v>5.1499999999999997E-2</v>
      </c>
      <c r="E84" s="14">
        <f t="shared" ca="1" si="68"/>
        <v>1.0001993</v>
      </c>
      <c r="F84" s="14">
        <f ca="1">(TRUNC(PRODUCT($E$12:$E83),16))</f>
        <v>1.0091429827852301</v>
      </c>
      <c r="G84" s="14">
        <f t="shared" si="69"/>
        <v>1</v>
      </c>
      <c r="H84" s="14">
        <f t="shared" ca="1" si="70"/>
        <v>1.00914298</v>
      </c>
      <c r="I84" s="13">
        <f t="shared" si="60"/>
        <v>0.1</v>
      </c>
      <c r="J84" s="29">
        <f t="shared" si="61"/>
        <v>44375</v>
      </c>
      <c r="K84" s="2">
        <f t="shared" si="62"/>
        <v>51</v>
      </c>
      <c r="L84" s="17">
        <f t="shared" si="63"/>
        <v>51</v>
      </c>
      <c r="M84" s="12">
        <f t="shared" si="55"/>
        <v>1.0194761990000001</v>
      </c>
      <c r="N84" s="12">
        <f t="shared" ca="1" si="56"/>
        <v>1.0287972489999999</v>
      </c>
      <c r="O84" s="17">
        <f t="shared" si="64"/>
        <v>0</v>
      </c>
      <c r="P84" s="14">
        <f t="shared" ca="1" si="53"/>
        <v>28.79724899</v>
      </c>
      <c r="Q84" s="14">
        <f t="shared" si="54"/>
        <v>0</v>
      </c>
      <c r="R84" s="14">
        <f t="shared" si="72"/>
        <v>0</v>
      </c>
      <c r="S84" s="20">
        <f t="shared" si="57"/>
        <v>0</v>
      </c>
      <c r="T84" s="14">
        <f t="shared" si="71"/>
        <v>0</v>
      </c>
      <c r="U84" s="4" t="str">
        <f t="shared" si="65"/>
        <v>J=</v>
      </c>
      <c r="V84" s="29">
        <f t="shared" si="66"/>
        <v>44732</v>
      </c>
      <c r="W84" s="3"/>
      <c r="X84" s="4"/>
      <c r="Y84" s="93"/>
      <c r="Z84" s="94"/>
      <c r="AA84" s="96"/>
      <c r="AB84" s="97"/>
      <c r="AC84" s="96"/>
      <c r="AD84" s="101"/>
      <c r="AE84" s="102"/>
      <c r="AF84" s="96"/>
      <c r="AG84" s="93"/>
      <c r="AH84" s="99"/>
      <c r="AI84" s="103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35">
        <f t="shared" si="58"/>
        <v>44448</v>
      </c>
      <c r="B85" s="156">
        <f t="shared" ca="1" si="67"/>
        <v>1029.3915440000001</v>
      </c>
      <c r="C85" s="14">
        <f t="shared" si="59"/>
        <v>1000</v>
      </c>
      <c r="D85" s="13">
        <f ca="1">IF(A85&lt;$B$1,VLOOKUP(A85,[1]DI!$A$4:$B$15000,2,FALSE),0)</f>
        <v>5.1499999999999997E-2</v>
      </c>
      <c r="E85" s="14">
        <f t="shared" ca="1" si="68"/>
        <v>1.0001993</v>
      </c>
      <c r="F85" s="14">
        <f ca="1">(TRUNC(PRODUCT($E$12:$E84),16))</f>
        <v>1.0093441049817</v>
      </c>
      <c r="G85" s="14">
        <f t="shared" si="69"/>
        <v>1</v>
      </c>
      <c r="H85" s="14">
        <f t="shared" ca="1" si="70"/>
        <v>1.0093441000000001</v>
      </c>
      <c r="I85" s="13">
        <f t="shared" si="60"/>
        <v>0.1</v>
      </c>
      <c r="J85" s="29">
        <f t="shared" si="61"/>
        <v>44375</v>
      </c>
      <c r="K85" s="2">
        <f t="shared" si="62"/>
        <v>52</v>
      </c>
      <c r="L85" s="17">
        <f t="shared" si="63"/>
        <v>52</v>
      </c>
      <c r="M85" s="12">
        <f t="shared" si="55"/>
        <v>1.0198618530000001</v>
      </c>
      <c r="N85" s="12">
        <f t="shared" ca="1" si="56"/>
        <v>1.0293915440000001</v>
      </c>
      <c r="O85" s="17">
        <f t="shared" si="64"/>
        <v>0</v>
      </c>
      <c r="P85" s="14">
        <f t="shared" ca="1" si="53"/>
        <v>29.391544</v>
      </c>
      <c r="Q85" s="14">
        <f t="shared" si="54"/>
        <v>0</v>
      </c>
      <c r="R85" s="14">
        <f t="shared" si="72"/>
        <v>0</v>
      </c>
      <c r="S85" s="20">
        <f t="shared" si="57"/>
        <v>0</v>
      </c>
      <c r="T85" s="14">
        <f t="shared" si="71"/>
        <v>0</v>
      </c>
      <c r="U85" s="4" t="str">
        <f t="shared" si="65"/>
        <v>J=</v>
      </c>
      <c r="V85" s="29">
        <f t="shared" si="66"/>
        <v>44732</v>
      </c>
      <c r="W85" s="3"/>
      <c r="X85" s="4"/>
      <c r="Y85" s="93"/>
      <c r="Z85" s="94"/>
      <c r="AA85" s="96"/>
      <c r="AB85" s="97"/>
      <c r="AC85" s="96"/>
      <c r="AD85" s="101"/>
      <c r="AE85" s="102"/>
      <c r="AF85" s="96"/>
      <c r="AG85" s="93"/>
      <c r="AH85" s="99"/>
      <c r="AI85" s="103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35">
        <f t="shared" si="58"/>
        <v>44449</v>
      </c>
      <c r="B86" s="156">
        <f t="shared" ca="1" si="67"/>
        <v>1029.9861920000001</v>
      </c>
      <c r="C86" s="14">
        <f t="shared" si="59"/>
        <v>1000</v>
      </c>
      <c r="D86" s="13">
        <f ca="1">IF(A86&lt;$B$1,VLOOKUP(A86,[1]DI!$A$4:$B$15000,2,FALSE),0)</f>
        <v>5.1499999999999997E-2</v>
      </c>
      <c r="E86" s="14">
        <f t="shared" ca="1" si="68"/>
        <v>1.0001993</v>
      </c>
      <c r="F86" s="14">
        <f ca="1">(TRUNC(PRODUCT($E$12:$E85),16))</f>
        <v>1.0095452672618199</v>
      </c>
      <c r="G86" s="14">
        <f t="shared" si="69"/>
        <v>1</v>
      </c>
      <c r="H86" s="14">
        <f t="shared" ca="1" si="70"/>
        <v>1.0095452700000001</v>
      </c>
      <c r="I86" s="13">
        <f t="shared" si="60"/>
        <v>0.1</v>
      </c>
      <c r="J86" s="29">
        <f t="shared" si="61"/>
        <v>44375</v>
      </c>
      <c r="K86" s="2">
        <f t="shared" si="62"/>
        <v>53</v>
      </c>
      <c r="L86" s="17">
        <f t="shared" si="63"/>
        <v>53</v>
      </c>
      <c r="M86" s="12">
        <f t="shared" si="55"/>
        <v>1.020247653</v>
      </c>
      <c r="N86" s="12">
        <f t="shared" ca="1" si="56"/>
        <v>1.029986192</v>
      </c>
      <c r="O86" s="17">
        <f t="shared" si="64"/>
        <v>0</v>
      </c>
      <c r="P86" s="14">
        <f t="shared" ca="1" si="53"/>
        <v>29.986191999999999</v>
      </c>
      <c r="Q86" s="14">
        <f t="shared" si="54"/>
        <v>0</v>
      </c>
      <c r="R86" s="14">
        <f t="shared" si="72"/>
        <v>0</v>
      </c>
      <c r="S86" s="20">
        <f t="shared" si="57"/>
        <v>0</v>
      </c>
      <c r="T86" s="14">
        <f t="shared" si="71"/>
        <v>0</v>
      </c>
      <c r="U86" s="4" t="str">
        <f t="shared" si="65"/>
        <v>J=</v>
      </c>
      <c r="V86" s="29">
        <f t="shared" si="66"/>
        <v>44732</v>
      </c>
      <c r="W86" s="3"/>
      <c r="X86" s="4"/>
      <c r="Y86" s="93"/>
      <c r="Z86" s="94"/>
      <c r="AA86" s="96"/>
      <c r="AB86" s="97"/>
      <c r="AC86" s="96"/>
      <c r="AD86" s="101"/>
      <c r="AE86" s="102"/>
      <c r="AF86" s="96"/>
      <c r="AG86" s="93"/>
      <c r="AH86" s="99"/>
      <c r="AI86" s="103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35">
        <f t="shared" si="58"/>
        <v>44450</v>
      </c>
      <c r="B87" s="156">
        <f t="shared" ca="1" si="67"/>
        <v>1030.58117399</v>
      </c>
      <c r="C87" s="14">
        <f t="shared" si="59"/>
        <v>1000</v>
      </c>
      <c r="D87" s="13">
        <f ca="1">IF(A87&lt;$B$1,VLOOKUP(A87,[1]DI!$A$4:$B$15000,2,FALSE),0)</f>
        <v>0</v>
      </c>
      <c r="E87" s="14">
        <f t="shared" ca="1" si="68"/>
        <v>1</v>
      </c>
      <c r="F87" s="14">
        <f ca="1">(TRUNC(PRODUCT($E$12:$E86),16))</f>
        <v>1.00974646963359</v>
      </c>
      <c r="G87" s="14">
        <f t="shared" si="69"/>
        <v>1</v>
      </c>
      <c r="H87" s="14">
        <f t="shared" ca="1" si="70"/>
        <v>1.0097464700000001</v>
      </c>
      <c r="I87" s="13">
        <f t="shared" si="60"/>
        <v>0.1</v>
      </c>
      <c r="J87" s="29">
        <f t="shared" si="61"/>
        <v>44375</v>
      </c>
      <c r="K87" s="2">
        <f t="shared" si="62"/>
        <v>53</v>
      </c>
      <c r="L87" s="17">
        <f t="shared" si="63"/>
        <v>54</v>
      </c>
      <c r="M87" s="12">
        <f t="shared" si="55"/>
        <v>1.0206335989999999</v>
      </c>
      <c r="N87" s="12">
        <f t="shared" ca="1" si="56"/>
        <v>1.0305811739999999</v>
      </c>
      <c r="O87" s="17">
        <f t="shared" si="64"/>
        <v>0</v>
      </c>
      <c r="P87" s="14">
        <f t="shared" ca="1" si="53"/>
        <v>30.58117399</v>
      </c>
      <c r="Q87" s="14">
        <f t="shared" si="54"/>
        <v>0</v>
      </c>
      <c r="R87" s="14">
        <f t="shared" si="72"/>
        <v>0</v>
      </c>
      <c r="S87" s="20">
        <f t="shared" si="57"/>
        <v>0</v>
      </c>
      <c r="T87" s="14">
        <f t="shared" si="71"/>
        <v>0</v>
      </c>
      <c r="U87" s="4" t="str">
        <f t="shared" si="65"/>
        <v>J=</v>
      </c>
      <c r="V87" s="29">
        <f t="shared" si="66"/>
        <v>44732</v>
      </c>
      <c r="W87" s="3"/>
      <c r="X87" s="4"/>
      <c r="Y87" s="93"/>
      <c r="Z87" s="94"/>
      <c r="AA87" s="96"/>
      <c r="AB87" s="97"/>
      <c r="AC87" s="96"/>
      <c r="AD87" s="101"/>
      <c r="AE87" s="102"/>
      <c r="AF87" s="96"/>
      <c r="AG87" s="93"/>
      <c r="AH87" s="99"/>
      <c r="AI87" s="103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35">
        <f t="shared" si="58"/>
        <v>44451</v>
      </c>
      <c r="B88" s="156">
        <f t="shared" ca="1" si="67"/>
        <v>1030.58117399</v>
      </c>
      <c r="C88" s="14">
        <f t="shared" si="59"/>
        <v>1000</v>
      </c>
      <c r="D88" s="13">
        <f ca="1">IF(A88&lt;$B$1,VLOOKUP(A88,[1]DI!$A$4:$B$15000,2,FALSE),0)</f>
        <v>0</v>
      </c>
      <c r="E88" s="14">
        <f t="shared" ca="1" si="68"/>
        <v>1</v>
      </c>
      <c r="F88" s="14">
        <f ca="1">(TRUNC(PRODUCT($E$12:$E87),16))</f>
        <v>1.00974646963359</v>
      </c>
      <c r="G88" s="14">
        <f t="shared" si="69"/>
        <v>1</v>
      </c>
      <c r="H88" s="14">
        <f t="shared" ca="1" si="70"/>
        <v>1.0097464700000001</v>
      </c>
      <c r="I88" s="13">
        <f t="shared" si="60"/>
        <v>0.1</v>
      </c>
      <c r="J88" s="29">
        <f t="shared" si="61"/>
        <v>44375</v>
      </c>
      <c r="K88" s="2">
        <f t="shared" si="62"/>
        <v>53</v>
      </c>
      <c r="L88" s="17">
        <f t="shared" si="63"/>
        <v>54</v>
      </c>
      <c r="M88" s="12">
        <f t="shared" si="55"/>
        <v>1.0206335989999999</v>
      </c>
      <c r="N88" s="12">
        <f t="shared" ca="1" si="56"/>
        <v>1.0305811739999999</v>
      </c>
      <c r="O88" s="17">
        <f t="shared" si="64"/>
        <v>0</v>
      </c>
      <c r="P88" s="14">
        <f t="shared" ca="1" si="53"/>
        <v>30.58117399</v>
      </c>
      <c r="Q88" s="14">
        <f t="shared" si="54"/>
        <v>0</v>
      </c>
      <c r="R88" s="14">
        <f t="shared" si="72"/>
        <v>0</v>
      </c>
      <c r="S88" s="20">
        <f t="shared" si="57"/>
        <v>0</v>
      </c>
      <c r="T88" s="14">
        <f t="shared" si="71"/>
        <v>0</v>
      </c>
      <c r="U88" s="4" t="str">
        <f t="shared" si="65"/>
        <v>J=</v>
      </c>
      <c r="V88" s="29">
        <f t="shared" si="66"/>
        <v>44732</v>
      </c>
      <c r="W88" s="3"/>
      <c r="X88" s="4"/>
      <c r="Y88" s="93"/>
      <c r="Z88" s="94"/>
      <c r="AA88" s="96"/>
      <c r="AB88" s="97"/>
      <c r="AC88" s="96"/>
      <c r="AD88" s="101"/>
      <c r="AE88" s="102"/>
      <c r="AF88" s="96"/>
      <c r="AG88" s="93"/>
      <c r="AH88" s="99"/>
      <c r="AI88" s="103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35">
        <f t="shared" si="58"/>
        <v>44452</v>
      </c>
      <c r="B89" s="156">
        <f t="shared" ca="1" si="67"/>
        <v>1030.58117399</v>
      </c>
      <c r="C89" s="14">
        <f t="shared" si="59"/>
        <v>1000</v>
      </c>
      <c r="D89" s="13">
        <f ca="1">IF(A89&lt;$B$1,VLOOKUP(A89,[1]DI!$A$4:$B$15000,2,FALSE),0)</f>
        <v>5.1499999999999997E-2</v>
      </c>
      <c r="E89" s="14">
        <f t="shared" ca="1" si="68"/>
        <v>1.0001993</v>
      </c>
      <c r="F89" s="14">
        <f ca="1">(TRUNC(PRODUCT($E$12:$E88),16))</f>
        <v>1.00974646963359</v>
      </c>
      <c r="G89" s="14">
        <f t="shared" si="69"/>
        <v>1</v>
      </c>
      <c r="H89" s="14">
        <f t="shared" ca="1" si="70"/>
        <v>1.0097464700000001</v>
      </c>
      <c r="I89" s="13">
        <f t="shared" si="60"/>
        <v>0.1</v>
      </c>
      <c r="J89" s="29">
        <f t="shared" si="61"/>
        <v>44375</v>
      </c>
      <c r="K89" s="2">
        <f t="shared" si="62"/>
        <v>54</v>
      </c>
      <c r="L89" s="17">
        <f t="shared" si="63"/>
        <v>54</v>
      </c>
      <c r="M89" s="12">
        <f t="shared" si="55"/>
        <v>1.0206335989999999</v>
      </c>
      <c r="N89" s="12">
        <f t="shared" ca="1" si="56"/>
        <v>1.0305811739999999</v>
      </c>
      <c r="O89" s="17">
        <f t="shared" si="64"/>
        <v>0</v>
      </c>
      <c r="P89" s="14">
        <f t="shared" ca="1" si="53"/>
        <v>30.58117399</v>
      </c>
      <c r="Q89" s="14">
        <f t="shared" si="54"/>
        <v>0</v>
      </c>
      <c r="R89" s="14">
        <f t="shared" si="72"/>
        <v>0</v>
      </c>
      <c r="S89" s="20">
        <f t="shared" si="57"/>
        <v>0</v>
      </c>
      <c r="T89" s="14">
        <f t="shared" si="71"/>
        <v>0</v>
      </c>
      <c r="U89" s="4" t="str">
        <f t="shared" si="65"/>
        <v>J=</v>
      </c>
      <c r="V89" s="29">
        <f t="shared" si="66"/>
        <v>44732</v>
      </c>
      <c r="W89" s="3"/>
      <c r="X89" s="4"/>
      <c r="Y89" s="93"/>
      <c r="Z89" s="94"/>
      <c r="AA89" s="96"/>
      <c r="AB89" s="97"/>
      <c r="AC89" s="96"/>
      <c r="AD89" s="101"/>
      <c r="AE89" s="102"/>
      <c r="AF89" s="96"/>
      <c r="AG89" s="93"/>
      <c r="AH89" s="99"/>
      <c r="AI89" s="103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35">
        <f t="shared" si="58"/>
        <v>44453</v>
      </c>
      <c r="B90" s="156">
        <f t="shared" ca="1" si="67"/>
        <v>1031.1764989999999</v>
      </c>
      <c r="C90" s="14">
        <f t="shared" si="59"/>
        <v>1000</v>
      </c>
      <c r="D90" s="13">
        <f ca="1">IF(A90&lt;$B$1,VLOOKUP(A90,[1]DI!$A$4:$B$15000,2,FALSE),0)</f>
        <v>5.1499999999999997E-2</v>
      </c>
      <c r="E90" s="14">
        <f t="shared" ca="1" si="68"/>
        <v>1.0001993</v>
      </c>
      <c r="F90" s="14">
        <f ca="1">(TRUNC(PRODUCT($E$12:$E89),16))</f>
        <v>1.00994771210498</v>
      </c>
      <c r="G90" s="14">
        <f t="shared" si="69"/>
        <v>1</v>
      </c>
      <c r="H90" s="14">
        <f t="shared" ca="1" si="70"/>
        <v>1.0099477100000001</v>
      </c>
      <c r="I90" s="13">
        <f t="shared" si="60"/>
        <v>0.1</v>
      </c>
      <c r="J90" s="29">
        <f t="shared" si="61"/>
        <v>44375</v>
      </c>
      <c r="K90" s="2">
        <f t="shared" si="62"/>
        <v>55</v>
      </c>
      <c r="L90" s="17">
        <f t="shared" si="63"/>
        <v>55</v>
      </c>
      <c r="M90" s="12">
        <f t="shared" si="55"/>
        <v>1.021019691</v>
      </c>
      <c r="N90" s="12">
        <f t="shared" ca="1" si="56"/>
        <v>1.0311764990000001</v>
      </c>
      <c r="O90" s="17">
        <f t="shared" si="64"/>
        <v>0</v>
      </c>
      <c r="P90" s="14">
        <f t="shared" ca="1" si="53"/>
        <v>31.176499</v>
      </c>
      <c r="Q90" s="14">
        <f t="shared" si="54"/>
        <v>0</v>
      </c>
      <c r="R90" s="14">
        <f t="shared" si="72"/>
        <v>0</v>
      </c>
      <c r="S90" s="20">
        <f t="shared" si="57"/>
        <v>0</v>
      </c>
      <c r="T90" s="14">
        <f t="shared" si="71"/>
        <v>0</v>
      </c>
      <c r="U90" s="4" t="str">
        <f t="shared" si="65"/>
        <v>J=</v>
      </c>
      <c r="V90" s="29">
        <f t="shared" si="66"/>
        <v>44732</v>
      </c>
      <c r="W90" s="3"/>
      <c r="X90" s="4"/>
      <c r="Y90" s="93"/>
      <c r="Z90" s="94"/>
      <c r="AA90" s="96"/>
      <c r="AB90" s="97"/>
      <c r="AC90" s="96"/>
      <c r="AD90" s="101"/>
      <c r="AE90" s="102"/>
      <c r="AF90" s="96"/>
      <c r="AG90" s="93"/>
      <c r="AH90" s="99"/>
      <c r="AI90" s="103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35">
        <f t="shared" si="58"/>
        <v>44454</v>
      </c>
      <c r="B91" s="156">
        <f t="shared" ca="1" si="67"/>
        <v>1031.772168</v>
      </c>
      <c r="C91" s="14">
        <f t="shared" si="59"/>
        <v>1000</v>
      </c>
      <c r="D91" s="13">
        <f ca="1">IF(A91&lt;$B$1,VLOOKUP(A91,[1]DI!$A$4:$B$15000,2,FALSE),0)</f>
        <v>5.1499999999999997E-2</v>
      </c>
      <c r="E91" s="14">
        <f t="shared" ca="1" si="68"/>
        <v>1.0001993</v>
      </c>
      <c r="F91" s="14">
        <f ca="1">(TRUNC(PRODUCT($E$12:$E90),16))</f>
        <v>1.0101489946840101</v>
      </c>
      <c r="G91" s="14">
        <f t="shared" si="69"/>
        <v>1</v>
      </c>
      <c r="H91" s="14">
        <f t="shared" ca="1" si="70"/>
        <v>1.01014899</v>
      </c>
      <c r="I91" s="13">
        <f t="shared" si="60"/>
        <v>0.1</v>
      </c>
      <c r="J91" s="29">
        <f t="shared" si="61"/>
        <v>44375</v>
      </c>
      <c r="K91" s="2">
        <f t="shared" si="62"/>
        <v>56</v>
      </c>
      <c r="L91" s="17">
        <f t="shared" si="63"/>
        <v>56</v>
      </c>
      <c r="M91" s="12">
        <f t="shared" si="55"/>
        <v>1.0214059289999999</v>
      </c>
      <c r="N91" s="12">
        <f t="shared" ca="1" si="56"/>
        <v>1.031772168</v>
      </c>
      <c r="O91" s="17">
        <f t="shared" si="64"/>
        <v>0</v>
      </c>
      <c r="P91" s="14">
        <f t="shared" ca="1" si="53"/>
        <v>31.772168000000001</v>
      </c>
      <c r="Q91" s="14">
        <f t="shared" si="54"/>
        <v>0</v>
      </c>
      <c r="R91" s="14">
        <f t="shared" si="72"/>
        <v>0</v>
      </c>
      <c r="S91" s="20">
        <f t="shared" si="57"/>
        <v>0</v>
      </c>
      <c r="T91" s="14">
        <f t="shared" si="71"/>
        <v>0</v>
      </c>
      <c r="U91" s="4" t="str">
        <f t="shared" si="65"/>
        <v>J=</v>
      </c>
      <c r="V91" s="29">
        <f t="shared" si="66"/>
        <v>44732</v>
      </c>
      <c r="W91" s="3"/>
      <c r="X91" s="4"/>
      <c r="Y91" s="93"/>
      <c r="Z91" s="94"/>
      <c r="AA91" s="96"/>
      <c r="AB91" s="97"/>
      <c r="AC91" s="96"/>
      <c r="AD91" s="101"/>
      <c r="AE91" s="102"/>
      <c r="AF91" s="96"/>
      <c r="AG91" s="93"/>
      <c r="AH91" s="99"/>
      <c r="AI91" s="103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35">
        <f t="shared" si="58"/>
        <v>44455</v>
      </c>
      <c r="B92" s="156">
        <f t="shared" ca="1" si="67"/>
        <v>1032.36818999</v>
      </c>
      <c r="C92" s="14">
        <f t="shared" si="59"/>
        <v>1000</v>
      </c>
      <c r="D92" s="13">
        <f ca="1">IF(A92&lt;$B$1,VLOOKUP(A92,[1]DI!$A$4:$B$15000,2,FALSE),0)</f>
        <v>5.1499999999999997E-2</v>
      </c>
      <c r="E92" s="14">
        <f t="shared" ca="1" si="68"/>
        <v>1.0001993</v>
      </c>
      <c r="F92" s="14">
        <f ca="1">(TRUNC(PRODUCT($E$12:$E91),16))</f>
        <v>1.0103503173786501</v>
      </c>
      <c r="G92" s="14">
        <f t="shared" si="69"/>
        <v>1</v>
      </c>
      <c r="H92" s="14">
        <f t="shared" ca="1" si="70"/>
        <v>1.0103503199999999</v>
      </c>
      <c r="I92" s="13">
        <f t="shared" si="60"/>
        <v>0.1</v>
      </c>
      <c r="J92" s="29">
        <f t="shared" si="61"/>
        <v>44375</v>
      </c>
      <c r="K92" s="2">
        <f t="shared" si="62"/>
        <v>57</v>
      </c>
      <c r="L92" s="17">
        <f t="shared" si="63"/>
        <v>57</v>
      </c>
      <c r="M92" s="12">
        <f t="shared" si="55"/>
        <v>1.021792313</v>
      </c>
      <c r="N92" s="12">
        <f t="shared" ca="1" si="56"/>
        <v>1.0323681899999999</v>
      </c>
      <c r="O92" s="17">
        <f t="shared" si="64"/>
        <v>0</v>
      </c>
      <c r="P92" s="14">
        <f t="shared" ca="1" si="53"/>
        <v>32.368189989999998</v>
      </c>
      <c r="Q92" s="14">
        <f t="shared" si="54"/>
        <v>0</v>
      </c>
      <c r="R92" s="14">
        <f t="shared" si="72"/>
        <v>0</v>
      </c>
      <c r="S92" s="20">
        <f t="shared" si="57"/>
        <v>0</v>
      </c>
      <c r="T92" s="14">
        <f t="shared" si="71"/>
        <v>0</v>
      </c>
      <c r="U92" s="4" t="str">
        <f t="shared" si="65"/>
        <v>J=</v>
      </c>
      <c r="V92" s="29">
        <f t="shared" si="66"/>
        <v>44732</v>
      </c>
      <c r="W92" s="3"/>
      <c r="X92" s="4"/>
      <c r="Y92" s="93"/>
      <c r="Z92" s="94"/>
      <c r="AA92" s="96"/>
      <c r="AB92" s="97"/>
      <c r="AC92" s="96"/>
      <c r="AD92" s="101"/>
      <c r="AE92" s="102"/>
      <c r="AF92" s="96"/>
      <c r="AG92" s="93"/>
      <c r="AH92" s="99"/>
      <c r="AI92" s="103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35">
        <f t="shared" si="58"/>
        <v>44456</v>
      </c>
      <c r="B93" s="156">
        <f t="shared" ca="1" si="67"/>
        <v>1032.964547</v>
      </c>
      <c r="C93" s="14">
        <f t="shared" si="59"/>
        <v>1000</v>
      </c>
      <c r="D93" s="13">
        <f ca="1">IF(A93&lt;$B$1,VLOOKUP(A93,[1]DI!$A$4:$B$15000,2,FALSE),0)</f>
        <v>5.1499999999999997E-2</v>
      </c>
      <c r="E93" s="14">
        <f t="shared" ca="1" si="68"/>
        <v>1.0001993</v>
      </c>
      <c r="F93" s="14">
        <f ca="1">(TRUNC(PRODUCT($E$12:$E92),16))</f>
        <v>1.0105516801968999</v>
      </c>
      <c r="G93" s="14">
        <f t="shared" si="69"/>
        <v>1</v>
      </c>
      <c r="H93" s="14">
        <f t="shared" ca="1" si="70"/>
        <v>1.0105516800000001</v>
      </c>
      <c r="I93" s="13">
        <f t="shared" si="60"/>
        <v>0.1</v>
      </c>
      <c r="J93" s="29">
        <f t="shared" si="61"/>
        <v>44375</v>
      </c>
      <c r="K93" s="2">
        <f t="shared" si="62"/>
        <v>58</v>
      </c>
      <c r="L93" s="17">
        <f t="shared" si="63"/>
        <v>58</v>
      </c>
      <c r="M93" s="12">
        <f t="shared" si="55"/>
        <v>1.0221788430000001</v>
      </c>
      <c r="N93" s="12">
        <f t="shared" ca="1" si="56"/>
        <v>1.032964547</v>
      </c>
      <c r="O93" s="17">
        <f t="shared" si="64"/>
        <v>0</v>
      </c>
      <c r="P93" s="14">
        <f t="shared" ca="1" si="53"/>
        <v>32.964547000000003</v>
      </c>
      <c r="Q93" s="14">
        <f t="shared" si="54"/>
        <v>0</v>
      </c>
      <c r="R93" s="14">
        <f t="shared" si="72"/>
        <v>0</v>
      </c>
      <c r="S93" s="20">
        <f t="shared" si="57"/>
        <v>0</v>
      </c>
      <c r="T93" s="14">
        <f t="shared" si="71"/>
        <v>0</v>
      </c>
      <c r="U93" s="4" t="str">
        <f t="shared" si="65"/>
        <v>J=</v>
      </c>
      <c r="V93" s="29">
        <f t="shared" si="66"/>
        <v>44732</v>
      </c>
      <c r="W93" s="3"/>
      <c r="X93" s="4"/>
      <c r="Y93" s="93"/>
      <c r="Z93" s="94"/>
      <c r="AA93" s="96"/>
      <c r="AB93" s="97"/>
      <c r="AC93" s="96"/>
      <c r="AD93" s="101"/>
      <c r="AE93" s="102"/>
      <c r="AF93" s="96"/>
      <c r="AG93" s="93"/>
      <c r="AH93" s="99"/>
      <c r="AI93" s="103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35">
        <f t="shared" si="58"/>
        <v>44457</v>
      </c>
      <c r="B94" s="156">
        <f t="shared" ca="1" si="67"/>
        <v>1033.56124899</v>
      </c>
      <c r="C94" s="14">
        <f t="shared" si="59"/>
        <v>1000</v>
      </c>
      <c r="D94" s="13">
        <f ca="1">IF(A94&lt;$B$1,VLOOKUP(A94,[1]DI!$A$4:$B$15000,2,FALSE),0)</f>
        <v>0</v>
      </c>
      <c r="E94" s="14">
        <f t="shared" ca="1" si="68"/>
        <v>1</v>
      </c>
      <c r="F94" s="14">
        <f ca="1">(TRUNC(PRODUCT($E$12:$E93),16))</f>
        <v>1.0107530831467599</v>
      </c>
      <c r="G94" s="14">
        <f t="shared" si="69"/>
        <v>1</v>
      </c>
      <c r="H94" s="14">
        <f t="shared" ca="1" si="70"/>
        <v>1.01075308</v>
      </c>
      <c r="I94" s="13">
        <f t="shared" si="60"/>
        <v>0.1</v>
      </c>
      <c r="J94" s="29">
        <f t="shared" si="61"/>
        <v>44375</v>
      </c>
      <c r="K94" s="2">
        <f t="shared" si="62"/>
        <v>58</v>
      </c>
      <c r="L94" s="17">
        <f t="shared" si="63"/>
        <v>59</v>
      </c>
      <c r="M94" s="12">
        <f t="shared" si="55"/>
        <v>1.0225655199999999</v>
      </c>
      <c r="N94" s="12">
        <f t="shared" ca="1" si="56"/>
        <v>1.0335612489999999</v>
      </c>
      <c r="O94" s="17">
        <f t="shared" si="64"/>
        <v>0</v>
      </c>
      <c r="P94" s="14">
        <f t="shared" ca="1" si="53"/>
        <v>33.561248990000003</v>
      </c>
      <c r="Q94" s="14">
        <f t="shared" si="54"/>
        <v>0</v>
      </c>
      <c r="R94" s="14">
        <f t="shared" si="72"/>
        <v>0</v>
      </c>
      <c r="S94" s="20">
        <f t="shared" si="57"/>
        <v>0</v>
      </c>
      <c r="T94" s="14">
        <f t="shared" si="71"/>
        <v>0</v>
      </c>
      <c r="U94" s="4" t="str">
        <f t="shared" si="65"/>
        <v>J=</v>
      </c>
      <c r="V94" s="29">
        <f t="shared" si="66"/>
        <v>44732</v>
      </c>
      <c r="W94" s="3"/>
      <c r="X94" s="4"/>
      <c r="Y94" s="93"/>
      <c r="Z94" s="94"/>
      <c r="AA94" s="96"/>
      <c r="AB94" s="97"/>
      <c r="AC94" s="96"/>
      <c r="AD94" s="101"/>
      <c r="AE94" s="102"/>
      <c r="AF94" s="96"/>
      <c r="AG94" s="93"/>
      <c r="AH94" s="99"/>
      <c r="AI94" s="103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35">
        <f t="shared" si="58"/>
        <v>44458</v>
      </c>
      <c r="B95" s="156">
        <f t="shared" ca="1" si="67"/>
        <v>1033.56124899</v>
      </c>
      <c r="C95" s="14">
        <f t="shared" si="59"/>
        <v>1000</v>
      </c>
      <c r="D95" s="13">
        <f ca="1">IF(A95&lt;$B$1,VLOOKUP(A95,[1]DI!$A$4:$B$15000,2,FALSE),0)</f>
        <v>0</v>
      </c>
      <c r="E95" s="14">
        <f t="shared" ca="1" si="68"/>
        <v>1</v>
      </c>
      <c r="F95" s="14">
        <f ca="1">(TRUNC(PRODUCT($E$12:$E94),16))</f>
        <v>1.0107530831467599</v>
      </c>
      <c r="G95" s="14">
        <f t="shared" si="69"/>
        <v>1</v>
      </c>
      <c r="H95" s="14">
        <f t="shared" ca="1" si="70"/>
        <v>1.01075308</v>
      </c>
      <c r="I95" s="13">
        <f t="shared" si="60"/>
        <v>0.1</v>
      </c>
      <c r="J95" s="29">
        <f t="shared" si="61"/>
        <v>44375</v>
      </c>
      <c r="K95" s="2">
        <f t="shared" si="62"/>
        <v>58</v>
      </c>
      <c r="L95" s="17">
        <f t="shared" si="63"/>
        <v>59</v>
      </c>
      <c r="M95" s="12">
        <f t="shared" si="55"/>
        <v>1.0225655199999999</v>
      </c>
      <c r="N95" s="12">
        <f t="shared" ca="1" si="56"/>
        <v>1.0335612489999999</v>
      </c>
      <c r="O95" s="17">
        <f t="shared" si="64"/>
        <v>0</v>
      </c>
      <c r="P95" s="14">
        <f t="shared" ca="1" si="53"/>
        <v>33.561248990000003</v>
      </c>
      <c r="Q95" s="14">
        <f t="shared" si="54"/>
        <v>0</v>
      </c>
      <c r="R95" s="14">
        <f t="shared" si="72"/>
        <v>0</v>
      </c>
      <c r="S95" s="20">
        <f t="shared" si="57"/>
        <v>0</v>
      </c>
      <c r="T95" s="14">
        <f t="shared" si="71"/>
        <v>0</v>
      </c>
      <c r="U95" s="4" t="str">
        <f t="shared" si="65"/>
        <v>J=</v>
      </c>
      <c r="V95" s="29">
        <f t="shared" si="66"/>
        <v>44732</v>
      </c>
      <c r="W95" s="3"/>
      <c r="X95" s="4"/>
      <c r="Y95" s="93"/>
      <c r="Z95" s="94"/>
      <c r="AA95" s="96"/>
      <c r="AB95" s="97"/>
      <c r="AC95" s="96"/>
      <c r="AD95" s="101"/>
      <c r="AE95" s="102"/>
      <c r="AF95" s="96"/>
      <c r="AG95" s="93"/>
      <c r="AH95" s="99"/>
      <c r="AI95" s="103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35">
        <f t="shared" si="58"/>
        <v>44459</v>
      </c>
      <c r="B96" s="156">
        <f t="shared" ca="1" si="67"/>
        <v>1033.56124899</v>
      </c>
      <c r="C96" s="14">
        <f t="shared" si="59"/>
        <v>1000</v>
      </c>
      <c r="D96" s="13">
        <f ca="1">IF(A96&lt;$B$1,VLOOKUP(A96,[1]DI!$A$4:$B$15000,2,FALSE),0)</f>
        <v>5.1499999999999997E-2</v>
      </c>
      <c r="E96" s="14">
        <f t="shared" ca="1" si="68"/>
        <v>1.0001993</v>
      </c>
      <c r="F96" s="14">
        <f ca="1">(TRUNC(PRODUCT($E$12:$E95),16))</f>
        <v>1.0107530831467599</v>
      </c>
      <c r="G96" s="14">
        <f t="shared" si="69"/>
        <v>1</v>
      </c>
      <c r="H96" s="14">
        <f t="shared" ca="1" si="70"/>
        <v>1.01075308</v>
      </c>
      <c r="I96" s="13">
        <f t="shared" si="60"/>
        <v>0.1</v>
      </c>
      <c r="J96" s="29">
        <f t="shared" si="61"/>
        <v>44375</v>
      </c>
      <c r="K96" s="2">
        <f t="shared" si="62"/>
        <v>59</v>
      </c>
      <c r="L96" s="17">
        <f t="shared" si="63"/>
        <v>59</v>
      </c>
      <c r="M96" s="12">
        <f t="shared" si="55"/>
        <v>1.0225655199999999</v>
      </c>
      <c r="N96" s="12">
        <f t="shared" ca="1" si="56"/>
        <v>1.0335612489999999</v>
      </c>
      <c r="O96" s="17">
        <f t="shared" si="64"/>
        <v>0</v>
      </c>
      <c r="P96" s="14">
        <f t="shared" ca="1" si="53"/>
        <v>33.561248990000003</v>
      </c>
      <c r="Q96" s="14">
        <f t="shared" si="54"/>
        <v>0</v>
      </c>
      <c r="R96" s="14">
        <f t="shared" si="72"/>
        <v>0</v>
      </c>
      <c r="S96" s="20">
        <f t="shared" si="57"/>
        <v>0</v>
      </c>
      <c r="T96" s="14">
        <f t="shared" si="71"/>
        <v>0</v>
      </c>
      <c r="U96" s="4" t="str">
        <f t="shared" si="65"/>
        <v>J=</v>
      </c>
      <c r="V96" s="29">
        <f t="shared" si="66"/>
        <v>44732</v>
      </c>
      <c r="W96" s="3"/>
      <c r="X96" s="4"/>
      <c r="Y96" s="93"/>
      <c r="Z96" s="94"/>
      <c r="AA96" s="96"/>
      <c r="AB96" s="97"/>
      <c r="AC96" s="96"/>
      <c r="AD96" s="101"/>
      <c r="AE96" s="102"/>
      <c r="AF96" s="96"/>
      <c r="AG96" s="93"/>
      <c r="AH96" s="99"/>
      <c r="AI96" s="103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35">
        <f t="shared" si="58"/>
        <v>44460</v>
      </c>
      <c r="B97" s="156">
        <f t="shared" ca="1" si="67"/>
        <v>1034.1583049999999</v>
      </c>
      <c r="C97" s="14">
        <f t="shared" si="59"/>
        <v>1000</v>
      </c>
      <c r="D97" s="13">
        <f ca="1">IF(A97&lt;$B$1,VLOOKUP(A97,[1]DI!$A$4:$B$15000,2,FALSE),0)</f>
        <v>5.1499999999999997E-2</v>
      </c>
      <c r="E97" s="14">
        <f t="shared" ca="1" si="68"/>
        <v>1.0001993</v>
      </c>
      <c r="F97" s="14">
        <f ca="1">(TRUNC(PRODUCT($E$12:$E96),16))</f>
        <v>1.01095452623624</v>
      </c>
      <c r="G97" s="14">
        <f t="shared" si="69"/>
        <v>1</v>
      </c>
      <c r="H97" s="14">
        <f t="shared" ca="1" si="70"/>
        <v>1.01095453</v>
      </c>
      <c r="I97" s="13">
        <f t="shared" si="60"/>
        <v>0.1</v>
      </c>
      <c r="J97" s="29">
        <f t="shared" si="61"/>
        <v>44375</v>
      </c>
      <c r="K97" s="2">
        <f t="shared" si="62"/>
        <v>60</v>
      </c>
      <c r="L97" s="17">
        <f t="shared" si="63"/>
        <v>60</v>
      </c>
      <c r="M97" s="12">
        <f t="shared" si="55"/>
        <v>1.022952343</v>
      </c>
      <c r="N97" s="12">
        <f t="shared" ca="1" si="56"/>
        <v>1.0341583050000001</v>
      </c>
      <c r="O97" s="17">
        <f t="shared" si="64"/>
        <v>0</v>
      </c>
      <c r="P97" s="14">
        <f t="shared" ca="1" si="53"/>
        <v>34.158304999999999</v>
      </c>
      <c r="Q97" s="14">
        <f t="shared" si="54"/>
        <v>0</v>
      </c>
      <c r="R97" s="14">
        <f t="shared" si="72"/>
        <v>0</v>
      </c>
      <c r="S97" s="20">
        <f t="shared" si="57"/>
        <v>0</v>
      </c>
      <c r="T97" s="14">
        <f t="shared" si="71"/>
        <v>0</v>
      </c>
      <c r="U97" s="4" t="str">
        <f t="shared" si="65"/>
        <v>J=</v>
      </c>
      <c r="V97" s="29">
        <f t="shared" si="66"/>
        <v>44732</v>
      </c>
      <c r="W97" s="3"/>
      <c r="X97" s="4"/>
      <c r="Y97" s="93"/>
      <c r="Z97" s="94"/>
      <c r="AA97" s="96"/>
      <c r="AB97" s="97"/>
      <c r="AC97" s="96"/>
      <c r="AD97" s="101"/>
      <c r="AE97" s="102"/>
      <c r="AF97" s="96"/>
      <c r="AG97" s="93"/>
      <c r="AH97" s="99"/>
      <c r="AI97" s="103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35">
        <f t="shared" si="58"/>
        <v>44461</v>
      </c>
      <c r="B98" s="156">
        <f t="shared" ca="1" si="67"/>
        <v>1034.75569599</v>
      </c>
      <c r="C98" s="14">
        <f t="shared" si="59"/>
        <v>1000</v>
      </c>
      <c r="D98" s="13">
        <f ca="1">IF(A98&lt;$B$1,VLOOKUP(A98,[1]DI!$A$4:$B$15000,2,FALSE),0)</f>
        <v>5.1499999999999997E-2</v>
      </c>
      <c r="E98" s="14">
        <f t="shared" ca="1" si="68"/>
        <v>1.0001993</v>
      </c>
      <c r="F98" s="14">
        <f ca="1">(TRUNC(PRODUCT($E$12:$E97),16))</f>
        <v>1.0111560094733101</v>
      </c>
      <c r="G98" s="14">
        <f t="shared" si="69"/>
        <v>1</v>
      </c>
      <c r="H98" s="14">
        <f t="shared" ca="1" si="70"/>
        <v>1.0111560100000001</v>
      </c>
      <c r="I98" s="13">
        <f t="shared" si="60"/>
        <v>0.1</v>
      </c>
      <c r="J98" s="29">
        <f t="shared" si="61"/>
        <v>44375</v>
      </c>
      <c r="K98" s="2">
        <f t="shared" si="62"/>
        <v>61</v>
      </c>
      <c r="L98" s="17">
        <f t="shared" si="63"/>
        <v>61</v>
      </c>
      <c r="M98" s="12">
        <f t="shared" si="55"/>
        <v>1.0233393120000001</v>
      </c>
      <c r="N98" s="12">
        <f t="shared" ca="1" si="56"/>
        <v>1.0347556959999999</v>
      </c>
      <c r="O98" s="17">
        <f t="shared" si="64"/>
        <v>0</v>
      </c>
      <c r="P98" s="14">
        <f t="shared" ca="1" si="53"/>
        <v>34.75569599</v>
      </c>
      <c r="Q98" s="14">
        <f t="shared" si="54"/>
        <v>0</v>
      </c>
      <c r="R98" s="14">
        <f t="shared" si="72"/>
        <v>0</v>
      </c>
      <c r="S98" s="20">
        <f t="shared" si="57"/>
        <v>0</v>
      </c>
      <c r="T98" s="14">
        <f t="shared" si="71"/>
        <v>0</v>
      </c>
      <c r="U98" s="4" t="str">
        <f t="shared" si="65"/>
        <v>J=</v>
      </c>
      <c r="V98" s="29">
        <f t="shared" si="66"/>
        <v>44732</v>
      </c>
      <c r="W98" s="3"/>
      <c r="X98" s="4"/>
      <c r="Y98" s="93"/>
      <c r="Z98" s="94"/>
      <c r="AA98" s="96"/>
      <c r="AB98" s="97"/>
      <c r="AC98" s="96"/>
      <c r="AD98" s="101"/>
      <c r="AE98" s="102"/>
      <c r="AF98" s="96"/>
      <c r="AG98" s="93"/>
      <c r="AH98" s="99"/>
      <c r="AI98" s="103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35">
        <f t="shared" si="58"/>
        <v>44462</v>
      </c>
      <c r="B99" s="156">
        <f t="shared" ca="1" si="67"/>
        <v>1035.353431</v>
      </c>
      <c r="C99" s="14">
        <f t="shared" si="59"/>
        <v>1000</v>
      </c>
      <c r="D99" s="13">
        <f ca="1">IF(A99&lt;$B$1,VLOOKUP(A99,[1]DI!$A$4:$B$15000,2,FALSE),0)</f>
        <v>6.1499999999999999E-2</v>
      </c>
      <c r="E99" s="14">
        <f t="shared" ca="1" si="68"/>
        <v>1.0002368699999999</v>
      </c>
      <c r="F99" s="14">
        <f ca="1">(TRUNC(PRODUCT($E$12:$E98),16))</f>
        <v>1.0113575328660001</v>
      </c>
      <c r="G99" s="14">
        <f t="shared" si="69"/>
        <v>1</v>
      </c>
      <c r="H99" s="14">
        <f t="shared" ca="1" si="70"/>
        <v>1.0113575299999999</v>
      </c>
      <c r="I99" s="13">
        <f t="shared" si="60"/>
        <v>0.1</v>
      </c>
      <c r="J99" s="29">
        <f t="shared" si="61"/>
        <v>44375</v>
      </c>
      <c r="K99" s="2">
        <f t="shared" si="62"/>
        <v>62</v>
      </c>
      <c r="L99" s="17">
        <f t="shared" si="63"/>
        <v>62</v>
      </c>
      <c r="M99" s="12">
        <f t="shared" si="55"/>
        <v>1.0237264269999999</v>
      </c>
      <c r="N99" s="12">
        <f t="shared" ca="1" si="56"/>
        <v>1.0353534310000001</v>
      </c>
      <c r="O99" s="17">
        <f t="shared" si="64"/>
        <v>0</v>
      </c>
      <c r="P99" s="14">
        <f t="shared" ca="1" si="53"/>
        <v>35.353431</v>
      </c>
      <c r="Q99" s="14">
        <f t="shared" si="54"/>
        <v>0</v>
      </c>
      <c r="R99" s="14">
        <f t="shared" si="72"/>
        <v>0</v>
      </c>
      <c r="S99" s="20">
        <f t="shared" si="57"/>
        <v>0</v>
      </c>
      <c r="T99" s="14">
        <f t="shared" si="71"/>
        <v>0</v>
      </c>
      <c r="U99" s="4" t="str">
        <f t="shared" si="65"/>
        <v>J=</v>
      </c>
      <c r="V99" s="29">
        <f t="shared" si="66"/>
        <v>44732</v>
      </c>
      <c r="W99" s="3"/>
      <c r="X99" s="4"/>
      <c r="Y99" s="93"/>
      <c r="Z99" s="94"/>
      <c r="AA99" s="96"/>
      <c r="AB99" s="97"/>
      <c r="AC99" s="96"/>
      <c r="AD99" s="101"/>
      <c r="AE99" s="102"/>
      <c r="AF99" s="96"/>
      <c r="AG99" s="93"/>
      <c r="AH99" s="99"/>
      <c r="AI99" s="103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35">
        <f t="shared" si="58"/>
        <v>44463</v>
      </c>
      <c r="B100" s="156">
        <f t="shared" ca="1" si="67"/>
        <v>1035.9904280000001</v>
      </c>
      <c r="C100" s="14">
        <f t="shared" si="59"/>
        <v>1000</v>
      </c>
      <c r="D100" s="13">
        <f ca="1">IF(A100&lt;$B$1,VLOOKUP(A100,[1]DI!$A$4:$B$15000,2,FALSE),0)</f>
        <v>6.1499999999999999E-2</v>
      </c>
      <c r="E100" s="14">
        <f t="shared" ca="1" si="68"/>
        <v>1.0002368699999999</v>
      </c>
      <c r="F100" s="14">
        <f ca="1">(TRUNC(PRODUCT($E$12:$E99),16))</f>
        <v>1.0115970931248099</v>
      </c>
      <c r="G100" s="14">
        <f t="shared" si="69"/>
        <v>1</v>
      </c>
      <c r="H100" s="14">
        <f t="shared" ca="1" si="70"/>
        <v>1.01159709</v>
      </c>
      <c r="I100" s="13">
        <f t="shared" si="60"/>
        <v>0.1</v>
      </c>
      <c r="J100" s="29">
        <f t="shared" si="61"/>
        <v>44375</v>
      </c>
      <c r="K100" s="2">
        <f t="shared" si="62"/>
        <v>63</v>
      </c>
      <c r="L100" s="17">
        <f t="shared" si="63"/>
        <v>63</v>
      </c>
      <c r="M100" s="12">
        <f t="shared" si="55"/>
        <v>1.024113689</v>
      </c>
      <c r="N100" s="12">
        <f t="shared" ca="1" si="56"/>
        <v>1.0359904280000001</v>
      </c>
      <c r="O100" s="17">
        <f t="shared" si="64"/>
        <v>0</v>
      </c>
      <c r="P100" s="14">
        <f t="shared" ca="1" si="53"/>
        <v>35.990428000000001</v>
      </c>
      <c r="Q100" s="14">
        <f t="shared" si="54"/>
        <v>0</v>
      </c>
      <c r="R100" s="14">
        <f t="shared" si="72"/>
        <v>0</v>
      </c>
      <c r="S100" s="20">
        <f t="shared" si="57"/>
        <v>0</v>
      </c>
      <c r="T100" s="14">
        <f t="shared" si="71"/>
        <v>0</v>
      </c>
      <c r="U100" s="4" t="str">
        <f t="shared" si="65"/>
        <v>J=</v>
      </c>
      <c r="V100" s="29">
        <f t="shared" si="66"/>
        <v>44732</v>
      </c>
      <c r="W100" s="3"/>
      <c r="X100" s="4"/>
      <c r="Y100" s="93"/>
      <c r="Z100" s="94"/>
      <c r="AA100" s="96"/>
      <c r="AB100" s="97"/>
      <c r="AC100" s="96"/>
      <c r="AD100" s="101"/>
      <c r="AE100" s="102"/>
      <c r="AF100" s="96"/>
      <c r="AG100" s="93"/>
      <c r="AH100" s="99"/>
      <c r="AI100" s="103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35">
        <f t="shared" si="58"/>
        <v>44464</v>
      </c>
      <c r="B101" s="156">
        <f t="shared" ca="1" si="67"/>
        <v>1036.627819</v>
      </c>
      <c r="C101" s="14">
        <f t="shared" si="59"/>
        <v>1000</v>
      </c>
      <c r="D101" s="13">
        <f ca="1">IF(A101&lt;$B$1,VLOOKUP(A101,[1]DI!$A$4:$B$15000,2,FALSE),0)</f>
        <v>0</v>
      </c>
      <c r="E101" s="14">
        <f t="shared" ca="1" si="68"/>
        <v>1</v>
      </c>
      <c r="F101" s="14">
        <f ca="1">(TRUNC(PRODUCT($E$12:$E100),16))</f>
        <v>1.0118367101282599</v>
      </c>
      <c r="G101" s="14">
        <f t="shared" si="69"/>
        <v>1</v>
      </c>
      <c r="H101" s="14">
        <f t="shared" ca="1" si="70"/>
        <v>1.0118367100000001</v>
      </c>
      <c r="I101" s="13">
        <f t="shared" si="60"/>
        <v>0.1</v>
      </c>
      <c r="J101" s="29">
        <f t="shared" si="61"/>
        <v>44375</v>
      </c>
      <c r="K101" s="2">
        <f t="shared" si="62"/>
        <v>63</v>
      </c>
      <c r="L101" s="17">
        <f t="shared" si="63"/>
        <v>64</v>
      </c>
      <c r="M101" s="12">
        <f t="shared" si="55"/>
        <v>1.0245010969999999</v>
      </c>
      <c r="N101" s="12">
        <f t="shared" ca="1" si="56"/>
        <v>1.036627819</v>
      </c>
      <c r="O101" s="17">
        <f t="shared" si="64"/>
        <v>0</v>
      </c>
      <c r="P101" s="14">
        <f t="shared" ca="1" si="53"/>
        <v>36.627819000000002</v>
      </c>
      <c r="Q101" s="14">
        <f t="shared" si="54"/>
        <v>0</v>
      </c>
      <c r="R101" s="14">
        <f t="shared" si="72"/>
        <v>0</v>
      </c>
      <c r="S101" s="20">
        <f t="shared" si="57"/>
        <v>0</v>
      </c>
      <c r="T101" s="14">
        <f t="shared" si="71"/>
        <v>0</v>
      </c>
      <c r="U101" s="4" t="str">
        <f t="shared" si="65"/>
        <v>J=</v>
      </c>
      <c r="V101" s="29">
        <f t="shared" si="66"/>
        <v>44732</v>
      </c>
      <c r="W101" s="3"/>
      <c r="X101" s="4"/>
      <c r="Y101" s="93"/>
      <c r="Z101" s="94"/>
      <c r="AA101" s="96"/>
      <c r="AB101" s="97"/>
      <c r="AC101" s="96"/>
      <c r="AD101" s="101"/>
      <c r="AE101" s="102"/>
      <c r="AF101" s="96"/>
      <c r="AG101" s="93"/>
      <c r="AH101" s="99"/>
      <c r="AI101" s="103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35">
        <f t="shared" si="58"/>
        <v>44465</v>
      </c>
      <c r="B102" s="156">
        <f t="shared" ca="1" si="67"/>
        <v>1036.627819</v>
      </c>
      <c r="C102" s="14">
        <f t="shared" si="59"/>
        <v>1000</v>
      </c>
      <c r="D102" s="13">
        <f ca="1">IF(A102&lt;$B$1,VLOOKUP(A102,[1]DI!$A$4:$B$15000,2,FALSE),0)</f>
        <v>0</v>
      </c>
      <c r="E102" s="14">
        <f t="shared" ca="1" si="68"/>
        <v>1</v>
      </c>
      <c r="F102" s="14">
        <f ca="1">(TRUNC(PRODUCT($E$12:$E101),16))</f>
        <v>1.0118367101282599</v>
      </c>
      <c r="G102" s="14">
        <f t="shared" si="69"/>
        <v>1</v>
      </c>
      <c r="H102" s="14">
        <f t="shared" ca="1" si="70"/>
        <v>1.0118367100000001</v>
      </c>
      <c r="I102" s="13">
        <f t="shared" si="60"/>
        <v>0.1</v>
      </c>
      <c r="J102" s="29">
        <f t="shared" si="61"/>
        <v>44375</v>
      </c>
      <c r="K102" s="2">
        <f t="shared" si="62"/>
        <v>63</v>
      </c>
      <c r="L102" s="17">
        <f t="shared" si="63"/>
        <v>64</v>
      </c>
      <c r="M102" s="12">
        <f t="shared" si="55"/>
        <v>1.0245010969999999</v>
      </c>
      <c r="N102" s="12">
        <f t="shared" ca="1" si="56"/>
        <v>1.036627819</v>
      </c>
      <c r="O102" s="17">
        <f t="shared" si="64"/>
        <v>0</v>
      </c>
      <c r="P102" s="14">
        <f t="shared" ca="1" si="53"/>
        <v>36.627819000000002</v>
      </c>
      <c r="Q102" s="14">
        <f t="shared" si="54"/>
        <v>0</v>
      </c>
      <c r="R102" s="14">
        <f t="shared" si="72"/>
        <v>0</v>
      </c>
      <c r="S102" s="20">
        <f t="shared" si="57"/>
        <v>0</v>
      </c>
      <c r="T102" s="14">
        <f t="shared" si="71"/>
        <v>0</v>
      </c>
      <c r="U102" s="4" t="str">
        <f t="shared" si="65"/>
        <v>J=</v>
      </c>
      <c r="V102" s="29">
        <f t="shared" si="66"/>
        <v>44732</v>
      </c>
      <c r="W102" s="3"/>
      <c r="X102" s="4"/>
      <c r="Y102" s="93"/>
      <c r="Z102" s="94"/>
      <c r="AA102" s="96"/>
      <c r="AB102" s="97"/>
      <c r="AC102" s="96"/>
      <c r="AD102" s="101"/>
      <c r="AE102" s="102"/>
      <c r="AF102" s="96"/>
      <c r="AG102" s="93"/>
      <c r="AH102" s="99"/>
      <c r="AI102" s="103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35">
        <f t="shared" si="58"/>
        <v>44466</v>
      </c>
      <c r="B103" s="156">
        <f t="shared" ca="1" si="67"/>
        <v>1036.627819</v>
      </c>
      <c r="C103" s="14">
        <f t="shared" si="59"/>
        <v>1000</v>
      </c>
      <c r="D103" s="13">
        <f ca="1">IF(A103&lt;$B$1,VLOOKUP(A103,[1]DI!$A$4:$B$15000,2,FALSE),0)</f>
        <v>6.1499999999999999E-2</v>
      </c>
      <c r="E103" s="14">
        <f t="shared" ca="1" si="68"/>
        <v>1.0002368699999999</v>
      </c>
      <c r="F103" s="14">
        <f ca="1">(TRUNC(PRODUCT($E$12:$E102),16))</f>
        <v>1.0118367101282599</v>
      </c>
      <c r="G103" s="14">
        <f t="shared" si="69"/>
        <v>1</v>
      </c>
      <c r="H103" s="14">
        <f t="shared" ca="1" si="70"/>
        <v>1.0118367100000001</v>
      </c>
      <c r="I103" s="13">
        <f t="shared" si="60"/>
        <v>0.1</v>
      </c>
      <c r="J103" s="29">
        <f t="shared" si="61"/>
        <v>44375</v>
      </c>
      <c r="K103" s="2">
        <f t="shared" si="62"/>
        <v>64</v>
      </c>
      <c r="L103" s="17">
        <f t="shared" si="63"/>
        <v>64</v>
      </c>
      <c r="M103" s="12">
        <f t="shared" si="55"/>
        <v>1.0245010969999999</v>
      </c>
      <c r="N103" s="12">
        <f t="shared" ca="1" si="56"/>
        <v>1.036627819</v>
      </c>
      <c r="O103" s="17">
        <f t="shared" si="64"/>
        <v>0</v>
      </c>
      <c r="P103" s="14">
        <f t="shared" ca="1" si="53"/>
        <v>36.627819000000002</v>
      </c>
      <c r="Q103" s="14">
        <f t="shared" si="54"/>
        <v>0</v>
      </c>
      <c r="R103" s="14">
        <f t="shared" si="72"/>
        <v>0</v>
      </c>
      <c r="S103" s="20">
        <f t="shared" si="57"/>
        <v>0</v>
      </c>
      <c r="T103" s="14">
        <f t="shared" si="71"/>
        <v>0</v>
      </c>
      <c r="U103" s="4" t="str">
        <f t="shared" si="65"/>
        <v>J=</v>
      </c>
      <c r="V103" s="29">
        <f t="shared" si="66"/>
        <v>44732</v>
      </c>
      <c r="W103" s="3"/>
      <c r="X103" s="4"/>
      <c r="Y103" s="93"/>
      <c r="Z103" s="94"/>
      <c r="AA103" s="96"/>
      <c r="AB103" s="97"/>
      <c r="AC103" s="96"/>
      <c r="AD103" s="101"/>
      <c r="AE103" s="102"/>
      <c r="AF103" s="96"/>
      <c r="AG103" s="93"/>
      <c r="AH103" s="99"/>
      <c r="AI103" s="103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35">
        <f t="shared" si="58"/>
        <v>44467</v>
      </c>
      <c r="B104" s="156">
        <f t="shared" ca="1" si="67"/>
        <v>1037.2655970000001</v>
      </c>
      <c r="C104" s="14">
        <f t="shared" si="59"/>
        <v>1000</v>
      </c>
      <c r="D104" s="13">
        <f ca="1">IF(A104&lt;$B$1,VLOOKUP(A104,[1]DI!$A$4:$B$15000,2,FALSE),0)</f>
        <v>6.1499999999999999E-2</v>
      </c>
      <c r="E104" s="14">
        <f t="shared" ca="1" si="68"/>
        <v>1.0002368699999999</v>
      </c>
      <c r="F104" s="14">
        <f ca="1">(TRUNC(PRODUCT($E$12:$E103),16))</f>
        <v>1.0120763838897899</v>
      </c>
      <c r="G104" s="14">
        <f t="shared" si="69"/>
        <v>1</v>
      </c>
      <c r="H104" s="14">
        <f t="shared" ca="1" si="70"/>
        <v>1.0120763800000001</v>
      </c>
      <c r="I104" s="13">
        <f t="shared" si="60"/>
        <v>0.1</v>
      </c>
      <c r="J104" s="29">
        <f t="shared" si="61"/>
        <v>44375</v>
      </c>
      <c r="K104" s="2">
        <f t="shared" si="62"/>
        <v>65</v>
      </c>
      <c r="L104" s="17">
        <f t="shared" si="63"/>
        <v>65</v>
      </c>
      <c r="M104" s="12">
        <f t="shared" si="55"/>
        <v>1.024888652</v>
      </c>
      <c r="N104" s="12">
        <f t="shared" ca="1" si="56"/>
        <v>1.037265597</v>
      </c>
      <c r="O104" s="17">
        <f t="shared" si="64"/>
        <v>0</v>
      </c>
      <c r="P104" s="14">
        <f t="shared" ca="1" si="53"/>
        <v>37.265597</v>
      </c>
      <c r="Q104" s="14">
        <f t="shared" si="54"/>
        <v>0</v>
      </c>
      <c r="R104" s="14">
        <f t="shared" si="72"/>
        <v>0</v>
      </c>
      <c r="S104" s="20">
        <f t="shared" si="57"/>
        <v>0</v>
      </c>
      <c r="T104" s="14">
        <f t="shared" si="71"/>
        <v>0</v>
      </c>
      <c r="U104" s="4" t="str">
        <f t="shared" si="65"/>
        <v>J=</v>
      </c>
      <c r="V104" s="29">
        <f t="shared" si="66"/>
        <v>44732</v>
      </c>
      <c r="W104" s="3"/>
      <c r="X104" s="11"/>
      <c r="Y104" s="93"/>
      <c r="Z104" s="94"/>
      <c r="AA104" s="96"/>
      <c r="AB104" s="97"/>
      <c r="AC104" s="96"/>
      <c r="AD104" s="101"/>
      <c r="AE104" s="102"/>
      <c r="AF104" s="96"/>
      <c r="AG104" s="93"/>
      <c r="AH104" s="99"/>
      <c r="AI104" s="103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35">
        <f t="shared" si="58"/>
        <v>44468</v>
      </c>
      <c r="B105" s="156">
        <f t="shared" ca="1" si="67"/>
        <v>1037.9037699999999</v>
      </c>
      <c r="C105" s="14">
        <f t="shared" si="59"/>
        <v>1000</v>
      </c>
      <c r="D105" s="13">
        <f ca="1">IF(A105&lt;$B$1,VLOOKUP(A105,[1]DI!$A$4:$B$15000,2,FALSE),0)</f>
        <v>6.1499999999999999E-2</v>
      </c>
      <c r="E105" s="14">
        <f t="shared" ca="1" si="68"/>
        <v>1.0002368699999999</v>
      </c>
      <c r="F105" s="14">
        <f ca="1">(TRUNC(PRODUCT($E$12:$E104),16))</f>
        <v>1.0123161144228401</v>
      </c>
      <c r="G105" s="14">
        <f t="shared" si="69"/>
        <v>1</v>
      </c>
      <c r="H105" s="14">
        <f t="shared" ca="1" si="70"/>
        <v>1.01231611</v>
      </c>
      <c r="I105" s="13">
        <f t="shared" si="60"/>
        <v>0.1</v>
      </c>
      <c r="J105" s="29">
        <f t="shared" si="61"/>
        <v>44375</v>
      </c>
      <c r="K105" s="2">
        <f t="shared" si="62"/>
        <v>66</v>
      </c>
      <c r="L105" s="17">
        <f t="shared" si="63"/>
        <v>66</v>
      </c>
      <c r="M105" s="12">
        <f t="shared" si="55"/>
        <v>1.0252763540000001</v>
      </c>
      <c r="N105" s="12">
        <f t="shared" ca="1" si="56"/>
        <v>1.03790377</v>
      </c>
      <c r="O105" s="17">
        <f t="shared" si="64"/>
        <v>0</v>
      </c>
      <c r="P105" s="14">
        <f t="shared" ca="1" si="53"/>
        <v>37.903770000000002</v>
      </c>
      <c r="Q105" s="14">
        <f t="shared" si="54"/>
        <v>0</v>
      </c>
      <c r="R105" s="14">
        <f t="shared" si="72"/>
        <v>0</v>
      </c>
      <c r="S105" s="20">
        <f t="shared" si="57"/>
        <v>0</v>
      </c>
      <c r="T105" s="14">
        <f t="shared" si="71"/>
        <v>0</v>
      </c>
      <c r="U105" s="4" t="str">
        <f t="shared" si="65"/>
        <v>J=</v>
      </c>
      <c r="V105" s="29">
        <f t="shared" si="66"/>
        <v>44732</v>
      </c>
      <c r="W105" s="3"/>
      <c r="X105" s="4"/>
      <c r="Y105" s="93"/>
      <c r="Z105" s="94"/>
      <c r="AA105" s="96"/>
      <c r="AB105" s="97"/>
      <c r="AC105" s="96"/>
      <c r="AD105" s="101"/>
      <c r="AE105" s="102"/>
      <c r="AF105" s="96"/>
      <c r="AG105" s="93"/>
      <c r="AH105" s="99"/>
      <c r="AI105" s="103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35">
        <f t="shared" si="58"/>
        <v>44469</v>
      </c>
      <c r="B106" s="156">
        <f t="shared" ca="1" si="67"/>
        <v>1038.54233899</v>
      </c>
      <c r="C106" s="14">
        <f t="shared" si="59"/>
        <v>1000</v>
      </c>
      <c r="D106" s="13">
        <f ca="1">IF(A106&lt;$B$1,VLOOKUP(A106,[1]DI!$A$4:$B$15000,2,FALSE),0)</f>
        <v>6.1499999999999999E-2</v>
      </c>
      <c r="E106" s="14">
        <f t="shared" ca="1" si="68"/>
        <v>1.0002368699999999</v>
      </c>
      <c r="F106" s="14">
        <f ca="1">(TRUNC(PRODUCT($E$12:$E105),16))</f>
        <v>1.0125559017408601</v>
      </c>
      <c r="G106" s="14">
        <f t="shared" si="69"/>
        <v>1</v>
      </c>
      <c r="H106" s="14">
        <f t="shared" ca="1" si="70"/>
        <v>1.0125559</v>
      </c>
      <c r="I106" s="13">
        <f t="shared" si="60"/>
        <v>0.1</v>
      </c>
      <c r="J106" s="29">
        <f t="shared" si="61"/>
        <v>44375</v>
      </c>
      <c r="K106" s="2">
        <f t="shared" si="62"/>
        <v>67</v>
      </c>
      <c r="L106" s="17">
        <f t="shared" si="63"/>
        <v>67</v>
      </c>
      <c r="M106" s="12">
        <f t="shared" si="55"/>
        <v>1.025664202</v>
      </c>
      <c r="N106" s="12">
        <f t="shared" ca="1" si="56"/>
        <v>1.0385423389999999</v>
      </c>
      <c r="O106" s="17">
        <f t="shared" si="64"/>
        <v>0</v>
      </c>
      <c r="P106" s="14">
        <f t="shared" ca="1" si="53"/>
        <v>38.542338989999998</v>
      </c>
      <c r="Q106" s="14">
        <f t="shared" si="54"/>
        <v>0</v>
      </c>
      <c r="R106" s="14">
        <f t="shared" si="72"/>
        <v>0</v>
      </c>
      <c r="S106" s="20">
        <f t="shared" si="57"/>
        <v>0</v>
      </c>
      <c r="T106" s="14">
        <f t="shared" si="71"/>
        <v>0</v>
      </c>
      <c r="U106" s="4" t="str">
        <f t="shared" si="65"/>
        <v>J=</v>
      </c>
      <c r="V106" s="29">
        <f t="shared" si="66"/>
        <v>44732</v>
      </c>
      <c r="W106" s="3"/>
      <c r="X106" s="4"/>
      <c r="Y106" s="93"/>
      <c r="Z106" s="94"/>
      <c r="AA106" s="96"/>
      <c r="AB106" s="97"/>
      <c r="AC106" s="96"/>
      <c r="AD106" s="101"/>
      <c r="AE106" s="102"/>
      <c r="AF106" s="96"/>
      <c r="AG106" s="93"/>
      <c r="AH106" s="99"/>
      <c r="AI106" s="103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35">
        <f t="shared" si="58"/>
        <v>44470</v>
      </c>
      <c r="B107" s="156">
        <f t="shared" ca="1" si="67"/>
        <v>1039.181304</v>
      </c>
      <c r="C107" s="14">
        <f t="shared" si="59"/>
        <v>1000</v>
      </c>
      <c r="D107" s="13">
        <f ca="1">IF(A107&lt;$B$1,VLOOKUP(A107,[1]DI!$A$4:$B$15000,2,FALSE),0)</f>
        <v>6.1499999999999999E-2</v>
      </c>
      <c r="E107" s="14">
        <f t="shared" ca="1" si="68"/>
        <v>1.0002368699999999</v>
      </c>
      <c r="F107" s="14">
        <f ca="1">(TRUNC(PRODUCT($E$12:$E106),16))</f>
        <v>1.01279574585731</v>
      </c>
      <c r="G107" s="14">
        <f t="shared" si="69"/>
        <v>1</v>
      </c>
      <c r="H107" s="14">
        <f t="shared" ca="1" si="70"/>
        <v>1.01279575</v>
      </c>
      <c r="I107" s="13">
        <f t="shared" si="60"/>
        <v>0.1</v>
      </c>
      <c r="J107" s="29">
        <f t="shared" si="61"/>
        <v>44375</v>
      </c>
      <c r="K107" s="2">
        <f t="shared" si="62"/>
        <v>68</v>
      </c>
      <c r="L107" s="17">
        <f t="shared" si="63"/>
        <v>68</v>
      </c>
      <c r="M107" s="12">
        <f t="shared" si="55"/>
        <v>1.0260521970000001</v>
      </c>
      <c r="N107" s="12">
        <f t="shared" ca="1" si="56"/>
        <v>1.039181304</v>
      </c>
      <c r="O107" s="17">
        <f t="shared" si="64"/>
        <v>0</v>
      </c>
      <c r="P107" s="14">
        <f t="shared" ca="1" si="53"/>
        <v>39.181303999999997</v>
      </c>
      <c r="Q107" s="14">
        <f t="shared" si="54"/>
        <v>0</v>
      </c>
      <c r="R107" s="14">
        <f t="shared" si="72"/>
        <v>0</v>
      </c>
      <c r="S107" s="20">
        <f t="shared" si="57"/>
        <v>0</v>
      </c>
      <c r="T107" s="14">
        <f t="shared" si="71"/>
        <v>0</v>
      </c>
      <c r="U107" s="4" t="str">
        <f t="shared" si="65"/>
        <v>J=</v>
      </c>
      <c r="V107" s="29">
        <f t="shared" si="66"/>
        <v>44732</v>
      </c>
      <c r="W107" s="3"/>
      <c r="X107" s="4"/>
      <c r="Y107" s="93"/>
      <c r="Z107" s="94"/>
      <c r="AA107" s="96"/>
      <c r="AB107" s="97"/>
      <c r="AC107" s="96"/>
      <c r="AD107" s="101"/>
      <c r="AE107" s="102"/>
      <c r="AF107" s="96"/>
      <c r="AG107" s="93"/>
      <c r="AH107" s="99"/>
      <c r="AI107" s="103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35">
        <f t="shared" si="58"/>
        <v>44471</v>
      </c>
      <c r="B108" s="156">
        <f t="shared" ca="1" si="67"/>
        <v>1039.8206560000001</v>
      </c>
      <c r="C108" s="14">
        <f t="shared" si="59"/>
        <v>1000</v>
      </c>
      <c r="D108" s="13">
        <f ca="1">IF(A108&lt;$B$1,VLOOKUP(A108,[1]DI!$A$4:$B$15000,2,FALSE),0)</f>
        <v>0</v>
      </c>
      <c r="E108" s="14">
        <f t="shared" ca="1" si="68"/>
        <v>1</v>
      </c>
      <c r="F108" s="14">
        <f ca="1">(TRUNC(PRODUCT($E$12:$E107),16))</f>
        <v>1.0130356467856301</v>
      </c>
      <c r="G108" s="14">
        <f t="shared" si="69"/>
        <v>1</v>
      </c>
      <c r="H108" s="14">
        <f t="shared" ca="1" si="70"/>
        <v>1.01303565</v>
      </c>
      <c r="I108" s="13">
        <f t="shared" si="60"/>
        <v>0.1</v>
      </c>
      <c r="J108" s="29">
        <f t="shared" si="61"/>
        <v>44375</v>
      </c>
      <c r="K108" s="2">
        <f t="shared" si="62"/>
        <v>68</v>
      </c>
      <c r="L108" s="17">
        <f t="shared" si="63"/>
        <v>69</v>
      </c>
      <c r="M108" s="12">
        <f t="shared" si="55"/>
        <v>1.0264403390000001</v>
      </c>
      <c r="N108" s="12">
        <f t="shared" ca="1" si="56"/>
        <v>1.0398206560000001</v>
      </c>
      <c r="O108" s="17">
        <f t="shared" si="64"/>
        <v>0</v>
      </c>
      <c r="P108" s="14">
        <f t="shared" ca="1" si="53"/>
        <v>39.820656</v>
      </c>
      <c r="Q108" s="14">
        <f t="shared" si="54"/>
        <v>0</v>
      </c>
      <c r="R108" s="14">
        <f t="shared" si="72"/>
        <v>0</v>
      </c>
      <c r="S108" s="20">
        <f t="shared" si="57"/>
        <v>0</v>
      </c>
      <c r="T108" s="14">
        <f t="shared" si="71"/>
        <v>0</v>
      </c>
      <c r="U108" s="4" t="str">
        <f t="shared" si="65"/>
        <v>J=</v>
      </c>
      <c r="V108" s="29">
        <f t="shared" si="66"/>
        <v>44732</v>
      </c>
      <c r="W108" s="3"/>
      <c r="X108" s="4"/>
      <c r="Y108" s="93"/>
      <c r="Z108" s="94"/>
      <c r="AA108" s="96"/>
      <c r="AB108" s="97"/>
      <c r="AC108" s="96"/>
      <c r="AD108" s="101"/>
      <c r="AE108" s="102"/>
      <c r="AF108" s="96"/>
      <c r="AG108" s="93"/>
      <c r="AH108" s="99"/>
      <c r="AI108" s="103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35">
        <f t="shared" si="58"/>
        <v>44472</v>
      </c>
      <c r="B109" s="156">
        <f t="shared" ca="1" si="67"/>
        <v>1039.8206560000001</v>
      </c>
      <c r="C109" s="14">
        <f t="shared" si="59"/>
        <v>1000</v>
      </c>
      <c r="D109" s="13">
        <f ca="1">IF(A109&lt;$B$1,VLOOKUP(A109,[1]DI!$A$4:$B$15000,2,FALSE),0)</f>
        <v>0</v>
      </c>
      <c r="E109" s="14">
        <f t="shared" ca="1" si="68"/>
        <v>1</v>
      </c>
      <c r="F109" s="14">
        <f ca="1">(TRUNC(PRODUCT($E$12:$E108),16))</f>
        <v>1.0130356467856301</v>
      </c>
      <c r="G109" s="14">
        <f t="shared" si="69"/>
        <v>1</v>
      </c>
      <c r="H109" s="14">
        <f t="shared" ca="1" si="70"/>
        <v>1.01303565</v>
      </c>
      <c r="I109" s="13">
        <f t="shared" si="60"/>
        <v>0.1</v>
      </c>
      <c r="J109" s="29">
        <f t="shared" si="61"/>
        <v>44375</v>
      </c>
      <c r="K109" s="2">
        <f t="shared" si="62"/>
        <v>68</v>
      </c>
      <c r="L109" s="17">
        <f t="shared" si="63"/>
        <v>69</v>
      </c>
      <c r="M109" s="12">
        <f t="shared" si="55"/>
        <v>1.0264403390000001</v>
      </c>
      <c r="N109" s="12">
        <f t="shared" ca="1" si="56"/>
        <v>1.0398206560000001</v>
      </c>
      <c r="O109" s="17">
        <f t="shared" si="64"/>
        <v>0</v>
      </c>
      <c r="P109" s="14">
        <f t="shared" ca="1" si="53"/>
        <v>39.820656</v>
      </c>
      <c r="Q109" s="14">
        <f t="shared" si="54"/>
        <v>0</v>
      </c>
      <c r="R109" s="14">
        <f t="shared" si="72"/>
        <v>0</v>
      </c>
      <c r="S109" s="20">
        <f t="shared" si="57"/>
        <v>0</v>
      </c>
      <c r="T109" s="14">
        <f t="shared" si="71"/>
        <v>0</v>
      </c>
      <c r="U109" s="4" t="str">
        <f t="shared" si="65"/>
        <v>J=</v>
      </c>
      <c r="V109" s="29">
        <f t="shared" si="66"/>
        <v>44732</v>
      </c>
      <c r="W109" s="3"/>
      <c r="X109" s="4"/>
      <c r="Y109" s="93"/>
      <c r="Z109" s="94"/>
      <c r="AA109" s="96"/>
      <c r="AB109" s="97"/>
      <c r="AC109" s="96"/>
      <c r="AD109" s="101"/>
      <c r="AE109" s="102"/>
      <c r="AF109" s="96"/>
      <c r="AG109" s="93"/>
      <c r="AH109" s="99"/>
      <c r="AI109" s="103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35">
        <f t="shared" si="58"/>
        <v>44473</v>
      </c>
      <c r="B110" s="156">
        <f t="shared" ca="1" si="67"/>
        <v>1039.8206560000001</v>
      </c>
      <c r="C110" s="14">
        <f t="shared" si="59"/>
        <v>1000</v>
      </c>
      <c r="D110" s="13">
        <f ca="1">IF(A110&lt;$B$1,VLOOKUP(A110,[1]DI!$A$4:$B$15000,2,FALSE),0)</f>
        <v>6.1499999999999999E-2</v>
      </c>
      <c r="E110" s="14">
        <f t="shared" ca="1" si="68"/>
        <v>1.0002368699999999</v>
      </c>
      <c r="F110" s="14">
        <f ca="1">(TRUNC(PRODUCT($E$12:$E109),16))</f>
        <v>1.0130356467856301</v>
      </c>
      <c r="G110" s="14">
        <f t="shared" si="69"/>
        <v>1</v>
      </c>
      <c r="H110" s="14">
        <f t="shared" ca="1" si="70"/>
        <v>1.01303565</v>
      </c>
      <c r="I110" s="13">
        <f t="shared" si="60"/>
        <v>0.1</v>
      </c>
      <c r="J110" s="29">
        <f t="shared" si="61"/>
        <v>44375</v>
      </c>
      <c r="K110" s="2">
        <f t="shared" si="62"/>
        <v>69</v>
      </c>
      <c r="L110" s="17">
        <f t="shared" si="63"/>
        <v>69</v>
      </c>
      <c r="M110" s="12">
        <f t="shared" si="55"/>
        <v>1.0264403390000001</v>
      </c>
      <c r="N110" s="12">
        <f t="shared" ca="1" si="56"/>
        <v>1.0398206560000001</v>
      </c>
      <c r="O110" s="17">
        <f t="shared" si="64"/>
        <v>0</v>
      </c>
      <c r="P110" s="14">
        <f t="shared" ca="1" si="53"/>
        <v>39.820656</v>
      </c>
      <c r="Q110" s="14">
        <f t="shared" si="54"/>
        <v>0</v>
      </c>
      <c r="R110" s="14">
        <f t="shared" si="72"/>
        <v>0</v>
      </c>
      <c r="S110" s="20">
        <f t="shared" si="57"/>
        <v>0</v>
      </c>
      <c r="T110" s="14">
        <f t="shared" si="71"/>
        <v>0</v>
      </c>
      <c r="U110" s="4" t="str">
        <f t="shared" si="65"/>
        <v>J=</v>
      </c>
      <c r="V110" s="29">
        <f t="shared" si="66"/>
        <v>44732</v>
      </c>
      <c r="W110" s="3"/>
      <c r="X110" s="4"/>
      <c r="Y110" s="93"/>
      <c r="Z110" s="94"/>
      <c r="AA110" s="96"/>
      <c r="AB110" s="97"/>
      <c r="AC110" s="96"/>
      <c r="AD110" s="101"/>
      <c r="AE110" s="102"/>
      <c r="AF110" s="96"/>
      <c r="AG110" s="93"/>
      <c r="AH110" s="99"/>
      <c r="AI110" s="103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35">
        <f t="shared" si="58"/>
        <v>44474</v>
      </c>
      <c r="B111" s="156">
        <f t="shared" ca="1" si="67"/>
        <v>1040.4603939900001</v>
      </c>
      <c r="C111" s="14">
        <f t="shared" si="59"/>
        <v>1000</v>
      </c>
      <c r="D111" s="13">
        <f ca="1">IF(A111&lt;$B$1,VLOOKUP(A111,[1]DI!$A$4:$B$15000,2,FALSE),0)</f>
        <v>6.1499999999999999E-2</v>
      </c>
      <c r="E111" s="14">
        <f t="shared" ca="1" si="68"/>
        <v>1.0002368699999999</v>
      </c>
      <c r="F111" s="14">
        <f ca="1">(TRUNC(PRODUCT($E$12:$E110),16))</f>
        <v>1.0132756045392799</v>
      </c>
      <c r="G111" s="14">
        <f t="shared" si="69"/>
        <v>1</v>
      </c>
      <c r="H111" s="14">
        <f t="shared" ca="1" si="70"/>
        <v>1.0132756000000001</v>
      </c>
      <c r="I111" s="13">
        <f t="shared" si="60"/>
        <v>0.1</v>
      </c>
      <c r="J111" s="29">
        <f t="shared" si="61"/>
        <v>44375</v>
      </c>
      <c r="K111" s="2">
        <f t="shared" si="62"/>
        <v>70</v>
      </c>
      <c r="L111" s="17">
        <f t="shared" si="63"/>
        <v>70</v>
      </c>
      <c r="M111" s="12">
        <f t="shared" si="55"/>
        <v>1.0268286280000001</v>
      </c>
      <c r="N111" s="12">
        <f t="shared" ca="1" si="56"/>
        <v>1.0404603939999999</v>
      </c>
      <c r="O111" s="17">
        <f t="shared" si="64"/>
        <v>0</v>
      </c>
      <c r="P111" s="14">
        <f t="shared" ca="1" si="53"/>
        <v>40.46039399</v>
      </c>
      <c r="Q111" s="14">
        <f t="shared" si="54"/>
        <v>0</v>
      </c>
      <c r="R111" s="14">
        <f t="shared" si="72"/>
        <v>0</v>
      </c>
      <c r="S111" s="20">
        <f t="shared" si="57"/>
        <v>0</v>
      </c>
      <c r="T111" s="14">
        <f t="shared" si="71"/>
        <v>0</v>
      </c>
      <c r="U111" s="4" t="str">
        <f t="shared" si="65"/>
        <v>J=</v>
      </c>
      <c r="V111" s="29">
        <f t="shared" si="66"/>
        <v>44732</v>
      </c>
      <c r="W111" s="3"/>
      <c r="X111" s="4"/>
      <c r="Y111" s="93"/>
      <c r="Z111" s="94"/>
      <c r="AA111" s="96"/>
      <c r="AB111" s="97"/>
      <c r="AC111" s="96"/>
      <c r="AD111" s="101"/>
      <c r="AE111" s="102"/>
      <c r="AF111" s="96"/>
      <c r="AG111" s="93"/>
      <c r="AH111" s="99"/>
      <c r="AI111" s="103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35">
        <f t="shared" si="58"/>
        <v>44475</v>
      </c>
      <c r="B112" s="156">
        <f t="shared" ca="1" si="67"/>
        <v>1041.1005379999999</v>
      </c>
      <c r="C112" s="14">
        <f t="shared" si="59"/>
        <v>1000</v>
      </c>
      <c r="D112" s="13">
        <f ca="1">IF(A112&lt;$B$1,VLOOKUP(A112,[1]DI!$A$4:$B$15000,2,FALSE),0)</f>
        <v>6.1499999999999999E-2</v>
      </c>
      <c r="E112" s="14">
        <f t="shared" ca="1" si="68"/>
        <v>1.0002368699999999</v>
      </c>
      <c r="F112" s="14">
        <f ca="1">(TRUNC(PRODUCT($E$12:$E111),16))</f>
        <v>1.0135156191317301</v>
      </c>
      <c r="G112" s="14">
        <f t="shared" si="69"/>
        <v>1</v>
      </c>
      <c r="H112" s="14">
        <f t="shared" ca="1" si="70"/>
        <v>1.01351562</v>
      </c>
      <c r="I112" s="13">
        <f t="shared" si="60"/>
        <v>0.1</v>
      </c>
      <c r="J112" s="29">
        <f t="shared" si="61"/>
        <v>44375</v>
      </c>
      <c r="K112" s="2">
        <f t="shared" si="62"/>
        <v>71</v>
      </c>
      <c r="L112" s="17">
        <f t="shared" si="63"/>
        <v>71</v>
      </c>
      <c r="M112" s="12">
        <f t="shared" si="55"/>
        <v>1.0272170629999999</v>
      </c>
      <c r="N112" s="12">
        <f t="shared" ca="1" si="56"/>
        <v>1.041100538</v>
      </c>
      <c r="O112" s="17">
        <f t="shared" si="64"/>
        <v>0</v>
      </c>
      <c r="P112" s="14">
        <f t="shared" ca="1" si="53"/>
        <v>41.100538</v>
      </c>
      <c r="Q112" s="14">
        <f t="shared" si="54"/>
        <v>0</v>
      </c>
      <c r="R112" s="14">
        <f t="shared" si="72"/>
        <v>0</v>
      </c>
      <c r="S112" s="20">
        <f t="shared" si="57"/>
        <v>0</v>
      </c>
      <c r="T112" s="14">
        <f t="shared" si="71"/>
        <v>0</v>
      </c>
      <c r="U112" s="4" t="str">
        <f t="shared" si="65"/>
        <v>J=</v>
      </c>
      <c r="V112" s="29">
        <f t="shared" si="66"/>
        <v>44732</v>
      </c>
      <c r="W112" s="3"/>
      <c r="X112" s="4"/>
      <c r="Y112" s="93"/>
      <c r="Z112" s="94"/>
      <c r="AA112" s="96"/>
      <c r="AB112" s="97"/>
      <c r="AC112" s="96"/>
      <c r="AD112" s="101"/>
      <c r="AE112" s="102"/>
      <c r="AF112" s="96"/>
      <c r="AG112" s="93"/>
      <c r="AH112" s="99"/>
      <c r="AI112" s="103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35">
        <f t="shared" si="58"/>
        <v>44476</v>
      </c>
      <c r="B113" s="156">
        <f t="shared" ca="1" si="67"/>
        <v>1041.74107</v>
      </c>
      <c r="C113" s="14">
        <f t="shared" si="59"/>
        <v>1000</v>
      </c>
      <c r="D113" s="13">
        <f ca="1">IF(A113&lt;$B$1,VLOOKUP(A113,[1]DI!$A$4:$B$15000,2,FALSE),0)</f>
        <v>6.1499999999999999E-2</v>
      </c>
      <c r="E113" s="14">
        <f t="shared" ca="1" si="68"/>
        <v>1.0002368699999999</v>
      </c>
      <c r="F113" s="14">
        <f ca="1">(TRUNC(PRODUCT($E$12:$E112),16))</f>
        <v>1.01375569057644</v>
      </c>
      <c r="G113" s="14">
        <f t="shared" si="69"/>
        <v>1</v>
      </c>
      <c r="H113" s="14">
        <f t="shared" ca="1" si="70"/>
        <v>1.01375569</v>
      </c>
      <c r="I113" s="13">
        <f t="shared" si="60"/>
        <v>0.1</v>
      </c>
      <c r="J113" s="29">
        <f t="shared" si="61"/>
        <v>44375</v>
      </c>
      <c r="K113" s="2">
        <f t="shared" si="62"/>
        <v>72</v>
      </c>
      <c r="L113" s="17">
        <f t="shared" si="63"/>
        <v>72</v>
      </c>
      <c r="M113" s="12">
        <f t="shared" si="55"/>
        <v>1.027605645</v>
      </c>
      <c r="N113" s="12">
        <f t="shared" ca="1" si="56"/>
        <v>1.04174107</v>
      </c>
      <c r="O113" s="17">
        <f t="shared" si="64"/>
        <v>0</v>
      </c>
      <c r="P113" s="14">
        <f t="shared" ca="1" si="53"/>
        <v>41.741070000000001</v>
      </c>
      <c r="Q113" s="14">
        <f t="shared" si="54"/>
        <v>0</v>
      </c>
      <c r="R113" s="14">
        <f t="shared" si="72"/>
        <v>0</v>
      </c>
      <c r="S113" s="20">
        <f t="shared" si="57"/>
        <v>0</v>
      </c>
      <c r="T113" s="14">
        <f t="shared" si="71"/>
        <v>0</v>
      </c>
      <c r="U113" s="4" t="str">
        <f t="shared" si="65"/>
        <v>J=</v>
      </c>
      <c r="V113" s="29">
        <f t="shared" si="66"/>
        <v>44732</v>
      </c>
      <c r="W113" s="3"/>
      <c r="X113" s="4"/>
      <c r="Y113" s="93"/>
      <c r="Z113" s="94"/>
      <c r="AA113" s="96"/>
      <c r="AB113" s="97"/>
      <c r="AC113" s="96"/>
      <c r="AD113" s="101"/>
      <c r="AE113" s="102"/>
      <c r="AF113" s="96"/>
      <c r="AG113" s="93"/>
      <c r="AH113" s="99"/>
      <c r="AI113" s="103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35">
        <f t="shared" si="58"/>
        <v>44477</v>
      </c>
      <c r="B114" s="156">
        <f t="shared" ca="1" si="67"/>
        <v>1042.381999</v>
      </c>
      <c r="C114" s="14">
        <f t="shared" si="59"/>
        <v>1000</v>
      </c>
      <c r="D114" s="13">
        <f ca="1">IF(A114&lt;$B$1,VLOOKUP(A114,[1]DI!$A$4:$B$15000,2,FALSE),0)</f>
        <v>6.1499999999999999E-2</v>
      </c>
      <c r="E114" s="14">
        <f t="shared" ca="1" si="68"/>
        <v>1.0002368699999999</v>
      </c>
      <c r="F114" s="14">
        <f ca="1">(TRUNC(PRODUCT($E$12:$E113),16))</f>
        <v>1.0139958188868601</v>
      </c>
      <c r="G114" s="14">
        <f t="shared" si="69"/>
        <v>1</v>
      </c>
      <c r="H114" s="14">
        <f t="shared" ca="1" si="70"/>
        <v>1.0139958200000001</v>
      </c>
      <c r="I114" s="13">
        <f t="shared" si="60"/>
        <v>0.1</v>
      </c>
      <c r="J114" s="29">
        <f t="shared" si="61"/>
        <v>44375</v>
      </c>
      <c r="K114" s="2">
        <f t="shared" si="62"/>
        <v>73</v>
      </c>
      <c r="L114" s="17">
        <f t="shared" si="63"/>
        <v>73</v>
      </c>
      <c r="M114" s="12">
        <f t="shared" si="55"/>
        <v>1.027994375</v>
      </c>
      <c r="N114" s="12">
        <f t="shared" ca="1" si="56"/>
        <v>1.0423819990000001</v>
      </c>
      <c r="O114" s="17">
        <f t="shared" si="64"/>
        <v>0</v>
      </c>
      <c r="P114" s="14">
        <f t="shared" ref="P114:P177" ca="1" si="73">TRUNC(((N114-1)*C114),8)+TRUNC(R113*N114,8)</f>
        <v>42.381999</v>
      </c>
      <c r="Q114" s="14">
        <f t="shared" ref="Q114:Q177" si="74">Q113</f>
        <v>0</v>
      </c>
      <c r="R114" s="14">
        <f t="shared" si="72"/>
        <v>0</v>
      </c>
      <c r="S114" s="20">
        <f t="shared" si="57"/>
        <v>0</v>
      </c>
      <c r="T114" s="14">
        <f t="shared" si="71"/>
        <v>0</v>
      </c>
      <c r="U114" s="4" t="str">
        <f t="shared" si="65"/>
        <v>J=</v>
      </c>
      <c r="V114" s="29">
        <f t="shared" si="66"/>
        <v>44732</v>
      </c>
      <c r="W114" s="3"/>
      <c r="X114" s="4"/>
      <c r="Y114" s="93"/>
      <c r="Z114" s="94"/>
      <c r="AA114" s="96"/>
      <c r="AB114" s="97"/>
      <c r="AC114" s="96"/>
      <c r="AD114" s="101"/>
      <c r="AE114" s="102"/>
      <c r="AF114" s="96"/>
      <c r="AG114" s="93"/>
      <c r="AH114" s="99"/>
      <c r="AI114" s="103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35">
        <f t="shared" si="58"/>
        <v>44478</v>
      </c>
      <c r="B115" s="156">
        <f t="shared" ca="1" si="67"/>
        <v>1043.02331499</v>
      </c>
      <c r="C115" s="14">
        <f t="shared" si="59"/>
        <v>1000</v>
      </c>
      <c r="D115" s="13">
        <f ca="1">IF(A115&lt;$B$1,VLOOKUP(A115,[1]DI!$A$4:$B$15000,2,FALSE),0)</f>
        <v>0</v>
      </c>
      <c r="E115" s="14">
        <f t="shared" ca="1" si="68"/>
        <v>1</v>
      </c>
      <c r="F115" s="14">
        <f ca="1">(TRUNC(PRODUCT($E$12:$E114),16))</f>
        <v>1.01423600407648</v>
      </c>
      <c r="G115" s="14">
        <f t="shared" si="69"/>
        <v>1</v>
      </c>
      <c r="H115" s="14">
        <f t="shared" ca="1" si="70"/>
        <v>1.0142359999999999</v>
      </c>
      <c r="I115" s="13">
        <f t="shared" si="60"/>
        <v>0.1</v>
      </c>
      <c r="J115" s="29">
        <f t="shared" si="61"/>
        <v>44375</v>
      </c>
      <c r="K115" s="2">
        <f t="shared" si="62"/>
        <v>73</v>
      </c>
      <c r="L115" s="17">
        <f t="shared" si="63"/>
        <v>74</v>
      </c>
      <c r="M115" s="12">
        <f t="shared" si="55"/>
        <v>1.0283832509999999</v>
      </c>
      <c r="N115" s="12">
        <f t="shared" ca="1" si="56"/>
        <v>1.0430233149999999</v>
      </c>
      <c r="O115" s="17">
        <f t="shared" si="64"/>
        <v>0</v>
      </c>
      <c r="P115" s="14">
        <f t="shared" ca="1" si="73"/>
        <v>43.023314990000003</v>
      </c>
      <c r="Q115" s="14">
        <f t="shared" si="74"/>
        <v>0</v>
      </c>
      <c r="R115" s="14">
        <f t="shared" si="72"/>
        <v>0</v>
      </c>
      <c r="S115" s="20">
        <f t="shared" si="57"/>
        <v>0</v>
      </c>
      <c r="T115" s="14">
        <f t="shared" si="71"/>
        <v>0</v>
      </c>
      <c r="U115" s="4" t="str">
        <f t="shared" si="65"/>
        <v>J=</v>
      </c>
      <c r="V115" s="29">
        <f t="shared" si="66"/>
        <v>44732</v>
      </c>
      <c r="W115" s="3"/>
      <c r="X115" s="4"/>
      <c r="Y115" s="93"/>
      <c r="Z115" s="94"/>
      <c r="AA115" s="96"/>
      <c r="AB115" s="97"/>
      <c r="AC115" s="96"/>
      <c r="AD115" s="101"/>
      <c r="AE115" s="102"/>
      <c r="AF115" s="96"/>
      <c r="AG115" s="93"/>
      <c r="AH115" s="99"/>
      <c r="AI115" s="103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35">
        <f t="shared" si="58"/>
        <v>44479</v>
      </c>
      <c r="B116" s="156">
        <f t="shared" ca="1" si="67"/>
        <v>1043.02331499</v>
      </c>
      <c r="C116" s="14">
        <f t="shared" si="59"/>
        <v>1000</v>
      </c>
      <c r="D116" s="13">
        <f ca="1">IF(A116&lt;$B$1,VLOOKUP(A116,[1]DI!$A$4:$B$15000,2,FALSE),0)</f>
        <v>0</v>
      </c>
      <c r="E116" s="14">
        <f t="shared" ca="1" si="68"/>
        <v>1</v>
      </c>
      <c r="F116" s="14">
        <f ca="1">(TRUNC(PRODUCT($E$12:$E115),16))</f>
        <v>1.01423600407648</v>
      </c>
      <c r="G116" s="14">
        <f t="shared" si="69"/>
        <v>1</v>
      </c>
      <c r="H116" s="14">
        <f t="shared" ca="1" si="70"/>
        <v>1.0142359999999999</v>
      </c>
      <c r="I116" s="13">
        <f t="shared" si="60"/>
        <v>0.1</v>
      </c>
      <c r="J116" s="29">
        <f t="shared" si="61"/>
        <v>44375</v>
      </c>
      <c r="K116" s="2">
        <f t="shared" si="62"/>
        <v>73</v>
      </c>
      <c r="L116" s="17">
        <f t="shared" si="63"/>
        <v>74</v>
      </c>
      <c r="M116" s="12">
        <f t="shared" si="55"/>
        <v>1.0283832509999999</v>
      </c>
      <c r="N116" s="12">
        <f t="shared" ca="1" si="56"/>
        <v>1.0430233149999999</v>
      </c>
      <c r="O116" s="17">
        <f t="shared" si="64"/>
        <v>0</v>
      </c>
      <c r="P116" s="14">
        <f t="shared" ca="1" si="73"/>
        <v>43.023314990000003</v>
      </c>
      <c r="Q116" s="14">
        <f t="shared" si="74"/>
        <v>0</v>
      </c>
      <c r="R116" s="14">
        <f t="shared" si="72"/>
        <v>0</v>
      </c>
      <c r="S116" s="20">
        <f t="shared" si="57"/>
        <v>0</v>
      </c>
      <c r="T116" s="14">
        <f t="shared" si="71"/>
        <v>0</v>
      </c>
      <c r="U116" s="4" t="str">
        <f t="shared" si="65"/>
        <v>J=</v>
      </c>
      <c r="V116" s="29">
        <f t="shared" si="66"/>
        <v>44732</v>
      </c>
      <c r="W116" s="3"/>
      <c r="X116" s="4"/>
      <c r="Y116" s="93"/>
      <c r="Z116" s="94"/>
      <c r="AA116" s="96"/>
      <c r="AB116" s="97"/>
      <c r="AC116" s="96"/>
      <c r="AD116" s="101"/>
      <c r="AE116" s="102"/>
      <c r="AF116" s="96"/>
      <c r="AG116" s="93"/>
      <c r="AH116" s="99"/>
      <c r="AI116" s="103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35">
        <f t="shared" si="58"/>
        <v>44480</v>
      </c>
      <c r="B117" s="156">
        <f t="shared" ca="1" si="67"/>
        <v>1043.02331499</v>
      </c>
      <c r="C117" s="14">
        <f t="shared" si="59"/>
        <v>1000</v>
      </c>
      <c r="D117" s="13">
        <f ca="1">IF(A117&lt;$B$1,VLOOKUP(A117,[1]DI!$A$4:$B$15000,2,FALSE),0)</f>
        <v>6.1499999999999999E-2</v>
      </c>
      <c r="E117" s="14">
        <f t="shared" ca="1" si="68"/>
        <v>1.0002368699999999</v>
      </c>
      <c r="F117" s="14">
        <f ca="1">(TRUNC(PRODUCT($E$12:$E116),16))</f>
        <v>1.01423600407648</v>
      </c>
      <c r="G117" s="14">
        <f t="shared" si="69"/>
        <v>1</v>
      </c>
      <c r="H117" s="14">
        <f t="shared" ca="1" si="70"/>
        <v>1.0142359999999999</v>
      </c>
      <c r="I117" s="13">
        <f t="shared" si="60"/>
        <v>0.1</v>
      </c>
      <c r="J117" s="29">
        <f t="shared" si="61"/>
        <v>44375</v>
      </c>
      <c r="K117" s="2">
        <f t="shared" si="62"/>
        <v>74</v>
      </c>
      <c r="L117" s="17">
        <f t="shared" si="63"/>
        <v>74</v>
      </c>
      <c r="M117" s="12">
        <f t="shared" si="55"/>
        <v>1.0283832509999999</v>
      </c>
      <c r="N117" s="12">
        <f t="shared" ca="1" si="56"/>
        <v>1.0430233149999999</v>
      </c>
      <c r="O117" s="17">
        <f t="shared" si="64"/>
        <v>0</v>
      </c>
      <c r="P117" s="14">
        <f t="shared" ca="1" si="73"/>
        <v>43.023314990000003</v>
      </c>
      <c r="Q117" s="14">
        <f t="shared" si="74"/>
        <v>0</v>
      </c>
      <c r="R117" s="14">
        <f t="shared" si="72"/>
        <v>0</v>
      </c>
      <c r="S117" s="20">
        <f t="shared" si="57"/>
        <v>0</v>
      </c>
      <c r="T117" s="14">
        <f t="shared" si="71"/>
        <v>0</v>
      </c>
      <c r="U117" s="4" t="str">
        <f t="shared" si="65"/>
        <v>J=</v>
      </c>
      <c r="V117" s="29">
        <f t="shared" si="66"/>
        <v>44732</v>
      </c>
      <c r="W117" s="3"/>
      <c r="X117" s="4"/>
      <c r="Y117" s="93"/>
      <c r="Z117" s="94"/>
      <c r="AA117" s="96"/>
      <c r="AB117" s="97"/>
      <c r="AC117" s="96"/>
      <c r="AD117" s="101"/>
      <c r="AE117" s="102"/>
      <c r="AF117" s="96"/>
      <c r="AG117" s="93"/>
      <c r="AH117" s="99"/>
      <c r="AI117" s="103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35">
        <f t="shared" si="58"/>
        <v>44481</v>
      </c>
      <c r="B118" s="156">
        <f t="shared" ca="1" si="67"/>
        <v>1043.6650400000001</v>
      </c>
      <c r="C118" s="14">
        <f t="shared" si="59"/>
        <v>1000</v>
      </c>
      <c r="D118" s="13">
        <f ca="1">IF(A118&lt;$B$1,VLOOKUP(A118,[1]DI!$A$4:$B$15000,2,FALSE),0)</f>
        <v>0</v>
      </c>
      <c r="E118" s="14">
        <f t="shared" ca="1" si="68"/>
        <v>1</v>
      </c>
      <c r="F118" s="14">
        <f ca="1">(TRUNC(PRODUCT($E$12:$E117),16))</f>
        <v>1.01447624615877</v>
      </c>
      <c r="G118" s="14">
        <f t="shared" si="69"/>
        <v>1</v>
      </c>
      <c r="H118" s="14">
        <f t="shared" ca="1" si="70"/>
        <v>1.01447625</v>
      </c>
      <c r="I118" s="13">
        <f t="shared" si="60"/>
        <v>0.1</v>
      </c>
      <c r="J118" s="29">
        <f t="shared" si="61"/>
        <v>44375</v>
      </c>
      <c r="K118" s="2">
        <f t="shared" si="62"/>
        <v>74</v>
      </c>
      <c r="L118" s="17">
        <f t="shared" si="63"/>
        <v>75</v>
      </c>
      <c r="M118" s="12">
        <f t="shared" si="55"/>
        <v>1.0287722749999999</v>
      </c>
      <c r="N118" s="12">
        <f t="shared" ca="1" si="56"/>
        <v>1.04366504</v>
      </c>
      <c r="O118" s="17">
        <f t="shared" si="64"/>
        <v>0</v>
      </c>
      <c r="P118" s="14">
        <f t="shared" ca="1" si="73"/>
        <v>43.665039999999998</v>
      </c>
      <c r="Q118" s="14">
        <f t="shared" si="74"/>
        <v>0</v>
      </c>
      <c r="R118" s="14">
        <f t="shared" si="72"/>
        <v>0</v>
      </c>
      <c r="S118" s="20">
        <f t="shared" si="57"/>
        <v>0</v>
      </c>
      <c r="T118" s="14">
        <f t="shared" si="71"/>
        <v>0</v>
      </c>
      <c r="U118" s="4" t="str">
        <f t="shared" si="65"/>
        <v>J=</v>
      </c>
      <c r="V118" s="29">
        <f t="shared" si="66"/>
        <v>44732</v>
      </c>
      <c r="W118" s="3"/>
      <c r="X118" s="4"/>
      <c r="Y118" s="93"/>
      <c r="Z118" s="94"/>
      <c r="AA118" s="96"/>
      <c r="AB118" s="97"/>
      <c r="AC118" s="96"/>
      <c r="AD118" s="101"/>
      <c r="AE118" s="102"/>
      <c r="AF118" s="96"/>
      <c r="AG118" s="93"/>
      <c r="AH118" s="99"/>
      <c r="AI118" s="103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35">
        <f t="shared" si="58"/>
        <v>44482</v>
      </c>
      <c r="B119" s="156">
        <f t="shared" ca="1" si="67"/>
        <v>1043.6650400000001</v>
      </c>
      <c r="C119" s="14">
        <f t="shared" si="59"/>
        <v>1000</v>
      </c>
      <c r="D119" s="13">
        <f ca="1">IF(A119&lt;$B$1,VLOOKUP(A119,[1]DI!$A$4:$B$15000,2,FALSE),0)</f>
        <v>6.1499999999999999E-2</v>
      </c>
      <c r="E119" s="14">
        <f t="shared" ca="1" si="68"/>
        <v>1.0002368699999999</v>
      </c>
      <c r="F119" s="14">
        <f ca="1">(TRUNC(PRODUCT($E$12:$E118),16))</f>
        <v>1.01447624615877</v>
      </c>
      <c r="G119" s="14">
        <f t="shared" si="69"/>
        <v>1</v>
      </c>
      <c r="H119" s="14">
        <f t="shared" ca="1" si="70"/>
        <v>1.01447625</v>
      </c>
      <c r="I119" s="13">
        <f t="shared" si="60"/>
        <v>0.1</v>
      </c>
      <c r="J119" s="29">
        <f t="shared" si="61"/>
        <v>44375</v>
      </c>
      <c r="K119" s="2">
        <f t="shared" si="62"/>
        <v>75</v>
      </c>
      <c r="L119" s="17">
        <f t="shared" si="63"/>
        <v>75</v>
      </c>
      <c r="M119" s="12">
        <f t="shared" si="55"/>
        <v>1.0287722749999999</v>
      </c>
      <c r="N119" s="12">
        <f t="shared" ca="1" si="56"/>
        <v>1.04366504</v>
      </c>
      <c r="O119" s="17">
        <f t="shared" si="64"/>
        <v>0</v>
      </c>
      <c r="P119" s="14">
        <f t="shared" ca="1" si="73"/>
        <v>43.665039999999998</v>
      </c>
      <c r="Q119" s="14">
        <f t="shared" si="74"/>
        <v>0</v>
      </c>
      <c r="R119" s="14">
        <f t="shared" si="72"/>
        <v>0</v>
      </c>
      <c r="S119" s="20">
        <f t="shared" si="57"/>
        <v>0</v>
      </c>
      <c r="T119" s="14">
        <f t="shared" si="71"/>
        <v>0</v>
      </c>
      <c r="U119" s="4" t="str">
        <f t="shared" si="65"/>
        <v>J=</v>
      </c>
      <c r="V119" s="29">
        <f t="shared" si="66"/>
        <v>44732</v>
      </c>
      <c r="W119" s="3"/>
      <c r="X119" s="4"/>
      <c r="Y119" s="93"/>
      <c r="Z119" s="94"/>
      <c r="AA119" s="96"/>
      <c r="AB119" s="97"/>
      <c r="AC119" s="96"/>
      <c r="AD119" s="101"/>
      <c r="AE119" s="102"/>
      <c r="AF119" s="96"/>
      <c r="AG119" s="93"/>
      <c r="AH119" s="99"/>
      <c r="AI119" s="103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35">
        <f t="shared" si="58"/>
        <v>44483</v>
      </c>
      <c r="B120" s="156">
        <f t="shared" ca="1" si="67"/>
        <v>1044.3071509900001</v>
      </c>
      <c r="C120" s="14">
        <f t="shared" si="59"/>
        <v>1000</v>
      </c>
      <c r="D120" s="13">
        <f ca="1">IF(A120&lt;$B$1,VLOOKUP(A120,[1]DI!$A$4:$B$15000,2,FALSE),0)</f>
        <v>6.1499999999999999E-2</v>
      </c>
      <c r="E120" s="14">
        <f t="shared" ca="1" si="68"/>
        <v>1.0002368699999999</v>
      </c>
      <c r="F120" s="14">
        <f ca="1">(TRUNC(PRODUCT($E$12:$E119),16))</f>
        <v>1.0147165451472</v>
      </c>
      <c r="G120" s="14">
        <f t="shared" si="69"/>
        <v>1</v>
      </c>
      <c r="H120" s="14">
        <f t="shared" ca="1" si="70"/>
        <v>1.0147165499999999</v>
      </c>
      <c r="I120" s="13">
        <f t="shared" si="60"/>
        <v>0.1</v>
      </c>
      <c r="J120" s="29">
        <f t="shared" si="61"/>
        <v>44375</v>
      </c>
      <c r="K120" s="2">
        <f t="shared" si="62"/>
        <v>76</v>
      </c>
      <c r="L120" s="17">
        <f t="shared" si="63"/>
        <v>76</v>
      </c>
      <c r="M120" s="12">
        <f t="shared" si="55"/>
        <v>1.029161445</v>
      </c>
      <c r="N120" s="12">
        <f t="shared" ca="1" si="56"/>
        <v>1.0443071509999999</v>
      </c>
      <c r="O120" s="17">
        <f t="shared" si="64"/>
        <v>0</v>
      </c>
      <c r="P120" s="14">
        <f t="shared" ca="1" si="73"/>
        <v>44.307150989999997</v>
      </c>
      <c r="Q120" s="14">
        <f t="shared" si="74"/>
        <v>0</v>
      </c>
      <c r="R120" s="14">
        <f t="shared" si="72"/>
        <v>0</v>
      </c>
      <c r="S120" s="20">
        <f t="shared" si="57"/>
        <v>0</v>
      </c>
      <c r="T120" s="14">
        <f t="shared" si="71"/>
        <v>0</v>
      </c>
      <c r="U120" s="4" t="str">
        <f t="shared" si="65"/>
        <v>J=</v>
      </c>
      <c r="V120" s="29">
        <f t="shared" si="66"/>
        <v>44732</v>
      </c>
      <c r="W120" s="3"/>
      <c r="X120" s="4"/>
      <c r="Y120" s="93"/>
      <c r="Z120" s="94"/>
      <c r="AA120" s="96"/>
      <c r="AB120" s="97"/>
      <c r="AC120" s="96"/>
      <c r="AD120" s="101"/>
      <c r="AE120" s="102"/>
      <c r="AF120" s="96"/>
      <c r="AG120" s="93"/>
      <c r="AH120" s="99"/>
      <c r="AI120" s="103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35">
        <f t="shared" si="58"/>
        <v>44484</v>
      </c>
      <c r="B121" s="156">
        <f t="shared" ca="1" si="67"/>
        <v>1044.9496509999999</v>
      </c>
      <c r="C121" s="14">
        <f t="shared" si="59"/>
        <v>1000</v>
      </c>
      <c r="D121" s="13">
        <f ca="1">IF(A121&lt;$B$1,VLOOKUP(A121,[1]DI!$A$4:$B$15000,2,FALSE),0)</f>
        <v>6.1499999999999999E-2</v>
      </c>
      <c r="E121" s="14">
        <f t="shared" ca="1" si="68"/>
        <v>1.0002368699999999</v>
      </c>
      <c r="F121" s="14">
        <f ca="1">(TRUNC(PRODUCT($E$12:$E120),16))</f>
        <v>1.0149569010552399</v>
      </c>
      <c r="G121" s="14">
        <f t="shared" si="69"/>
        <v>1</v>
      </c>
      <c r="H121" s="14">
        <f t="shared" ca="1" si="70"/>
        <v>1.0149569000000001</v>
      </c>
      <c r="I121" s="13">
        <f t="shared" si="60"/>
        <v>0.1</v>
      </c>
      <c r="J121" s="29">
        <f t="shared" si="61"/>
        <v>44375</v>
      </c>
      <c r="K121" s="2">
        <f t="shared" si="62"/>
        <v>77</v>
      </c>
      <c r="L121" s="17">
        <f t="shared" si="63"/>
        <v>77</v>
      </c>
      <c r="M121" s="12">
        <f t="shared" si="55"/>
        <v>1.029550763</v>
      </c>
      <c r="N121" s="12">
        <f t="shared" ca="1" si="56"/>
        <v>1.044949651</v>
      </c>
      <c r="O121" s="17">
        <f t="shared" si="64"/>
        <v>0</v>
      </c>
      <c r="P121" s="14">
        <f t="shared" ca="1" si="73"/>
        <v>44.949651000000003</v>
      </c>
      <c r="Q121" s="14">
        <f t="shared" si="74"/>
        <v>0</v>
      </c>
      <c r="R121" s="14">
        <f t="shared" si="72"/>
        <v>0</v>
      </c>
      <c r="S121" s="20">
        <f t="shared" si="57"/>
        <v>0</v>
      </c>
      <c r="T121" s="14">
        <f t="shared" si="71"/>
        <v>0</v>
      </c>
      <c r="U121" s="4" t="str">
        <f t="shared" si="65"/>
        <v>J=</v>
      </c>
      <c r="V121" s="29">
        <f t="shared" si="66"/>
        <v>44732</v>
      </c>
      <c r="W121" s="3"/>
      <c r="X121" s="4"/>
      <c r="Y121" s="93"/>
      <c r="Z121" s="94"/>
      <c r="AA121" s="96"/>
      <c r="AB121" s="97"/>
      <c r="AC121" s="96"/>
      <c r="AD121" s="101"/>
      <c r="AE121" s="102"/>
      <c r="AF121" s="96"/>
      <c r="AG121" s="93"/>
      <c r="AH121" s="99"/>
      <c r="AI121" s="103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35">
        <f t="shared" si="58"/>
        <v>44485</v>
      </c>
      <c r="B122" s="156">
        <f t="shared" ca="1" si="67"/>
        <v>1045.592549</v>
      </c>
      <c r="C122" s="14">
        <f t="shared" si="59"/>
        <v>1000</v>
      </c>
      <c r="D122" s="13">
        <f ca="1">IF(A122&lt;$B$1,VLOOKUP(A122,[1]DI!$A$4:$B$15000,2,FALSE),0)</f>
        <v>0</v>
      </c>
      <c r="E122" s="14">
        <f t="shared" ca="1" si="68"/>
        <v>1</v>
      </c>
      <c r="F122" s="14">
        <f ca="1">(TRUNC(PRODUCT($E$12:$E121),16))</f>
        <v>1.0151973138964001</v>
      </c>
      <c r="G122" s="14">
        <f t="shared" si="69"/>
        <v>1</v>
      </c>
      <c r="H122" s="14">
        <f t="shared" ca="1" si="70"/>
        <v>1.01519731</v>
      </c>
      <c r="I122" s="13">
        <f t="shared" si="60"/>
        <v>0.1</v>
      </c>
      <c r="J122" s="29">
        <f t="shared" si="61"/>
        <v>44375</v>
      </c>
      <c r="K122" s="2">
        <f t="shared" si="62"/>
        <v>77</v>
      </c>
      <c r="L122" s="17">
        <f t="shared" si="63"/>
        <v>78</v>
      </c>
      <c r="M122" s="12">
        <f t="shared" si="55"/>
        <v>1.0299402280000001</v>
      </c>
      <c r="N122" s="12">
        <f t="shared" ca="1" si="56"/>
        <v>1.045592549</v>
      </c>
      <c r="O122" s="17">
        <f t="shared" si="64"/>
        <v>0</v>
      </c>
      <c r="P122" s="14">
        <f t="shared" ca="1" si="73"/>
        <v>45.592548999999998</v>
      </c>
      <c r="Q122" s="14">
        <f t="shared" si="74"/>
        <v>0</v>
      </c>
      <c r="R122" s="14">
        <f t="shared" si="72"/>
        <v>0</v>
      </c>
      <c r="S122" s="20">
        <f t="shared" si="57"/>
        <v>0</v>
      </c>
      <c r="T122" s="14">
        <f t="shared" si="71"/>
        <v>0</v>
      </c>
      <c r="U122" s="4" t="str">
        <f t="shared" si="65"/>
        <v>J=</v>
      </c>
      <c r="V122" s="29">
        <f t="shared" si="66"/>
        <v>44732</v>
      </c>
      <c r="W122" s="3"/>
      <c r="X122" s="4"/>
      <c r="Y122" s="93"/>
      <c r="Z122" s="94"/>
      <c r="AA122" s="96"/>
      <c r="AB122" s="97"/>
      <c r="AC122" s="96"/>
      <c r="AD122" s="101"/>
      <c r="AE122" s="102"/>
      <c r="AF122" s="96"/>
      <c r="AG122" s="93"/>
      <c r="AH122" s="99"/>
      <c r="AI122" s="103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35">
        <f t="shared" si="58"/>
        <v>44486</v>
      </c>
      <c r="B123" s="156">
        <f t="shared" ca="1" si="67"/>
        <v>1045.592549</v>
      </c>
      <c r="C123" s="14">
        <f t="shared" si="59"/>
        <v>1000</v>
      </c>
      <c r="D123" s="13">
        <f ca="1">IF(A123&lt;$B$1,VLOOKUP(A123,[1]DI!$A$4:$B$15000,2,FALSE),0)</f>
        <v>0</v>
      </c>
      <c r="E123" s="14">
        <f t="shared" ca="1" si="68"/>
        <v>1</v>
      </c>
      <c r="F123" s="14">
        <f ca="1">(TRUNC(PRODUCT($E$12:$E122),16))</f>
        <v>1.0151973138964001</v>
      </c>
      <c r="G123" s="14">
        <f t="shared" si="69"/>
        <v>1</v>
      </c>
      <c r="H123" s="14">
        <f t="shared" ca="1" si="70"/>
        <v>1.01519731</v>
      </c>
      <c r="I123" s="13">
        <f t="shared" si="60"/>
        <v>0.1</v>
      </c>
      <c r="J123" s="29">
        <f t="shared" si="61"/>
        <v>44375</v>
      </c>
      <c r="K123" s="2">
        <f t="shared" si="62"/>
        <v>77</v>
      </c>
      <c r="L123" s="17">
        <f t="shared" si="63"/>
        <v>78</v>
      </c>
      <c r="M123" s="12">
        <f t="shared" si="55"/>
        <v>1.0299402280000001</v>
      </c>
      <c r="N123" s="12">
        <f t="shared" ca="1" si="56"/>
        <v>1.045592549</v>
      </c>
      <c r="O123" s="17">
        <f t="shared" si="64"/>
        <v>0</v>
      </c>
      <c r="P123" s="14">
        <f t="shared" ca="1" si="73"/>
        <v>45.592548999999998</v>
      </c>
      <c r="Q123" s="14">
        <f t="shared" si="74"/>
        <v>0</v>
      </c>
      <c r="R123" s="14">
        <f t="shared" si="72"/>
        <v>0</v>
      </c>
      <c r="S123" s="20">
        <f t="shared" si="57"/>
        <v>0</v>
      </c>
      <c r="T123" s="14">
        <f t="shared" si="71"/>
        <v>0</v>
      </c>
      <c r="U123" s="4" t="str">
        <f t="shared" si="65"/>
        <v>J=</v>
      </c>
      <c r="V123" s="29">
        <f t="shared" si="66"/>
        <v>44732</v>
      </c>
      <c r="W123" s="3"/>
      <c r="X123" s="4"/>
      <c r="Y123" s="93"/>
      <c r="Z123" s="94"/>
      <c r="AA123" s="96"/>
      <c r="AB123" s="97"/>
      <c r="AC123" s="96"/>
      <c r="AD123" s="101"/>
      <c r="AE123" s="102"/>
      <c r="AF123" s="96"/>
      <c r="AG123" s="93"/>
      <c r="AH123" s="99"/>
      <c r="AI123" s="103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35">
        <f t="shared" si="58"/>
        <v>44487</v>
      </c>
      <c r="B124" s="156">
        <f t="shared" ca="1" si="67"/>
        <v>1045.592549</v>
      </c>
      <c r="C124" s="14">
        <f t="shared" si="59"/>
        <v>1000</v>
      </c>
      <c r="D124" s="13">
        <f ca="1">IF(A124&lt;$B$1,VLOOKUP(A124,[1]DI!$A$4:$B$15000,2,FALSE),0)</f>
        <v>6.1499999999999999E-2</v>
      </c>
      <c r="E124" s="14">
        <f t="shared" ca="1" si="68"/>
        <v>1.0002368699999999</v>
      </c>
      <c r="F124" s="14">
        <f ca="1">(TRUNC(PRODUCT($E$12:$E123),16))</f>
        <v>1.0151973138964001</v>
      </c>
      <c r="G124" s="14">
        <f t="shared" si="69"/>
        <v>1</v>
      </c>
      <c r="H124" s="14">
        <f t="shared" ca="1" si="70"/>
        <v>1.01519731</v>
      </c>
      <c r="I124" s="13">
        <f t="shared" si="60"/>
        <v>0.1</v>
      </c>
      <c r="J124" s="29">
        <f t="shared" si="61"/>
        <v>44375</v>
      </c>
      <c r="K124" s="2">
        <f t="shared" si="62"/>
        <v>78</v>
      </c>
      <c r="L124" s="17">
        <f t="shared" si="63"/>
        <v>78</v>
      </c>
      <c r="M124" s="12">
        <f t="shared" si="55"/>
        <v>1.0299402280000001</v>
      </c>
      <c r="N124" s="12">
        <f t="shared" ca="1" si="56"/>
        <v>1.045592549</v>
      </c>
      <c r="O124" s="17">
        <f t="shared" si="64"/>
        <v>0</v>
      </c>
      <c r="P124" s="14">
        <f t="shared" ca="1" si="73"/>
        <v>45.592548999999998</v>
      </c>
      <c r="Q124" s="14">
        <f t="shared" si="74"/>
        <v>0</v>
      </c>
      <c r="R124" s="14">
        <f t="shared" si="72"/>
        <v>0</v>
      </c>
      <c r="S124" s="20">
        <f t="shared" si="57"/>
        <v>0</v>
      </c>
      <c r="T124" s="14">
        <f t="shared" si="71"/>
        <v>0</v>
      </c>
      <c r="U124" s="4" t="str">
        <f t="shared" si="65"/>
        <v>J=</v>
      </c>
      <c r="V124" s="29">
        <f t="shared" si="66"/>
        <v>44732</v>
      </c>
      <c r="W124" s="3"/>
      <c r="X124" s="4"/>
      <c r="Y124" s="93"/>
      <c r="Z124" s="94"/>
      <c r="AA124" s="96"/>
      <c r="AB124" s="97"/>
      <c r="AC124" s="96"/>
      <c r="AD124" s="101"/>
      <c r="AE124" s="102"/>
      <c r="AF124" s="96"/>
      <c r="AG124" s="93"/>
      <c r="AH124" s="99"/>
      <c r="AI124" s="103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35">
        <f t="shared" si="58"/>
        <v>44488</v>
      </c>
      <c r="B125" s="156">
        <f t="shared" ca="1" si="67"/>
        <v>1046.235846</v>
      </c>
      <c r="C125" s="14">
        <f t="shared" si="59"/>
        <v>1000</v>
      </c>
      <c r="D125" s="13">
        <f ca="1">IF(A125&lt;$B$1,VLOOKUP(A125,[1]DI!$A$4:$B$15000,2,FALSE),0)</f>
        <v>6.1499999999999999E-2</v>
      </c>
      <c r="E125" s="14">
        <f t="shared" ca="1" si="68"/>
        <v>1.0002368699999999</v>
      </c>
      <c r="F125" s="14">
        <f ca="1">(TRUNC(PRODUCT($E$12:$E124),16))</f>
        <v>1.0154377836841399</v>
      </c>
      <c r="G125" s="14">
        <f t="shared" si="69"/>
        <v>1</v>
      </c>
      <c r="H125" s="14">
        <f t="shared" ca="1" si="70"/>
        <v>1.0154377800000001</v>
      </c>
      <c r="I125" s="13">
        <f t="shared" si="60"/>
        <v>0.1</v>
      </c>
      <c r="J125" s="29">
        <f t="shared" si="61"/>
        <v>44375</v>
      </c>
      <c r="K125" s="2">
        <f t="shared" si="62"/>
        <v>79</v>
      </c>
      <c r="L125" s="17">
        <f t="shared" si="63"/>
        <v>79</v>
      </c>
      <c r="M125" s="12">
        <f t="shared" si="55"/>
        <v>1.0303298409999999</v>
      </c>
      <c r="N125" s="12">
        <f t="shared" ca="1" si="56"/>
        <v>1.0462358460000001</v>
      </c>
      <c r="O125" s="17">
        <f t="shared" si="64"/>
        <v>0</v>
      </c>
      <c r="P125" s="14">
        <f t="shared" ca="1" si="73"/>
        <v>46.235846000000002</v>
      </c>
      <c r="Q125" s="14">
        <f t="shared" si="74"/>
        <v>0</v>
      </c>
      <c r="R125" s="14">
        <f t="shared" si="72"/>
        <v>0</v>
      </c>
      <c r="S125" s="20">
        <f t="shared" si="57"/>
        <v>0</v>
      </c>
      <c r="T125" s="14">
        <f t="shared" si="71"/>
        <v>0</v>
      </c>
      <c r="U125" s="4" t="str">
        <f t="shared" si="65"/>
        <v>J=</v>
      </c>
      <c r="V125" s="29">
        <f t="shared" si="66"/>
        <v>44732</v>
      </c>
      <c r="W125" s="3"/>
      <c r="X125" s="4"/>
      <c r="Y125" s="93"/>
      <c r="Z125" s="94"/>
      <c r="AA125" s="96"/>
      <c r="AB125" s="97"/>
      <c r="AC125" s="96"/>
      <c r="AD125" s="101"/>
      <c r="AE125" s="102"/>
      <c r="AF125" s="96"/>
      <c r="AG125" s="93"/>
      <c r="AH125" s="99"/>
      <c r="AI125" s="103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35">
        <f t="shared" si="58"/>
        <v>44489</v>
      </c>
      <c r="B126" s="156">
        <f t="shared" ca="1" si="67"/>
        <v>1046.8795419999999</v>
      </c>
      <c r="C126" s="14">
        <f t="shared" si="59"/>
        <v>1000</v>
      </c>
      <c r="D126" s="13">
        <f ca="1">IF(A126&lt;$B$1,VLOOKUP(A126,[1]DI!$A$4:$B$15000,2,FALSE),0)</f>
        <v>6.1499999999999999E-2</v>
      </c>
      <c r="E126" s="14">
        <f t="shared" ca="1" si="68"/>
        <v>1.0002368699999999</v>
      </c>
      <c r="F126" s="14">
        <f ca="1">(TRUNC(PRODUCT($E$12:$E125),16))</f>
        <v>1.01567831043196</v>
      </c>
      <c r="G126" s="14">
        <f t="shared" si="69"/>
        <v>1</v>
      </c>
      <c r="H126" s="14">
        <f t="shared" ca="1" si="70"/>
        <v>1.01567831</v>
      </c>
      <c r="I126" s="13">
        <f t="shared" si="60"/>
        <v>0.1</v>
      </c>
      <c r="J126" s="29">
        <f t="shared" si="61"/>
        <v>44375</v>
      </c>
      <c r="K126" s="2">
        <f t="shared" si="62"/>
        <v>80</v>
      </c>
      <c r="L126" s="17">
        <f t="shared" si="63"/>
        <v>80</v>
      </c>
      <c r="M126" s="12">
        <f t="shared" si="55"/>
        <v>1.0307196009999999</v>
      </c>
      <c r="N126" s="12">
        <f t="shared" ca="1" si="56"/>
        <v>1.0468795420000001</v>
      </c>
      <c r="O126" s="17">
        <f t="shared" si="64"/>
        <v>0</v>
      </c>
      <c r="P126" s="14">
        <f t="shared" ca="1" si="73"/>
        <v>46.879542000000001</v>
      </c>
      <c r="Q126" s="14">
        <f t="shared" si="74"/>
        <v>0</v>
      </c>
      <c r="R126" s="14">
        <f t="shared" si="72"/>
        <v>0</v>
      </c>
      <c r="S126" s="20">
        <f t="shared" si="57"/>
        <v>0</v>
      </c>
      <c r="T126" s="14">
        <f t="shared" si="71"/>
        <v>0</v>
      </c>
      <c r="U126" s="4" t="str">
        <f t="shared" si="65"/>
        <v>J=</v>
      </c>
      <c r="V126" s="29">
        <f t="shared" si="66"/>
        <v>44732</v>
      </c>
      <c r="W126" s="3"/>
      <c r="X126" s="4"/>
      <c r="Y126" s="93"/>
      <c r="Z126" s="94"/>
      <c r="AA126" s="96"/>
      <c r="AB126" s="97"/>
      <c r="AC126" s="96"/>
      <c r="AD126" s="101"/>
      <c r="AE126" s="102"/>
      <c r="AF126" s="96"/>
      <c r="AG126" s="93"/>
      <c r="AH126" s="99"/>
      <c r="AI126" s="103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35">
        <f t="shared" si="58"/>
        <v>44490</v>
      </c>
      <c r="B127" s="156">
        <f t="shared" ca="1" si="67"/>
        <v>1047.5236269899999</v>
      </c>
      <c r="C127" s="14">
        <f t="shared" si="59"/>
        <v>1000</v>
      </c>
      <c r="D127" s="13">
        <f ca="1">IF(A127&lt;$B$1,VLOOKUP(A127,[1]DI!$A$4:$B$15000,2,FALSE),0)</f>
        <v>6.1499999999999999E-2</v>
      </c>
      <c r="E127" s="14">
        <f t="shared" ca="1" si="68"/>
        <v>1.0002368699999999</v>
      </c>
      <c r="F127" s="14">
        <f ca="1">(TRUNC(PRODUCT($E$12:$E126),16))</f>
        <v>1.0159188941533499</v>
      </c>
      <c r="G127" s="14">
        <f t="shared" si="69"/>
        <v>1</v>
      </c>
      <c r="H127" s="14">
        <f t="shared" ca="1" si="70"/>
        <v>1.01591889</v>
      </c>
      <c r="I127" s="13">
        <f t="shared" si="60"/>
        <v>0.1</v>
      </c>
      <c r="J127" s="29">
        <f t="shared" si="61"/>
        <v>44375</v>
      </c>
      <c r="K127" s="2">
        <f t="shared" si="62"/>
        <v>81</v>
      </c>
      <c r="L127" s="17">
        <f t="shared" si="63"/>
        <v>81</v>
      </c>
      <c r="M127" s="12">
        <f t="shared" si="55"/>
        <v>1.0311095079999999</v>
      </c>
      <c r="N127" s="12">
        <f t="shared" ca="1" si="56"/>
        <v>1.0475236269999999</v>
      </c>
      <c r="O127" s="17">
        <f t="shared" si="64"/>
        <v>0</v>
      </c>
      <c r="P127" s="14">
        <f t="shared" ca="1" si="73"/>
        <v>47.523626989999997</v>
      </c>
      <c r="Q127" s="14">
        <f t="shared" si="74"/>
        <v>0</v>
      </c>
      <c r="R127" s="14">
        <f t="shared" si="72"/>
        <v>0</v>
      </c>
      <c r="S127" s="20">
        <f t="shared" si="57"/>
        <v>0</v>
      </c>
      <c r="T127" s="14">
        <f t="shared" si="71"/>
        <v>0</v>
      </c>
      <c r="U127" s="4" t="str">
        <f t="shared" si="65"/>
        <v>J=</v>
      </c>
      <c r="V127" s="29">
        <f t="shared" si="66"/>
        <v>44732</v>
      </c>
      <c r="W127" s="3"/>
      <c r="X127" s="4"/>
      <c r="Y127" s="93"/>
      <c r="Z127" s="94"/>
      <c r="AA127" s="96"/>
      <c r="AB127" s="97"/>
      <c r="AC127" s="96"/>
      <c r="AD127" s="101"/>
      <c r="AE127" s="102"/>
      <c r="AF127" s="96"/>
      <c r="AG127" s="93"/>
      <c r="AH127" s="99"/>
      <c r="AI127" s="103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35">
        <f t="shared" si="58"/>
        <v>44491</v>
      </c>
      <c r="B128" s="156">
        <f t="shared" ca="1" si="67"/>
        <v>1048.168111</v>
      </c>
      <c r="C128" s="14">
        <f t="shared" si="59"/>
        <v>1000</v>
      </c>
      <c r="D128" s="13">
        <f ca="1">IF(A128&lt;$B$1,VLOOKUP(A128,[1]DI!$A$4:$B$15000,2,FALSE),0)</f>
        <v>6.1499999999999999E-2</v>
      </c>
      <c r="E128" s="14">
        <f t="shared" ca="1" si="68"/>
        <v>1.0002368699999999</v>
      </c>
      <c r="F128" s="14">
        <f ca="1">(TRUNC(PRODUCT($E$12:$E127),16))</f>
        <v>1.01615953486181</v>
      </c>
      <c r="G128" s="14">
        <f t="shared" si="69"/>
        <v>1</v>
      </c>
      <c r="H128" s="14">
        <f t="shared" ca="1" si="70"/>
        <v>1.0161595299999999</v>
      </c>
      <c r="I128" s="13">
        <f t="shared" si="60"/>
        <v>0.1</v>
      </c>
      <c r="J128" s="29">
        <f t="shared" si="61"/>
        <v>44375</v>
      </c>
      <c r="K128" s="2">
        <f t="shared" si="62"/>
        <v>82</v>
      </c>
      <c r="L128" s="17">
        <f t="shared" si="63"/>
        <v>82</v>
      </c>
      <c r="M128" s="12">
        <f t="shared" si="55"/>
        <v>1.0314995629999999</v>
      </c>
      <c r="N128" s="12">
        <f t="shared" ca="1" si="56"/>
        <v>1.0481681110000001</v>
      </c>
      <c r="O128" s="17">
        <f t="shared" si="64"/>
        <v>0</v>
      </c>
      <c r="P128" s="14">
        <f t="shared" ca="1" si="73"/>
        <v>48.168111000000003</v>
      </c>
      <c r="Q128" s="14">
        <f t="shared" si="74"/>
        <v>0</v>
      </c>
      <c r="R128" s="14">
        <f t="shared" si="72"/>
        <v>0</v>
      </c>
      <c r="S128" s="20">
        <f t="shared" si="57"/>
        <v>0</v>
      </c>
      <c r="T128" s="14">
        <f t="shared" si="71"/>
        <v>0</v>
      </c>
      <c r="U128" s="4" t="str">
        <f t="shared" si="65"/>
        <v>J=</v>
      </c>
      <c r="V128" s="29">
        <f t="shared" si="66"/>
        <v>44732</v>
      </c>
      <c r="W128" s="3"/>
      <c r="X128" s="4"/>
      <c r="Y128" s="93"/>
      <c r="Z128" s="94"/>
      <c r="AA128" s="96"/>
      <c r="AB128" s="97"/>
      <c r="AC128" s="96"/>
      <c r="AD128" s="101"/>
      <c r="AE128" s="102"/>
      <c r="AF128" s="96"/>
      <c r="AG128" s="93"/>
      <c r="AH128" s="99"/>
      <c r="AI128" s="103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35">
        <f t="shared" si="58"/>
        <v>44492</v>
      </c>
      <c r="B129" s="156">
        <f t="shared" ca="1" si="67"/>
        <v>1048.81299399</v>
      </c>
      <c r="C129" s="14">
        <f t="shared" si="59"/>
        <v>1000</v>
      </c>
      <c r="D129" s="13">
        <f ca="1">IF(A129&lt;$B$1,VLOOKUP(A129,[1]DI!$A$4:$B$15000,2,FALSE),0)</f>
        <v>0</v>
      </c>
      <c r="E129" s="14">
        <f t="shared" ca="1" si="68"/>
        <v>1</v>
      </c>
      <c r="F129" s="14">
        <f ca="1">(TRUNC(PRODUCT($E$12:$E128),16))</f>
        <v>1.0164002325708299</v>
      </c>
      <c r="G129" s="14">
        <f t="shared" si="69"/>
        <v>1</v>
      </c>
      <c r="H129" s="14">
        <f t="shared" ca="1" si="70"/>
        <v>1.0164002299999999</v>
      </c>
      <c r="I129" s="13">
        <f t="shared" si="60"/>
        <v>0.1</v>
      </c>
      <c r="J129" s="29">
        <f t="shared" si="61"/>
        <v>44375</v>
      </c>
      <c r="K129" s="2">
        <f t="shared" si="62"/>
        <v>82</v>
      </c>
      <c r="L129" s="17">
        <f t="shared" si="63"/>
        <v>83</v>
      </c>
      <c r="M129" s="12">
        <f t="shared" si="55"/>
        <v>1.0318897650000001</v>
      </c>
      <c r="N129" s="12">
        <f t="shared" ca="1" si="56"/>
        <v>1.0488129939999999</v>
      </c>
      <c r="O129" s="17">
        <f t="shared" si="64"/>
        <v>0</v>
      </c>
      <c r="P129" s="14">
        <f t="shared" ca="1" si="73"/>
        <v>48.812993990000002</v>
      </c>
      <c r="Q129" s="14">
        <f t="shared" si="74"/>
        <v>0</v>
      </c>
      <c r="R129" s="14">
        <f t="shared" si="72"/>
        <v>0</v>
      </c>
      <c r="S129" s="20">
        <f t="shared" si="57"/>
        <v>0</v>
      </c>
      <c r="T129" s="14">
        <f t="shared" si="71"/>
        <v>0</v>
      </c>
      <c r="U129" s="4" t="str">
        <f t="shared" si="65"/>
        <v>J=</v>
      </c>
      <c r="V129" s="29">
        <f t="shared" si="66"/>
        <v>44732</v>
      </c>
      <c r="W129" s="3"/>
      <c r="X129" s="4"/>
      <c r="Y129" s="93"/>
      <c r="Z129" s="94"/>
      <c r="AA129" s="96"/>
      <c r="AB129" s="97"/>
      <c r="AC129" s="96"/>
      <c r="AD129" s="101"/>
      <c r="AE129" s="102"/>
      <c r="AF129" s="96"/>
      <c r="AG129" s="93"/>
      <c r="AH129" s="99"/>
      <c r="AI129" s="103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35">
        <f t="shared" si="58"/>
        <v>44493</v>
      </c>
      <c r="B130" s="156">
        <f t="shared" ca="1" si="67"/>
        <v>1048.81299399</v>
      </c>
      <c r="C130" s="14">
        <f t="shared" si="59"/>
        <v>1000</v>
      </c>
      <c r="D130" s="13">
        <f ca="1">IF(A130&lt;$B$1,VLOOKUP(A130,[1]DI!$A$4:$B$15000,2,FALSE),0)</f>
        <v>0</v>
      </c>
      <c r="E130" s="14">
        <f t="shared" ca="1" si="68"/>
        <v>1</v>
      </c>
      <c r="F130" s="14">
        <f ca="1">(TRUNC(PRODUCT($E$12:$E129),16))</f>
        <v>1.0164002325708299</v>
      </c>
      <c r="G130" s="14">
        <f t="shared" si="69"/>
        <v>1</v>
      </c>
      <c r="H130" s="14">
        <f t="shared" ca="1" si="70"/>
        <v>1.0164002299999999</v>
      </c>
      <c r="I130" s="13">
        <f t="shared" si="60"/>
        <v>0.1</v>
      </c>
      <c r="J130" s="29">
        <f t="shared" si="61"/>
        <v>44375</v>
      </c>
      <c r="K130" s="2">
        <f t="shared" si="62"/>
        <v>82</v>
      </c>
      <c r="L130" s="17">
        <f t="shared" si="63"/>
        <v>83</v>
      </c>
      <c r="M130" s="12">
        <f t="shared" si="55"/>
        <v>1.0318897650000001</v>
      </c>
      <c r="N130" s="12">
        <f t="shared" ca="1" si="56"/>
        <v>1.0488129939999999</v>
      </c>
      <c r="O130" s="17">
        <f t="shared" si="64"/>
        <v>0</v>
      </c>
      <c r="P130" s="14">
        <f t="shared" ca="1" si="73"/>
        <v>48.812993990000002</v>
      </c>
      <c r="Q130" s="14">
        <f t="shared" si="74"/>
        <v>0</v>
      </c>
      <c r="R130" s="14">
        <f t="shared" si="72"/>
        <v>0</v>
      </c>
      <c r="S130" s="20">
        <f t="shared" si="57"/>
        <v>0</v>
      </c>
      <c r="T130" s="14">
        <f t="shared" si="71"/>
        <v>0</v>
      </c>
      <c r="U130" s="4" t="str">
        <f t="shared" si="65"/>
        <v>J=</v>
      </c>
      <c r="V130" s="29">
        <f t="shared" si="66"/>
        <v>44732</v>
      </c>
      <c r="W130" s="3"/>
      <c r="X130" s="4"/>
      <c r="Y130" s="93"/>
      <c r="Z130" s="94"/>
      <c r="AA130" s="96"/>
      <c r="AB130" s="97"/>
      <c r="AC130" s="96"/>
      <c r="AD130" s="101"/>
      <c r="AE130" s="102"/>
      <c r="AF130" s="96"/>
      <c r="AG130" s="93"/>
      <c r="AH130" s="99"/>
      <c r="AI130" s="103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35">
        <f t="shared" si="58"/>
        <v>44494</v>
      </c>
      <c r="B131" s="156">
        <f t="shared" ca="1" si="67"/>
        <v>1048.81299399</v>
      </c>
      <c r="C131" s="14">
        <f t="shared" si="59"/>
        <v>1000</v>
      </c>
      <c r="D131" s="13">
        <f ca="1">IF(A131&lt;$B$1,VLOOKUP(A131,[1]DI!$A$4:$B$15000,2,FALSE),0)</f>
        <v>6.1499999999999999E-2</v>
      </c>
      <c r="E131" s="14">
        <f t="shared" ca="1" si="68"/>
        <v>1.0002368699999999</v>
      </c>
      <c r="F131" s="14">
        <f ca="1">(TRUNC(PRODUCT($E$12:$E130),16))</f>
        <v>1.0164002325708299</v>
      </c>
      <c r="G131" s="14">
        <f t="shared" si="69"/>
        <v>1</v>
      </c>
      <c r="H131" s="14">
        <f t="shared" ca="1" si="70"/>
        <v>1.0164002299999999</v>
      </c>
      <c r="I131" s="13">
        <f t="shared" si="60"/>
        <v>0.1</v>
      </c>
      <c r="J131" s="29">
        <f t="shared" si="61"/>
        <v>44375</v>
      </c>
      <c r="K131" s="2">
        <f t="shared" si="62"/>
        <v>83</v>
      </c>
      <c r="L131" s="17">
        <f t="shared" si="63"/>
        <v>83</v>
      </c>
      <c r="M131" s="12">
        <f t="shared" si="55"/>
        <v>1.0318897650000001</v>
      </c>
      <c r="N131" s="12">
        <f t="shared" ca="1" si="56"/>
        <v>1.0488129939999999</v>
      </c>
      <c r="O131" s="17">
        <f t="shared" si="64"/>
        <v>0</v>
      </c>
      <c r="P131" s="14">
        <f t="shared" ca="1" si="73"/>
        <v>48.812993990000002</v>
      </c>
      <c r="Q131" s="14">
        <f t="shared" si="74"/>
        <v>0</v>
      </c>
      <c r="R131" s="14">
        <f t="shared" si="72"/>
        <v>0</v>
      </c>
      <c r="S131" s="20">
        <f t="shared" si="57"/>
        <v>0</v>
      </c>
      <c r="T131" s="14">
        <f t="shared" si="71"/>
        <v>0</v>
      </c>
      <c r="U131" s="4" t="str">
        <f t="shared" si="65"/>
        <v>J=</v>
      </c>
      <c r="V131" s="29">
        <f t="shared" si="66"/>
        <v>44732</v>
      </c>
      <c r="W131" s="3"/>
      <c r="X131" s="4"/>
      <c r="Y131" s="93"/>
      <c r="Z131" s="94"/>
      <c r="AA131" s="96"/>
      <c r="AB131" s="97"/>
      <c r="AC131" s="96"/>
      <c r="AD131" s="101"/>
      <c r="AE131" s="102"/>
      <c r="AF131" s="96"/>
      <c r="AG131" s="93"/>
      <c r="AH131" s="99"/>
      <c r="AI131" s="103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35">
        <f t="shared" si="58"/>
        <v>44495</v>
      </c>
      <c r="B132" s="156">
        <f t="shared" ca="1" si="67"/>
        <v>1049.4582779899999</v>
      </c>
      <c r="C132" s="14">
        <f t="shared" si="59"/>
        <v>1000</v>
      </c>
      <c r="D132" s="13">
        <f ca="1">IF(A132&lt;$B$1,VLOOKUP(A132,[1]DI!$A$4:$B$15000,2,FALSE),0)</f>
        <v>6.1499999999999999E-2</v>
      </c>
      <c r="E132" s="14">
        <f t="shared" ca="1" si="68"/>
        <v>1.0002368699999999</v>
      </c>
      <c r="F132" s="14">
        <f ca="1">(TRUNC(PRODUCT($E$12:$E131),16))</f>
        <v>1.0166409872939199</v>
      </c>
      <c r="G132" s="14">
        <f t="shared" si="69"/>
        <v>1</v>
      </c>
      <c r="H132" s="14">
        <f t="shared" ca="1" si="70"/>
        <v>1.01664099</v>
      </c>
      <c r="I132" s="13">
        <f t="shared" si="60"/>
        <v>0.1</v>
      </c>
      <c r="J132" s="29">
        <f t="shared" si="61"/>
        <v>44375</v>
      </c>
      <c r="K132" s="2">
        <f t="shared" si="62"/>
        <v>84</v>
      </c>
      <c r="L132" s="17">
        <f t="shared" si="63"/>
        <v>84</v>
      </c>
      <c r="M132" s="12">
        <f t="shared" si="55"/>
        <v>1.0322801150000001</v>
      </c>
      <c r="N132" s="12">
        <f t="shared" ca="1" si="56"/>
        <v>1.0494582779999999</v>
      </c>
      <c r="O132" s="17">
        <f t="shared" si="64"/>
        <v>0</v>
      </c>
      <c r="P132" s="14">
        <f t="shared" ca="1" si="73"/>
        <v>49.458277989999999</v>
      </c>
      <c r="Q132" s="14">
        <f t="shared" si="74"/>
        <v>0</v>
      </c>
      <c r="R132" s="14">
        <f t="shared" si="72"/>
        <v>0</v>
      </c>
      <c r="S132" s="20">
        <f t="shared" si="57"/>
        <v>0</v>
      </c>
      <c r="T132" s="14">
        <f t="shared" si="71"/>
        <v>0</v>
      </c>
      <c r="U132" s="4" t="str">
        <f t="shared" si="65"/>
        <v>J=</v>
      </c>
      <c r="V132" s="29">
        <f t="shared" si="66"/>
        <v>44732</v>
      </c>
      <c r="W132" s="3"/>
      <c r="X132" s="4"/>
      <c r="Y132" s="93"/>
      <c r="Z132" s="94"/>
      <c r="AA132" s="96"/>
      <c r="AB132" s="97"/>
      <c r="AC132" s="96"/>
      <c r="AD132" s="101"/>
      <c r="AE132" s="102"/>
      <c r="AF132" s="96"/>
      <c r="AG132" s="93"/>
      <c r="AH132" s="99"/>
      <c r="AI132" s="103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35">
        <f t="shared" si="58"/>
        <v>44496</v>
      </c>
      <c r="B133" s="156">
        <f t="shared" ca="1" si="67"/>
        <v>1050.10395199</v>
      </c>
      <c r="C133" s="14">
        <f t="shared" si="59"/>
        <v>1000</v>
      </c>
      <c r="D133" s="13">
        <f ca="1">IF(A133&lt;$B$1,VLOOKUP(A133,[1]DI!$A$4:$B$15000,2,FALSE),0)</f>
        <v>6.1499999999999999E-2</v>
      </c>
      <c r="E133" s="14">
        <f t="shared" ca="1" si="68"/>
        <v>1.0002368699999999</v>
      </c>
      <c r="F133" s="14">
        <f ca="1">(TRUNC(PRODUCT($E$12:$E132),16))</f>
        <v>1.01688179904458</v>
      </c>
      <c r="G133" s="14">
        <f t="shared" si="69"/>
        <v>1</v>
      </c>
      <c r="H133" s="14">
        <f t="shared" ca="1" si="70"/>
        <v>1.0168817999999999</v>
      </c>
      <c r="I133" s="13">
        <f t="shared" si="60"/>
        <v>0.1</v>
      </c>
      <c r="J133" s="29">
        <f t="shared" si="61"/>
        <v>44375</v>
      </c>
      <c r="K133" s="2">
        <f t="shared" si="62"/>
        <v>85</v>
      </c>
      <c r="L133" s="17">
        <f t="shared" si="63"/>
        <v>85</v>
      </c>
      <c r="M133" s="12">
        <f t="shared" si="55"/>
        <v>1.0326706130000001</v>
      </c>
      <c r="N133" s="12">
        <f t="shared" ca="1" si="56"/>
        <v>1.050103952</v>
      </c>
      <c r="O133" s="17">
        <f t="shared" si="64"/>
        <v>0</v>
      </c>
      <c r="P133" s="14">
        <f t="shared" ca="1" si="73"/>
        <v>50.103951989999999</v>
      </c>
      <c r="Q133" s="14">
        <f t="shared" si="74"/>
        <v>0</v>
      </c>
      <c r="R133" s="14">
        <f t="shared" si="72"/>
        <v>0</v>
      </c>
      <c r="S133" s="20">
        <f t="shared" si="57"/>
        <v>0</v>
      </c>
      <c r="T133" s="14">
        <f t="shared" si="71"/>
        <v>0</v>
      </c>
      <c r="U133" s="4" t="str">
        <f t="shared" si="65"/>
        <v>J=</v>
      </c>
      <c r="V133" s="29">
        <f t="shared" si="66"/>
        <v>44732</v>
      </c>
      <c r="W133" s="3"/>
      <c r="X133" s="4"/>
      <c r="Y133" s="93"/>
      <c r="Z133" s="94"/>
      <c r="AA133" s="96"/>
      <c r="AB133" s="97"/>
      <c r="AC133" s="96"/>
      <c r="AD133" s="101"/>
      <c r="AE133" s="102"/>
      <c r="AF133" s="96"/>
      <c r="AG133" s="93"/>
      <c r="AH133" s="99"/>
      <c r="AI133" s="103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35">
        <f t="shared" si="58"/>
        <v>44497</v>
      </c>
      <c r="B134" s="156">
        <f t="shared" ca="1" si="67"/>
        <v>1050.7500259999999</v>
      </c>
      <c r="C134" s="14">
        <f t="shared" si="59"/>
        <v>1000</v>
      </c>
      <c r="D134" s="13">
        <f ca="1">IF(A134&lt;$B$1,VLOOKUP(A134,[1]DI!$A$4:$B$15000,2,FALSE),0)</f>
        <v>7.6499999999999999E-2</v>
      </c>
      <c r="E134" s="14">
        <f t="shared" ca="1" si="68"/>
        <v>1.0002925600000001</v>
      </c>
      <c r="F134" s="14">
        <f ca="1">(TRUNC(PRODUCT($E$12:$E133),16))</f>
        <v>1.0171226678363201</v>
      </c>
      <c r="G134" s="14">
        <f t="shared" si="69"/>
        <v>1</v>
      </c>
      <c r="H134" s="14">
        <f t="shared" ca="1" si="70"/>
        <v>1.01712267</v>
      </c>
      <c r="I134" s="13">
        <f t="shared" si="60"/>
        <v>0.1</v>
      </c>
      <c r="J134" s="29">
        <f t="shared" si="61"/>
        <v>44375</v>
      </c>
      <c r="K134" s="2">
        <f t="shared" si="62"/>
        <v>86</v>
      </c>
      <c r="L134" s="17">
        <f t="shared" si="63"/>
        <v>86</v>
      </c>
      <c r="M134" s="12">
        <f t="shared" si="55"/>
        <v>1.0330612589999999</v>
      </c>
      <c r="N134" s="12">
        <f t="shared" ca="1" si="56"/>
        <v>1.050750026</v>
      </c>
      <c r="O134" s="17">
        <f t="shared" si="64"/>
        <v>0</v>
      </c>
      <c r="P134" s="14">
        <f t="shared" ca="1" si="73"/>
        <v>50.750025999999998</v>
      </c>
      <c r="Q134" s="14">
        <f t="shared" si="74"/>
        <v>0</v>
      </c>
      <c r="R134" s="14">
        <f t="shared" si="72"/>
        <v>0</v>
      </c>
      <c r="S134" s="20">
        <f t="shared" si="57"/>
        <v>0</v>
      </c>
      <c r="T134" s="14">
        <f t="shared" si="71"/>
        <v>0</v>
      </c>
      <c r="U134" s="4" t="str">
        <f t="shared" si="65"/>
        <v>J=</v>
      </c>
      <c r="V134" s="29">
        <f t="shared" si="66"/>
        <v>44732</v>
      </c>
      <c r="W134" s="3"/>
      <c r="X134" s="4"/>
      <c r="Y134" s="93"/>
      <c r="Z134" s="94"/>
      <c r="AA134" s="96"/>
      <c r="AB134" s="97"/>
      <c r="AC134" s="96"/>
      <c r="AD134" s="101"/>
      <c r="AE134" s="102"/>
      <c r="AF134" s="96"/>
      <c r="AG134" s="93"/>
      <c r="AH134" s="99"/>
      <c r="AI134" s="103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35">
        <f t="shared" si="58"/>
        <v>44498</v>
      </c>
      <c r="B135" s="156">
        <f t="shared" ca="1" si="67"/>
        <v>1051.455035</v>
      </c>
      <c r="C135" s="14">
        <f t="shared" si="59"/>
        <v>1000</v>
      </c>
      <c r="D135" s="13">
        <f ca="1">IF(A135&lt;$B$1,VLOOKUP(A135,[1]DI!$A$4:$B$15000,2,FALSE),0)</f>
        <v>7.6499999999999999E-2</v>
      </c>
      <c r="E135" s="14">
        <f t="shared" ca="1" si="68"/>
        <v>1.0002925600000001</v>
      </c>
      <c r="F135" s="14">
        <f ca="1">(TRUNC(PRODUCT($E$12:$E134),16))</f>
        <v>1.01742023724402</v>
      </c>
      <c r="G135" s="14">
        <f t="shared" si="69"/>
        <v>1</v>
      </c>
      <c r="H135" s="14">
        <f t="shared" ca="1" si="70"/>
        <v>1.0174202400000001</v>
      </c>
      <c r="I135" s="13">
        <f t="shared" si="60"/>
        <v>0.1</v>
      </c>
      <c r="J135" s="29">
        <f t="shared" si="61"/>
        <v>44375</v>
      </c>
      <c r="K135" s="2">
        <f t="shared" si="62"/>
        <v>87</v>
      </c>
      <c r="L135" s="17">
        <f t="shared" si="63"/>
        <v>87</v>
      </c>
      <c r="M135" s="12">
        <f t="shared" si="55"/>
        <v>1.0334520519999999</v>
      </c>
      <c r="N135" s="12">
        <f t="shared" ca="1" si="56"/>
        <v>1.051455035</v>
      </c>
      <c r="O135" s="17">
        <f t="shared" si="64"/>
        <v>0</v>
      </c>
      <c r="P135" s="14">
        <f t="shared" ca="1" si="73"/>
        <v>51.455035000000002</v>
      </c>
      <c r="Q135" s="14">
        <f t="shared" si="74"/>
        <v>0</v>
      </c>
      <c r="R135" s="14">
        <f t="shared" si="72"/>
        <v>0</v>
      </c>
      <c r="S135" s="20">
        <f t="shared" si="57"/>
        <v>0</v>
      </c>
      <c r="T135" s="14">
        <f t="shared" si="71"/>
        <v>0</v>
      </c>
      <c r="U135" s="4" t="str">
        <f t="shared" si="65"/>
        <v>J=</v>
      </c>
      <c r="V135" s="29">
        <f t="shared" si="66"/>
        <v>44732</v>
      </c>
      <c r="W135" s="3"/>
      <c r="X135" s="4"/>
      <c r="Y135" s="93"/>
      <c r="Z135" s="94"/>
      <c r="AA135" s="96"/>
      <c r="AB135" s="97"/>
      <c r="AC135" s="96"/>
      <c r="AD135" s="101"/>
      <c r="AE135" s="102"/>
      <c r="AF135" s="96"/>
      <c r="AG135" s="93"/>
      <c r="AH135" s="99"/>
      <c r="AI135" s="103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35">
        <f t="shared" si="58"/>
        <v>44499</v>
      </c>
      <c r="B136" s="156">
        <f t="shared" ca="1" si="67"/>
        <v>1052.1605089899999</v>
      </c>
      <c r="C136" s="14">
        <f t="shared" si="59"/>
        <v>1000</v>
      </c>
      <c r="D136" s="13">
        <f ca="1">IF(A136&lt;$B$1,VLOOKUP(A136,[1]DI!$A$4:$B$15000,2,FALSE),0)</f>
        <v>0</v>
      </c>
      <c r="E136" s="14">
        <f t="shared" ca="1" si="68"/>
        <v>1</v>
      </c>
      <c r="F136" s="14">
        <f ca="1">(TRUNC(PRODUCT($E$12:$E135),16))</f>
        <v>1.01771789370863</v>
      </c>
      <c r="G136" s="14">
        <f t="shared" si="69"/>
        <v>1</v>
      </c>
      <c r="H136" s="14">
        <f t="shared" ca="1" si="70"/>
        <v>1.0177178899999999</v>
      </c>
      <c r="I136" s="13">
        <f t="shared" si="60"/>
        <v>0.1</v>
      </c>
      <c r="J136" s="29">
        <f t="shared" si="61"/>
        <v>44375</v>
      </c>
      <c r="K136" s="2">
        <f t="shared" si="62"/>
        <v>87</v>
      </c>
      <c r="L136" s="17">
        <f t="shared" si="63"/>
        <v>88</v>
      </c>
      <c r="M136" s="12">
        <f t="shared" si="55"/>
        <v>1.0338429929999999</v>
      </c>
      <c r="N136" s="12">
        <f t="shared" ca="1" si="56"/>
        <v>1.0521605089999999</v>
      </c>
      <c r="O136" s="17">
        <f t="shared" si="64"/>
        <v>0</v>
      </c>
      <c r="P136" s="14">
        <f t="shared" ca="1" si="73"/>
        <v>52.160508989999997</v>
      </c>
      <c r="Q136" s="14">
        <f t="shared" si="74"/>
        <v>0</v>
      </c>
      <c r="R136" s="14">
        <f t="shared" si="72"/>
        <v>0</v>
      </c>
      <c r="S136" s="20">
        <f t="shared" si="57"/>
        <v>0</v>
      </c>
      <c r="T136" s="14">
        <f t="shared" si="71"/>
        <v>0</v>
      </c>
      <c r="U136" s="4" t="str">
        <f t="shared" si="65"/>
        <v>J=</v>
      </c>
      <c r="V136" s="29">
        <f t="shared" si="66"/>
        <v>44732</v>
      </c>
      <c r="W136" s="3"/>
      <c r="X136" s="4"/>
      <c r="Y136" s="93"/>
      <c r="Z136" s="94"/>
      <c r="AA136" s="96"/>
      <c r="AB136" s="97"/>
      <c r="AC136" s="96"/>
      <c r="AD136" s="101"/>
      <c r="AE136" s="102"/>
      <c r="AF136" s="96"/>
      <c r="AG136" s="93"/>
      <c r="AH136" s="99"/>
      <c r="AI136" s="103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35">
        <f t="shared" si="58"/>
        <v>44500</v>
      </c>
      <c r="B137" s="156">
        <f t="shared" ca="1" si="67"/>
        <v>1052.1605089899999</v>
      </c>
      <c r="C137" s="14">
        <f t="shared" si="59"/>
        <v>1000</v>
      </c>
      <c r="D137" s="13">
        <f ca="1">IF(A137&lt;$B$1,VLOOKUP(A137,[1]DI!$A$4:$B$15000,2,FALSE),0)</f>
        <v>0</v>
      </c>
      <c r="E137" s="14">
        <f t="shared" ca="1" si="68"/>
        <v>1</v>
      </c>
      <c r="F137" s="14">
        <f ca="1">(TRUNC(PRODUCT($E$12:$E136),16))</f>
        <v>1.01771789370863</v>
      </c>
      <c r="G137" s="14">
        <f t="shared" si="69"/>
        <v>1</v>
      </c>
      <c r="H137" s="14">
        <f t="shared" ca="1" si="70"/>
        <v>1.0177178899999999</v>
      </c>
      <c r="I137" s="13">
        <f t="shared" si="60"/>
        <v>0.1</v>
      </c>
      <c r="J137" s="29">
        <f t="shared" si="61"/>
        <v>44375</v>
      </c>
      <c r="K137" s="2">
        <f t="shared" si="62"/>
        <v>87</v>
      </c>
      <c r="L137" s="17">
        <f t="shared" si="63"/>
        <v>88</v>
      </c>
      <c r="M137" s="12">
        <f t="shared" si="55"/>
        <v>1.0338429929999999</v>
      </c>
      <c r="N137" s="12">
        <f t="shared" ca="1" si="56"/>
        <v>1.0521605089999999</v>
      </c>
      <c r="O137" s="17">
        <f t="shared" si="64"/>
        <v>0</v>
      </c>
      <c r="P137" s="14">
        <f t="shared" ca="1" si="73"/>
        <v>52.160508989999997</v>
      </c>
      <c r="Q137" s="14">
        <f t="shared" si="74"/>
        <v>0</v>
      </c>
      <c r="R137" s="14">
        <f t="shared" si="72"/>
        <v>0</v>
      </c>
      <c r="S137" s="20">
        <f t="shared" si="57"/>
        <v>0</v>
      </c>
      <c r="T137" s="14">
        <f t="shared" si="71"/>
        <v>0</v>
      </c>
      <c r="U137" s="4" t="str">
        <f t="shared" si="65"/>
        <v>J=</v>
      </c>
      <c r="V137" s="29">
        <f t="shared" si="66"/>
        <v>44732</v>
      </c>
      <c r="W137" s="3"/>
      <c r="X137" s="4"/>
      <c r="Y137" s="93"/>
      <c r="Z137" s="94"/>
      <c r="AA137" s="96"/>
      <c r="AB137" s="97"/>
      <c r="AC137" s="96"/>
      <c r="AD137" s="101"/>
      <c r="AE137" s="102"/>
      <c r="AF137" s="96"/>
      <c r="AG137" s="93"/>
      <c r="AH137" s="99"/>
      <c r="AI137" s="103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35">
        <f t="shared" si="58"/>
        <v>44501</v>
      </c>
      <c r="B138" s="156">
        <f t="shared" ca="1" si="67"/>
        <v>1052.1605089899999</v>
      </c>
      <c r="C138" s="14">
        <f t="shared" si="59"/>
        <v>1000</v>
      </c>
      <c r="D138" s="13">
        <f ca="1">IF(A138&lt;$B$1,VLOOKUP(A138,[1]DI!$A$4:$B$15000,2,FALSE),0)</f>
        <v>7.6499999999999999E-2</v>
      </c>
      <c r="E138" s="14">
        <f t="shared" ca="1" si="68"/>
        <v>1.0002925600000001</v>
      </c>
      <c r="F138" s="14">
        <f ca="1">(TRUNC(PRODUCT($E$12:$E137),16))</f>
        <v>1.01771789370863</v>
      </c>
      <c r="G138" s="14">
        <f t="shared" si="69"/>
        <v>1</v>
      </c>
      <c r="H138" s="14">
        <f t="shared" ca="1" si="70"/>
        <v>1.0177178899999999</v>
      </c>
      <c r="I138" s="13">
        <f t="shared" si="60"/>
        <v>0.1</v>
      </c>
      <c r="J138" s="29">
        <f t="shared" si="61"/>
        <v>44375</v>
      </c>
      <c r="K138" s="2">
        <f t="shared" si="62"/>
        <v>88</v>
      </c>
      <c r="L138" s="17">
        <f t="shared" si="63"/>
        <v>88</v>
      </c>
      <c r="M138" s="12">
        <f t="shared" si="55"/>
        <v>1.0338429929999999</v>
      </c>
      <c r="N138" s="12">
        <f t="shared" ca="1" si="56"/>
        <v>1.0521605089999999</v>
      </c>
      <c r="O138" s="17">
        <f t="shared" si="64"/>
        <v>0</v>
      </c>
      <c r="P138" s="14">
        <f t="shared" ca="1" si="73"/>
        <v>52.160508989999997</v>
      </c>
      <c r="Q138" s="14">
        <f t="shared" si="74"/>
        <v>0</v>
      </c>
      <c r="R138" s="14">
        <f t="shared" si="72"/>
        <v>0</v>
      </c>
      <c r="S138" s="20">
        <f t="shared" si="57"/>
        <v>0</v>
      </c>
      <c r="T138" s="14">
        <f t="shared" si="71"/>
        <v>0</v>
      </c>
      <c r="U138" s="4" t="str">
        <f t="shared" si="65"/>
        <v>J=</v>
      </c>
      <c r="V138" s="29">
        <f t="shared" si="66"/>
        <v>44732</v>
      </c>
      <c r="W138" s="3"/>
      <c r="X138" s="4"/>
      <c r="Y138" s="93"/>
      <c r="Z138" s="94"/>
      <c r="AA138" s="96"/>
      <c r="AB138" s="97"/>
      <c r="AC138" s="96"/>
      <c r="AD138" s="101"/>
      <c r="AE138" s="102"/>
      <c r="AF138" s="96"/>
      <c r="AG138" s="93"/>
      <c r="AH138" s="99"/>
      <c r="AI138" s="103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35">
        <f t="shared" si="58"/>
        <v>44502</v>
      </c>
      <c r="B139" s="156">
        <f t="shared" ca="1" si="67"/>
        <v>1052.866471</v>
      </c>
      <c r="C139" s="14">
        <f t="shared" si="59"/>
        <v>1000</v>
      </c>
      <c r="D139" s="13">
        <f ca="1">IF(A139&lt;$B$1,VLOOKUP(A139,[1]DI!$A$4:$B$15000,2,FALSE),0)</f>
        <v>0</v>
      </c>
      <c r="E139" s="14">
        <f t="shared" ca="1" si="68"/>
        <v>1</v>
      </c>
      <c r="F139" s="14">
        <f ca="1">(TRUNC(PRODUCT($E$12:$E138),16))</f>
        <v>1.0180156372556199</v>
      </c>
      <c r="G139" s="14">
        <f t="shared" si="69"/>
        <v>1</v>
      </c>
      <c r="H139" s="14">
        <f t="shared" ca="1" si="70"/>
        <v>1.01801564</v>
      </c>
      <c r="I139" s="13">
        <f t="shared" si="60"/>
        <v>0.1</v>
      </c>
      <c r="J139" s="29">
        <f t="shared" si="61"/>
        <v>44375</v>
      </c>
      <c r="K139" s="2">
        <f t="shared" si="62"/>
        <v>88</v>
      </c>
      <c r="L139" s="17">
        <f t="shared" si="63"/>
        <v>89</v>
      </c>
      <c r="M139" s="12">
        <f t="shared" si="55"/>
        <v>1.034234082</v>
      </c>
      <c r="N139" s="12">
        <f t="shared" ca="1" si="56"/>
        <v>1.052866471</v>
      </c>
      <c r="O139" s="17">
        <f t="shared" si="64"/>
        <v>0</v>
      </c>
      <c r="P139" s="14">
        <f t="shared" ca="1" si="73"/>
        <v>52.866470999999997</v>
      </c>
      <c r="Q139" s="14">
        <f t="shared" si="74"/>
        <v>0</v>
      </c>
      <c r="R139" s="14">
        <f t="shared" si="72"/>
        <v>0</v>
      </c>
      <c r="S139" s="20">
        <f t="shared" si="57"/>
        <v>0</v>
      </c>
      <c r="T139" s="14">
        <f t="shared" si="71"/>
        <v>0</v>
      </c>
      <c r="U139" s="4" t="str">
        <f t="shared" si="65"/>
        <v>J=</v>
      </c>
      <c r="V139" s="29">
        <f t="shared" si="66"/>
        <v>44732</v>
      </c>
      <c r="W139" s="3"/>
      <c r="X139" s="4"/>
      <c r="Y139" s="93"/>
      <c r="Z139" s="94"/>
      <c r="AA139" s="96"/>
      <c r="AB139" s="97"/>
      <c r="AC139" s="96"/>
      <c r="AD139" s="101"/>
      <c r="AE139" s="102"/>
      <c r="AF139" s="96"/>
      <c r="AG139" s="93"/>
      <c r="AH139" s="99"/>
      <c r="AI139" s="103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35">
        <f t="shared" si="58"/>
        <v>44503</v>
      </c>
      <c r="B140" s="156">
        <f t="shared" ca="1" si="67"/>
        <v>1052.866471</v>
      </c>
      <c r="C140" s="14">
        <f t="shared" si="59"/>
        <v>1000</v>
      </c>
      <c r="D140" s="13">
        <f ca="1">IF(A140&lt;$B$1,VLOOKUP(A140,[1]DI!$A$4:$B$15000,2,FALSE),0)</f>
        <v>7.6499999999999999E-2</v>
      </c>
      <c r="E140" s="14">
        <f t="shared" ca="1" si="68"/>
        <v>1.0002925600000001</v>
      </c>
      <c r="F140" s="14">
        <f ca="1">(TRUNC(PRODUCT($E$12:$E139),16))</f>
        <v>1.0180156372556199</v>
      </c>
      <c r="G140" s="14">
        <f t="shared" si="69"/>
        <v>1</v>
      </c>
      <c r="H140" s="14">
        <f t="shared" ca="1" si="70"/>
        <v>1.01801564</v>
      </c>
      <c r="I140" s="13">
        <f t="shared" si="60"/>
        <v>0.1</v>
      </c>
      <c r="J140" s="29">
        <f t="shared" si="61"/>
        <v>44375</v>
      </c>
      <c r="K140" s="2">
        <f t="shared" si="62"/>
        <v>89</v>
      </c>
      <c r="L140" s="17">
        <f t="shared" si="63"/>
        <v>89</v>
      </c>
      <c r="M140" s="12">
        <f t="shared" ref="M140:M203" si="75">ROUND((I140+1)^(L140/252),9)</f>
        <v>1.034234082</v>
      </c>
      <c r="N140" s="12">
        <f t="shared" ref="N140:N203" ca="1" si="76">ROUND(H140*M140,9)</f>
        <v>1.052866471</v>
      </c>
      <c r="O140" s="17">
        <f t="shared" si="64"/>
        <v>0</v>
      </c>
      <c r="P140" s="14">
        <f t="shared" ca="1" si="73"/>
        <v>52.866470999999997</v>
      </c>
      <c r="Q140" s="14">
        <f t="shared" si="74"/>
        <v>0</v>
      </c>
      <c r="R140" s="14">
        <f t="shared" si="72"/>
        <v>0</v>
      </c>
      <c r="S140" s="20">
        <f t="shared" ref="S140:S203" si="77">IF($O140&gt;0,VLOOKUP($O140,$Y$12:$AE$150,7),0)</f>
        <v>0</v>
      </c>
      <c r="T140" s="14">
        <f t="shared" si="71"/>
        <v>0</v>
      </c>
      <c r="U140" s="4" t="str">
        <f t="shared" si="65"/>
        <v>J=</v>
      </c>
      <c r="V140" s="29">
        <f t="shared" si="66"/>
        <v>44732</v>
      </c>
      <c r="W140" s="3"/>
      <c r="X140" s="4"/>
      <c r="Y140" s="93"/>
      <c r="Z140" s="94"/>
      <c r="AA140" s="96"/>
      <c r="AB140" s="97"/>
      <c r="AC140" s="96"/>
      <c r="AD140" s="101"/>
      <c r="AE140" s="102"/>
      <c r="AF140" s="96"/>
      <c r="AG140" s="93"/>
      <c r="AH140" s="99"/>
      <c r="AI140" s="103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35">
        <f t="shared" ref="A141:A204" si="78">(A140+1)</f>
        <v>44504</v>
      </c>
      <c r="B141" s="156">
        <f t="shared" ca="1" si="67"/>
        <v>1053.5728979999999</v>
      </c>
      <c r="C141" s="14">
        <f t="shared" ref="C141:C204" si="79">(C140-T140)</f>
        <v>1000</v>
      </c>
      <c r="D141" s="13">
        <f ca="1">IF(A141&lt;$B$1,VLOOKUP(A141,[1]DI!$A$4:$B$15000,2,FALSE),0)</f>
        <v>7.6499999999999999E-2</v>
      </c>
      <c r="E141" s="14">
        <f t="shared" ca="1" si="68"/>
        <v>1.0002925600000001</v>
      </c>
      <c r="F141" s="14">
        <f ca="1">(TRUNC(PRODUCT($E$12:$E140),16))</f>
        <v>1.01831346791045</v>
      </c>
      <c r="G141" s="14">
        <f t="shared" si="69"/>
        <v>1</v>
      </c>
      <c r="H141" s="14">
        <f t="shared" ca="1" si="70"/>
        <v>1.0183134700000001</v>
      </c>
      <c r="I141" s="13">
        <f t="shared" ref="I141:I204" si="80">I140</f>
        <v>0.1</v>
      </c>
      <c r="J141" s="29">
        <f t="shared" ref="J141:J204" si="81">IF(O140&gt;0,VLOOKUP(O140,Y$12:AI$150,2),J140)</f>
        <v>44375</v>
      </c>
      <c r="K141" s="2">
        <f t="shared" ref="K141:K204" si="82">IF(A141&gt;J141,IF(NETWORKDAYS(J141,A141,$Y$160:$Y$544)-1=0,1,NETWORKDAYS(J141,A141,$Y$160:$Y$544)-1),0)</f>
        <v>90</v>
      </c>
      <c r="L141" s="17">
        <f t="shared" ref="L141:L204" si="83">IF(AND(K141=1,K140=1),1,IF(K141&gt;0,IF(K141=K140,K141+1,K141),0))</f>
        <v>90</v>
      </c>
      <c r="M141" s="12">
        <f t="shared" si="75"/>
        <v>1.034625318</v>
      </c>
      <c r="N141" s="12">
        <f t="shared" ca="1" si="76"/>
        <v>1.0535728980000001</v>
      </c>
      <c r="O141" s="17">
        <f t="shared" ref="O141:O204" si="84">IF(VLOOKUP(A141,Z$12:AG$150,8)=VLOOKUP(A140,Z$12:AG$150,8),0,VLOOKUP(A141,Z$12:AG$150,8))</f>
        <v>0</v>
      </c>
      <c r="P141" s="14">
        <f t="shared" ca="1" si="73"/>
        <v>53.572898000000002</v>
      </c>
      <c r="Q141" s="14">
        <f t="shared" si="74"/>
        <v>0</v>
      </c>
      <c r="R141" s="14">
        <f t="shared" si="72"/>
        <v>0</v>
      </c>
      <c r="S141" s="20">
        <f t="shared" si="77"/>
        <v>0</v>
      </c>
      <c r="T141" s="14">
        <f t="shared" si="71"/>
        <v>0</v>
      </c>
      <c r="U141" s="4" t="str">
        <f t="shared" ref="U141:U204" si="85">IF(O140&gt;0,VLOOKUP(O140,Y$12:AI$150,10),U140)</f>
        <v>J=</v>
      </c>
      <c r="V141" s="29">
        <f t="shared" ref="V141:V204" si="86">IF(O140&gt;0,VLOOKUP(O140,Y$12:AI$150,11),V140)</f>
        <v>44732</v>
      </c>
      <c r="W141" s="3"/>
      <c r="X141" s="4"/>
      <c r="Y141" s="93"/>
      <c r="Z141" s="94"/>
      <c r="AA141" s="96"/>
      <c r="AB141" s="97"/>
      <c r="AC141" s="96"/>
      <c r="AD141" s="101"/>
      <c r="AE141" s="102"/>
      <c r="AF141" s="96"/>
      <c r="AG141" s="93"/>
      <c r="AH141" s="99"/>
      <c r="AI141" s="103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35">
        <f t="shared" si="78"/>
        <v>44505</v>
      </c>
      <c r="B142" s="156">
        <f t="shared" ref="B142:B205" ca="1" si="87">IF(A142&lt;=TODAY(),C142+P142,IF(AND(A142&gt;TODAY(),A142&lt;=$B$1),IF(VLOOKUP(TODAY(),$A$10:$D$5000,4,FALSE)=0,"n.d",C142+P142),"n.d"))</f>
        <v>1054.2798029999999</v>
      </c>
      <c r="C142" s="14">
        <f t="shared" si="79"/>
        <v>1000</v>
      </c>
      <c r="D142" s="13">
        <f ca="1">IF(A142&lt;$B$1,VLOOKUP(A142,[1]DI!$A$4:$B$15000,2,FALSE),0)</f>
        <v>7.6499999999999999E-2</v>
      </c>
      <c r="E142" s="14">
        <f t="shared" ref="E142:E205" ca="1" si="88">ROUND(((1+D142)^(1/252)),8)</f>
        <v>1.0002925600000001</v>
      </c>
      <c r="F142" s="14">
        <f ca="1">(TRUNC(PRODUCT($E$12:$E141),16))</f>
        <v>1.0186113856986201</v>
      </c>
      <c r="G142" s="14">
        <f t="shared" ref="G142:G205" si="89">IF(O141&gt;0,F141,G141)</f>
        <v>1</v>
      </c>
      <c r="H142" s="14">
        <f t="shared" ref="H142:H205" ca="1" si="90">ROUND(F142/G142,8)</f>
        <v>1.01861139</v>
      </c>
      <c r="I142" s="13">
        <f t="shared" si="80"/>
        <v>0.1</v>
      </c>
      <c r="J142" s="29">
        <f t="shared" si="81"/>
        <v>44375</v>
      </c>
      <c r="K142" s="2">
        <f t="shared" si="82"/>
        <v>91</v>
      </c>
      <c r="L142" s="17">
        <f t="shared" si="83"/>
        <v>91</v>
      </c>
      <c r="M142" s="12">
        <f t="shared" si="75"/>
        <v>1.0350167029999999</v>
      </c>
      <c r="N142" s="12">
        <f t="shared" ca="1" si="76"/>
        <v>1.054279803</v>
      </c>
      <c r="O142" s="17">
        <f t="shared" si="84"/>
        <v>0</v>
      </c>
      <c r="P142" s="14">
        <f t="shared" ca="1" si="73"/>
        <v>54.279803000000001</v>
      </c>
      <c r="Q142" s="14">
        <f t="shared" si="74"/>
        <v>0</v>
      </c>
      <c r="R142" s="14">
        <f t="shared" si="72"/>
        <v>0</v>
      </c>
      <c r="S142" s="20">
        <f t="shared" si="77"/>
        <v>0</v>
      </c>
      <c r="T142" s="14">
        <f t="shared" ref="T142:T205" si="91">IF(S142&gt;0,TRUNC(S142*C142,8),0)</f>
        <v>0</v>
      </c>
      <c r="U142" s="4" t="str">
        <f t="shared" si="85"/>
        <v>J=</v>
      </c>
      <c r="V142" s="29">
        <f t="shared" si="86"/>
        <v>44732</v>
      </c>
      <c r="W142" s="3"/>
      <c r="X142" s="3"/>
      <c r="Y142" s="93"/>
      <c r="Z142" s="94"/>
      <c r="AA142" s="96"/>
      <c r="AB142" s="97"/>
      <c r="AC142" s="96"/>
      <c r="AD142" s="101"/>
      <c r="AE142" s="102"/>
      <c r="AF142" s="96"/>
      <c r="AG142" s="93"/>
      <c r="AH142" s="99"/>
      <c r="AI142" s="103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35">
        <f t="shared" si="78"/>
        <v>44506</v>
      </c>
      <c r="B143" s="156">
        <f t="shared" ca="1" si="87"/>
        <v>1054.9871740000001</v>
      </c>
      <c r="C143" s="14">
        <f t="shared" si="79"/>
        <v>1000</v>
      </c>
      <c r="D143" s="13">
        <f ca="1">IF(A143&lt;$B$1,VLOOKUP(A143,[1]DI!$A$4:$B$15000,2,FALSE),0)</f>
        <v>0</v>
      </c>
      <c r="E143" s="14">
        <f t="shared" ca="1" si="88"/>
        <v>1</v>
      </c>
      <c r="F143" s="14">
        <f ca="1">(TRUNC(PRODUCT($E$12:$E142),16))</f>
        <v>1.0189093906456199</v>
      </c>
      <c r="G143" s="14">
        <f t="shared" si="89"/>
        <v>1</v>
      </c>
      <c r="H143" s="14">
        <f t="shared" ca="1" si="90"/>
        <v>1.0189093899999999</v>
      </c>
      <c r="I143" s="13">
        <f t="shared" si="80"/>
        <v>0.1</v>
      </c>
      <c r="J143" s="29">
        <f t="shared" si="81"/>
        <v>44375</v>
      </c>
      <c r="K143" s="2">
        <f t="shared" si="82"/>
        <v>91</v>
      </c>
      <c r="L143" s="17">
        <f t="shared" si="83"/>
        <v>92</v>
      </c>
      <c r="M143" s="12">
        <f t="shared" si="75"/>
        <v>1.0354082360000001</v>
      </c>
      <c r="N143" s="12">
        <f t="shared" ca="1" si="76"/>
        <v>1.0549871740000001</v>
      </c>
      <c r="O143" s="17">
        <f t="shared" si="84"/>
        <v>0</v>
      </c>
      <c r="P143" s="14">
        <f t="shared" ca="1" si="73"/>
        <v>54.987174000000003</v>
      </c>
      <c r="Q143" s="14">
        <f t="shared" si="74"/>
        <v>0</v>
      </c>
      <c r="R143" s="14">
        <f t="shared" si="72"/>
        <v>0</v>
      </c>
      <c r="S143" s="20">
        <f t="shared" si="77"/>
        <v>0</v>
      </c>
      <c r="T143" s="14">
        <f t="shared" si="91"/>
        <v>0</v>
      </c>
      <c r="U143" s="4" t="str">
        <f t="shared" si="85"/>
        <v>J=</v>
      </c>
      <c r="V143" s="29">
        <f t="shared" si="86"/>
        <v>44732</v>
      </c>
      <c r="W143" s="3"/>
      <c r="X143" s="3"/>
      <c r="Y143" s="93"/>
      <c r="Z143" s="94"/>
      <c r="AA143" s="96"/>
      <c r="AB143" s="97"/>
      <c r="AC143" s="96"/>
      <c r="AD143" s="101"/>
      <c r="AE143" s="102"/>
      <c r="AF143" s="96"/>
      <c r="AG143" s="93"/>
      <c r="AH143" s="99"/>
      <c r="AI143" s="103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35">
        <f t="shared" si="78"/>
        <v>44507</v>
      </c>
      <c r="B144" s="156">
        <f t="shared" ca="1" si="87"/>
        <v>1054.9871740000001</v>
      </c>
      <c r="C144" s="14">
        <f t="shared" si="79"/>
        <v>1000</v>
      </c>
      <c r="D144" s="13">
        <f ca="1">IF(A144&lt;$B$1,VLOOKUP(A144,[1]DI!$A$4:$B$15000,2,FALSE),0)</f>
        <v>0</v>
      </c>
      <c r="E144" s="14">
        <f t="shared" ca="1" si="88"/>
        <v>1</v>
      </c>
      <c r="F144" s="14">
        <f ca="1">(TRUNC(PRODUCT($E$12:$E143),16))</f>
        <v>1.0189093906456199</v>
      </c>
      <c r="G144" s="14">
        <f t="shared" si="89"/>
        <v>1</v>
      </c>
      <c r="H144" s="14">
        <f t="shared" ca="1" si="90"/>
        <v>1.0189093899999999</v>
      </c>
      <c r="I144" s="13">
        <f t="shared" si="80"/>
        <v>0.1</v>
      </c>
      <c r="J144" s="29">
        <f t="shared" si="81"/>
        <v>44375</v>
      </c>
      <c r="K144" s="2">
        <f t="shared" si="82"/>
        <v>91</v>
      </c>
      <c r="L144" s="17">
        <f t="shared" si="83"/>
        <v>92</v>
      </c>
      <c r="M144" s="12">
        <f t="shared" si="75"/>
        <v>1.0354082360000001</v>
      </c>
      <c r="N144" s="12">
        <f t="shared" ca="1" si="76"/>
        <v>1.0549871740000001</v>
      </c>
      <c r="O144" s="17">
        <f t="shared" si="84"/>
        <v>0</v>
      </c>
      <c r="P144" s="14">
        <f t="shared" ca="1" si="73"/>
        <v>54.987174000000003</v>
      </c>
      <c r="Q144" s="14">
        <f t="shared" si="74"/>
        <v>0</v>
      </c>
      <c r="R144" s="14">
        <f t="shared" si="72"/>
        <v>0</v>
      </c>
      <c r="S144" s="20">
        <f t="shared" si="77"/>
        <v>0</v>
      </c>
      <c r="T144" s="14">
        <f t="shared" si="91"/>
        <v>0</v>
      </c>
      <c r="U144" s="4" t="str">
        <f t="shared" si="85"/>
        <v>J=</v>
      </c>
      <c r="V144" s="29">
        <f t="shared" si="86"/>
        <v>44732</v>
      </c>
      <c r="W144" s="3"/>
      <c r="X144" s="3"/>
      <c r="Y144" s="93"/>
      <c r="Z144" s="94"/>
      <c r="AA144" s="96"/>
      <c r="AB144" s="97"/>
      <c r="AC144" s="96"/>
      <c r="AD144" s="101"/>
      <c r="AE144" s="102"/>
      <c r="AF144" s="96"/>
      <c r="AG144" s="93"/>
      <c r="AH144" s="99"/>
      <c r="AI144" s="103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35">
        <f t="shared" si="78"/>
        <v>44508</v>
      </c>
      <c r="B145" s="156">
        <f t="shared" ca="1" si="87"/>
        <v>1054.9871740000001</v>
      </c>
      <c r="C145" s="14">
        <f t="shared" si="79"/>
        <v>1000</v>
      </c>
      <c r="D145" s="13">
        <f ca="1">IF(A145&lt;$B$1,VLOOKUP(A145,[1]DI!$A$4:$B$15000,2,FALSE),0)</f>
        <v>7.6499999999999999E-2</v>
      </c>
      <c r="E145" s="14">
        <f t="shared" ca="1" si="88"/>
        <v>1.0002925600000001</v>
      </c>
      <c r="F145" s="14">
        <f ca="1">(TRUNC(PRODUCT($E$12:$E144),16))</f>
        <v>1.0189093906456199</v>
      </c>
      <c r="G145" s="14">
        <f t="shared" si="89"/>
        <v>1</v>
      </c>
      <c r="H145" s="14">
        <f t="shared" ca="1" si="90"/>
        <v>1.0189093899999999</v>
      </c>
      <c r="I145" s="13">
        <f t="shared" si="80"/>
        <v>0.1</v>
      </c>
      <c r="J145" s="29">
        <f t="shared" si="81"/>
        <v>44375</v>
      </c>
      <c r="K145" s="2">
        <f t="shared" si="82"/>
        <v>92</v>
      </c>
      <c r="L145" s="17">
        <f t="shared" si="83"/>
        <v>92</v>
      </c>
      <c r="M145" s="12">
        <f t="shared" si="75"/>
        <v>1.0354082360000001</v>
      </c>
      <c r="N145" s="12">
        <f t="shared" ca="1" si="76"/>
        <v>1.0549871740000001</v>
      </c>
      <c r="O145" s="17">
        <f t="shared" si="84"/>
        <v>0</v>
      </c>
      <c r="P145" s="14">
        <f t="shared" ca="1" si="73"/>
        <v>54.987174000000003</v>
      </c>
      <c r="Q145" s="14">
        <f t="shared" si="74"/>
        <v>0</v>
      </c>
      <c r="R145" s="14">
        <f t="shared" si="72"/>
        <v>0</v>
      </c>
      <c r="S145" s="20">
        <f t="shared" si="77"/>
        <v>0</v>
      </c>
      <c r="T145" s="14">
        <f t="shared" si="91"/>
        <v>0</v>
      </c>
      <c r="U145" s="4" t="str">
        <f t="shared" si="85"/>
        <v>J=</v>
      </c>
      <c r="V145" s="29">
        <f t="shared" si="86"/>
        <v>44732</v>
      </c>
      <c r="W145" s="3"/>
      <c r="X145" s="3"/>
      <c r="Y145" s="93"/>
      <c r="Z145" s="94"/>
      <c r="AA145" s="96"/>
      <c r="AB145" s="97"/>
      <c r="AC145" s="96"/>
      <c r="AD145" s="101"/>
      <c r="AE145" s="102"/>
      <c r="AF145" s="96"/>
      <c r="AG145" s="93"/>
      <c r="AH145" s="99"/>
      <c r="AI145" s="103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35">
        <f t="shared" si="78"/>
        <v>44509</v>
      </c>
      <c r="B146" s="156">
        <f t="shared" ca="1" si="87"/>
        <v>1055.695023</v>
      </c>
      <c r="C146" s="14">
        <f t="shared" si="79"/>
        <v>1000</v>
      </c>
      <c r="D146" s="13">
        <f ca="1">IF(A146&lt;$B$1,VLOOKUP(A146,[1]DI!$A$4:$B$15000,2,FALSE),0)</f>
        <v>7.6499999999999999E-2</v>
      </c>
      <c r="E146" s="14">
        <f t="shared" ca="1" si="88"/>
        <v>1.0002925600000001</v>
      </c>
      <c r="F146" s="14">
        <f ca="1">(TRUNC(PRODUCT($E$12:$E145),16))</f>
        <v>1.0192074827769499</v>
      </c>
      <c r="G146" s="14">
        <f t="shared" si="89"/>
        <v>1</v>
      </c>
      <c r="H146" s="14">
        <f t="shared" ca="1" si="90"/>
        <v>1.0192074799999999</v>
      </c>
      <c r="I146" s="13">
        <f t="shared" si="80"/>
        <v>0.1</v>
      </c>
      <c r="J146" s="29">
        <f t="shared" si="81"/>
        <v>44375</v>
      </c>
      <c r="K146" s="2">
        <f t="shared" si="82"/>
        <v>93</v>
      </c>
      <c r="L146" s="17">
        <f t="shared" si="83"/>
        <v>93</v>
      </c>
      <c r="M146" s="12">
        <f t="shared" si="75"/>
        <v>1.0357999170000001</v>
      </c>
      <c r="N146" s="12">
        <f t="shared" ca="1" si="76"/>
        <v>1.055695023</v>
      </c>
      <c r="O146" s="17">
        <f t="shared" si="84"/>
        <v>0</v>
      </c>
      <c r="P146" s="14">
        <f t="shared" ca="1" si="73"/>
        <v>55.695022999999999</v>
      </c>
      <c r="Q146" s="14">
        <f t="shared" si="74"/>
        <v>0</v>
      </c>
      <c r="R146" s="14">
        <f t="shared" ref="R146:R209" si="92">IF(O146&gt;0,P146-Q146,R145)</f>
        <v>0</v>
      </c>
      <c r="S146" s="20">
        <f t="shared" si="77"/>
        <v>0</v>
      </c>
      <c r="T146" s="14">
        <f t="shared" si="91"/>
        <v>0</v>
      </c>
      <c r="U146" s="4" t="str">
        <f t="shared" si="85"/>
        <v>J=</v>
      </c>
      <c r="V146" s="29">
        <f t="shared" si="86"/>
        <v>44732</v>
      </c>
      <c r="W146" s="3"/>
      <c r="X146" s="3"/>
      <c r="Y146" s="93"/>
      <c r="Z146" s="94"/>
      <c r="AA146" s="96"/>
      <c r="AB146" s="97"/>
      <c r="AC146" s="96"/>
      <c r="AD146" s="101"/>
      <c r="AE146" s="102"/>
      <c r="AF146" s="96"/>
      <c r="AG146" s="93"/>
      <c r="AH146" s="99"/>
      <c r="AI146" s="103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35">
        <f t="shared" si="78"/>
        <v>44510</v>
      </c>
      <c r="B147" s="156">
        <f t="shared" ca="1" si="87"/>
        <v>1056.40335</v>
      </c>
      <c r="C147" s="14">
        <f t="shared" si="79"/>
        <v>1000</v>
      </c>
      <c r="D147" s="13">
        <f ca="1">IF(A147&lt;$B$1,VLOOKUP(A147,[1]DI!$A$4:$B$15000,2,FALSE),0)</f>
        <v>7.6499999999999999E-2</v>
      </c>
      <c r="E147" s="14">
        <f t="shared" ca="1" si="88"/>
        <v>1.0002925600000001</v>
      </c>
      <c r="F147" s="14">
        <f ca="1">(TRUNC(PRODUCT($E$12:$E146),16))</f>
        <v>1.01950566211811</v>
      </c>
      <c r="G147" s="14">
        <f t="shared" si="89"/>
        <v>1</v>
      </c>
      <c r="H147" s="14">
        <f t="shared" ca="1" si="90"/>
        <v>1.0195056600000001</v>
      </c>
      <c r="I147" s="13">
        <f t="shared" si="80"/>
        <v>0.1</v>
      </c>
      <c r="J147" s="29">
        <f t="shared" si="81"/>
        <v>44375</v>
      </c>
      <c r="K147" s="2">
        <f t="shared" si="82"/>
        <v>94</v>
      </c>
      <c r="L147" s="17">
        <f t="shared" si="83"/>
        <v>94</v>
      </c>
      <c r="M147" s="12">
        <f t="shared" si="75"/>
        <v>1.0361917460000001</v>
      </c>
      <c r="N147" s="12">
        <f t="shared" ca="1" si="76"/>
        <v>1.0564033500000001</v>
      </c>
      <c r="O147" s="17">
        <f t="shared" si="84"/>
        <v>0</v>
      </c>
      <c r="P147" s="14">
        <f t="shared" ca="1" si="73"/>
        <v>56.403350000000003</v>
      </c>
      <c r="Q147" s="14">
        <f t="shared" si="74"/>
        <v>0</v>
      </c>
      <c r="R147" s="14">
        <f t="shared" si="92"/>
        <v>0</v>
      </c>
      <c r="S147" s="20">
        <f t="shared" si="77"/>
        <v>0</v>
      </c>
      <c r="T147" s="14">
        <f t="shared" si="91"/>
        <v>0</v>
      </c>
      <c r="U147" s="4" t="str">
        <f t="shared" si="85"/>
        <v>J=</v>
      </c>
      <c r="V147" s="29">
        <f t="shared" si="86"/>
        <v>44732</v>
      </c>
      <c r="W147" s="3"/>
      <c r="X147" s="3"/>
      <c r="Y147" s="93"/>
      <c r="Z147" s="94"/>
      <c r="AA147" s="96"/>
      <c r="AB147" s="97"/>
      <c r="AC147" s="96"/>
      <c r="AD147" s="101"/>
      <c r="AE147" s="102"/>
      <c r="AF147" s="96"/>
      <c r="AG147" s="93"/>
      <c r="AH147" s="99"/>
      <c r="AI147" s="103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35">
        <f t="shared" si="78"/>
        <v>44511</v>
      </c>
      <c r="B148" s="156">
        <f t="shared" ca="1" si="87"/>
        <v>1057.1121559999999</v>
      </c>
      <c r="C148" s="14">
        <f t="shared" si="79"/>
        <v>1000</v>
      </c>
      <c r="D148" s="13">
        <f ca="1">IF(A148&lt;$B$1,VLOOKUP(A148,[1]DI!$A$4:$B$15000,2,FALSE),0)</f>
        <v>7.6499999999999999E-2</v>
      </c>
      <c r="E148" s="14">
        <f t="shared" ca="1" si="88"/>
        <v>1.0002925600000001</v>
      </c>
      <c r="F148" s="14">
        <f ca="1">(TRUNC(PRODUCT($E$12:$E147),16))</f>
        <v>1.0198039286946201</v>
      </c>
      <c r="G148" s="14">
        <f t="shared" si="89"/>
        <v>1</v>
      </c>
      <c r="H148" s="14">
        <f t="shared" ca="1" si="90"/>
        <v>1.0198039299999999</v>
      </c>
      <c r="I148" s="13">
        <f t="shared" si="80"/>
        <v>0.1</v>
      </c>
      <c r="J148" s="29">
        <f t="shared" si="81"/>
        <v>44375</v>
      </c>
      <c r="K148" s="2">
        <f t="shared" si="82"/>
        <v>95</v>
      </c>
      <c r="L148" s="17">
        <f t="shared" si="83"/>
        <v>95</v>
      </c>
      <c r="M148" s="12">
        <f t="shared" si="75"/>
        <v>1.036583724</v>
      </c>
      <c r="N148" s="12">
        <f t="shared" ca="1" si="76"/>
        <v>1.0571121560000001</v>
      </c>
      <c r="O148" s="17">
        <f t="shared" si="84"/>
        <v>0</v>
      </c>
      <c r="P148" s="14">
        <f t="shared" ca="1" si="73"/>
        <v>57.112155999999999</v>
      </c>
      <c r="Q148" s="14">
        <f t="shared" si="74"/>
        <v>0</v>
      </c>
      <c r="R148" s="14">
        <f t="shared" si="92"/>
        <v>0</v>
      </c>
      <c r="S148" s="20">
        <f t="shared" si="77"/>
        <v>0</v>
      </c>
      <c r="T148" s="14">
        <f t="shared" si="91"/>
        <v>0</v>
      </c>
      <c r="U148" s="4" t="str">
        <f t="shared" si="85"/>
        <v>J=</v>
      </c>
      <c r="V148" s="29">
        <f t="shared" si="86"/>
        <v>44732</v>
      </c>
      <c r="W148" s="3"/>
      <c r="X148" s="3"/>
      <c r="Y148" s="93"/>
      <c r="Z148" s="94"/>
      <c r="AA148" s="96"/>
      <c r="AB148" s="97"/>
      <c r="AC148" s="96"/>
      <c r="AD148" s="101"/>
      <c r="AE148" s="102"/>
      <c r="AF148" s="96"/>
      <c r="AG148" s="93"/>
      <c r="AH148" s="99"/>
      <c r="AI148" s="103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35">
        <f t="shared" si="78"/>
        <v>44512</v>
      </c>
      <c r="B149" s="156">
        <f t="shared" ca="1" si="87"/>
        <v>1057.821428</v>
      </c>
      <c r="C149" s="14">
        <f t="shared" si="79"/>
        <v>1000</v>
      </c>
      <c r="D149" s="13">
        <f ca="1">IF(A149&lt;$B$1,VLOOKUP(A149,[1]DI!$A$4:$B$15000,2,FALSE),0)</f>
        <v>7.6499999999999999E-2</v>
      </c>
      <c r="E149" s="14">
        <f t="shared" ca="1" si="88"/>
        <v>1.0002925600000001</v>
      </c>
      <c r="F149" s="14">
        <f ca="1">(TRUNC(PRODUCT($E$12:$E148),16))</f>
        <v>1.0201022825320001</v>
      </c>
      <c r="G149" s="14">
        <f t="shared" si="89"/>
        <v>1</v>
      </c>
      <c r="H149" s="14">
        <f t="shared" ca="1" si="90"/>
        <v>1.0201022799999999</v>
      </c>
      <c r="I149" s="13">
        <f t="shared" si="80"/>
        <v>0.1</v>
      </c>
      <c r="J149" s="29">
        <f t="shared" si="81"/>
        <v>44375</v>
      </c>
      <c r="K149" s="2">
        <f t="shared" si="82"/>
        <v>96</v>
      </c>
      <c r="L149" s="17">
        <f t="shared" si="83"/>
        <v>96</v>
      </c>
      <c r="M149" s="12">
        <f t="shared" si="75"/>
        <v>1.0369758490000001</v>
      </c>
      <c r="N149" s="12">
        <f t="shared" ca="1" si="76"/>
        <v>1.057821428</v>
      </c>
      <c r="O149" s="17">
        <f t="shared" si="84"/>
        <v>0</v>
      </c>
      <c r="P149" s="14">
        <f t="shared" ca="1" si="73"/>
        <v>57.821427999999997</v>
      </c>
      <c r="Q149" s="14">
        <f t="shared" si="74"/>
        <v>0</v>
      </c>
      <c r="R149" s="14">
        <f t="shared" si="92"/>
        <v>0</v>
      </c>
      <c r="S149" s="20">
        <f t="shared" si="77"/>
        <v>0</v>
      </c>
      <c r="T149" s="14">
        <f t="shared" si="91"/>
        <v>0</v>
      </c>
      <c r="U149" s="4" t="str">
        <f t="shared" si="85"/>
        <v>J=</v>
      </c>
      <c r="V149" s="29">
        <f t="shared" si="86"/>
        <v>44732</v>
      </c>
      <c r="W149" s="3"/>
      <c r="X149" s="3"/>
      <c r="Y149" s="93"/>
      <c r="Z149" s="94"/>
      <c r="AA149" s="96"/>
      <c r="AB149" s="97"/>
      <c r="AC149" s="96"/>
      <c r="AD149" s="101"/>
      <c r="AE149" s="102"/>
      <c r="AF149" s="96"/>
      <c r="AG149" s="93"/>
      <c r="AH149" s="99"/>
      <c r="AI149" s="103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35">
        <f t="shared" si="78"/>
        <v>44513</v>
      </c>
      <c r="B150" s="156">
        <f t="shared" ca="1" si="87"/>
        <v>1058.5311799900001</v>
      </c>
      <c r="C150" s="14">
        <f t="shared" si="79"/>
        <v>1000</v>
      </c>
      <c r="D150" s="13">
        <f ca="1">IF(A150&lt;$B$1,VLOOKUP(A150,[1]DI!$A$4:$B$15000,2,FALSE),0)</f>
        <v>0</v>
      </c>
      <c r="E150" s="14">
        <f t="shared" ca="1" si="88"/>
        <v>1</v>
      </c>
      <c r="F150" s="14">
        <f ca="1">(TRUNC(PRODUCT($E$12:$E149),16))</f>
        <v>1.0204007236557799</v>
      </c>
      <c r="G150" s="14">
        <f t="shared" si="89"/>
        <v>1</v>
      </c>
      <c r="H150" s="14">
        <f t="shared" ca="1" si="90"/>
        <v>1.02040072</v>
      </c>
      <c r="I150" s="13">
        <f t="shared" si="80"/>
        <v>0.1</v>
      </c>
      <c r="J150" s="29">
        <f t="shared" si="81"/>
        <v>44375</v>
      </c>
      <c r="K150" s="2">
        <f t="shared" si="82"/>
        <v>96</v>
      </c>
      <c r="L150" s="17">
        <f t="shared" si="83"/>
        <v>97</v>
      </c>
      <c r="M150" s="12">
        <f t="shared" si="75"/>
        <v>1.037368123</v>
      </c>
      <c r="N150" s="12">
        <f t="shared" ca="1" si="76"/>
        <v>1.0585311799999999</v>
      </c>
      <c r="O150" s="17">
        <f t="shared" si="84"/>
        <v>0</v>
      </c>
      <c r="P150" s="14">
        <f t="shared" ca="1" si="73"/>
        <v>58.531179989999998</v>
      </c>
      <c r="Q150" s="14">
        <f t="shared" si="74"/>
        <v>0</v>
      </c>
      <c r="R150" s="14">
        <f t="shared" si="92"/>
        <v>0</v>
      </c>
      <c r="S150" s="20">
        <f t="shared" si="77"/>
        <v>0</v>
      </c>
      <c r="T150" s="14">
        <f t="shared" si="91"/>
        <v>0</v>
      </c>
      <c r="U150" s="4" t="str">
        <f t="shared" si="85"/>
        <v>J=</v>
      </c>
      <c r="V150" s="29">
        <f t="shared" si="86"/>
        <v>44732</v>
      </c>
      <c r="W150" s="3"/>
      <c r="X150" s="3"/>
      <c r="Y150" s="93"/>
      <c r="Z150" s="94"/>
      <c r="AA150" s="96"/>
      <c r="AB150" s="97"/>
      <c r="AC150" s="96"/>
      <c r="AD150" s="101"/>
      <c r="AE150" s="102"/>
      <c r="AF150" s="96"/>
      <c r="AG150" s="93"/>
      <c r="AH150" s="99"/>
      <c r="AI150" s="103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35">
        <f t="shared" si="78"/>
        <v>44514</v>
      </c>
      <c r="B151" s="156">
        <f t="shared" ca="1" si="87"/>
        <v>1058.5311799900001</v>
      </c>
      <c r="C151" s="14">
        <f t="shared" si="79"/>
        <v>1000</v>
      </c>
      <c r="D151" s="13">
        <f ca="1">IF(A151&lt;$B$1,VLOOKUP(A151,[1]DI!$A$4:$B$15000,2,FALSE),0)</f>
        <v>0</v>
      </c>
      <c r="E151" s="14">
        <f t="shared" ca="1" si="88"/>
        <v>1</v>
      </c>
      <c r="F151" s="14">
        <f ca="1">(TRUNC(PRODUCT($E$12:$E150),16))</f>
        <v>1.0204007236557799</v>
      </c>
      <c r="G151" s="14">
        <f t="shared" si="89"/>
        <v>1</v>
      </c>
      <c r="H151" s="14">
        <f t="shared" ca="1" si="90"/>
        <v>1.02040072</v>
      </c>
      <c r="I151" s="13">
        <f t="shared" si="80"/>
        <v>0.1</v>
      </c>
      <c r="J151" s="29">
        <f t="shared" si="81"/>
        <v>44375</v>
      </c>
      <c r="K151" s="2">
        <f t="shared" si="82"/>
        <v>96</v>
      </c>
      <c r="L151" s="17">
        <f t="shared" si="83"/>
        <v>97</v>
      </c>
      <c r="M151" s="12">
        <f t="shared" si="75"/>
        <v>1.037368123</v>
      </c>
      <c r="N151" s="12">
        <f t="shared" ca="1" si="76"/>
        <v>1.0585311799999999</v>
      </c>
      <c r="O151" s="17">
        <f t="shared" si="84"/>
        <v>0</v>
      </c>
      <c r="P151" s="14">
        <f t="shared" ca="1" si="73"/>
        <v>58.531179989999998</v>
      </c>
      <c r="Q151" s="14">
        <f t="shared" si="74"/>
        <v>0</v>
      </c>
      <c r="R151" s="14">
        <f t="shared" si="92"/>
        <v>0</v>
      </c>
      <c r="S151" s="20">
        <f t="shared" si="77"/>
        <v>0</v>
      </c>
      <c r="T151" s="14">
        <f t="shared" si="91"/>
        <v>0</v>
      </c>
      <c r="U151" s="4" t="str">
        <f t="shared" si="85"/>
        <v>J=</v>
      </c>
      <c r="V151" s="29">
        <f t="shared" si="86"/>
        <v>44732</v>
      </c>
      <c r="W151" s="3"/>
      <c r="X151" s="3"/>
      <c r="Y151" s="104"/>
      <c r="Z151" s="105"/>
      <c r="AA151" s="104"/>
      <c r="AB151" s="104"/>
      <c r="AC151" s="104"/>
      <c r="AD151" s="106"/>
      <c r="AE151" s="102"/>
      <c r="AF151" s="104"/>
      <c r="AG151" s="96"/>
      <c r="AH151" s="107"/>
      <c r="AI151" s="96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35">
        <f t="shared" si="78"/>
        <v>44515</v>
      </c>
      <c r="B152" s="156">
        <f t="shared" ca="1" si="87"/>
        <v>1058.5311799900001</v>
      </c>
      <c r="C152" s="14">
        <f t="shared" si="79"/>
        <v>1000</v>
      </c>
      <c r="D152" s="13">
        <f ca="1">IF(A152&lt;$B$1,VLOOKUP(A152,[1]DI!$A$4:$B$15000,2,FALSE),0)</f>
        <v>0</v>
      </c>
      <c r="E152" s="14">
        <f t="shared" ca="1" si="88"/>
        <v>1</v>
      </c>
      <c r="F152" s="14">
        <f ca="1">(TRUNC(PRODUCT($E$12:$E151),16))</f>
        <v>1.0204007236557799</v>
      </c>
      <c r="G152" s="14">
        <f t="shared" si="89"/>
        <v>1</v>
      </c>
      <c r="H152" s="14">
        <f t="shared" ca="1" si="90"/>
        <v>1.02040072</v>
      </c>
      <c r="I152" s="13">
        <f t="shared" si="80"/>
        <v>0.1</v>
      </c>
      <c r="J152" s="29">
        <f t="shared" si="81"/>
        <v>44375</v>
      </c>
      <c r="K152" s="2">
        <f t="shared" si="82"/>
        <v>96</v>
      </c>
      <c r="L152" s="17">
        <f t="shared" si="83"/>
        <v>97</v>
      </c>
      <c r="M152" s="12">
        <f t="shared" si="75"/>
        <v>1.037368123</v>
      </c>
      <c r="N152" s="12">
        <f t="shared" ca="1" si="76"/>
        <v>1.0585311799999999</v>
      </c>
      <c r="O152" s="17">
        <f t="shared" si="84"/>
        <v>0</v>
      </c>
      <c r="P152" s="14">
        <f t="shared" ca="1" si="73"/>
        <v>58.531179989999998</v>
      </c>
      <c r="Q152" s="14">
        <f t="shared" si="74"/>
        <v>0</v>
      </c>
      <c r="R152" s="14">
        <f t="shared" si="92"/>
        <v>0</v>
      </c>
      <c r="S152" s="20">
        <f t="shared" si="77"/>
        <v>0</v>
      </c>
      <c r="T152" s="14">
        <f t="shared" si="91"/>
        <v>0</v>
      </c>
      <c r="U152" s="4" t="str">
        <f t="shared" si="85"/>
        <v>J=</v>
      </c>
      <c r="V152" s="29">
        <f t="shared" si="86"/>
        <v>44732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35">
        <f t="shared" si="78"/>
        <v>44516</v>
      </c>
      <c r="B153" s="156">
        <f t="shared" ca="1" si="87"/>
        <v>1058.5311799900001</v>
      </c>
      <c r="C153" s="14">
        <f t="shared" si="79"/>
        <v>1000</v>
      </c>
      <c r="D153" s="13">
        <f ca="1">IF(A153&lt;$B$1,VLOOKUP(A153,[1]DI!$A$4:$B$15000,2,FALSE),0)</f>
        <v>7.6499999999999999E-2</v>
      </c>
      <c r="E153" s="14">
        <f t="shared" ca="1" si="88"/>
        <v>1.0002925600000001</v>
      </c>
      <c r="F153" s="14">
        <f ca="1">(TRUNC(PRODUCT($E$12:$E152),16))</f>
        <v>1.0204007236557799</v>
      </c>
      <c r="G153" s="14">
        <f t="shared" si="89"/>
        <v>1</v>
      </c>
      <c r="H153" s="14">
        <f t="shared" ca="1" si="90"/>
        <v>1.02040072</v>
      </c>
      <c r="I153" s="13">
        <f t="shared" si="80"/>
        <v>0.1</v>
      </c>
      <c r="J153" s="29">
        <f t="shared" si="81"/>
        <v>44375</v>
      </c>
      <c r="K153" s="2">
        <f t="shared" si="82"/>
        <v>97</v>
      </c>
      <c r="L153" s="17">
        <f t="shared" si="83"/>
        <v>97</v>
      </c>
      <c r="M153" s="12">
        <f t="shared" si="75"/>
        <v>1.037368123</v>
      </c>
      <c r="N153" s="12">
        <f t="shared" ca="1" si="76"/>
        <v>1.0585311799999999</v>
      </c>
      <c r="O153" s="17">
        <f t="shared" si="84"/>
        <v>0</v>
      </c>
      <c r="P153" s="14">
        <f t="shared" ca="1" si="73"/>
        <v>58.531179989999998</v>
      </c>
      <c r="Q153" s="14">
        <f t="shared" si="74"/>
        <v>0</v>
      </c>
      <c r="R153" s="14">
        <f t="shared" si="92"/>
        <v>0</v>
      </c>
      <c r="S153" s="20">
        <f t="shared" si="77"/>
        <v>0</v>
      </c>
      <c r="T153" s="14">
        <f t="shared" si="91"/>
        <v>0</v>
      </c>
      <c r="U153" s="4" t="str">
        <f t="shared" si="85"/>
        <v>J=</v>
      </c>
      <c r="V153" s="29">
        <f t="shared" si="86"/>
        <v>44732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35">
        <f t="shared" si="78"/>
        <v>44517</v>
      </c>
      <c r="B154" s="156">
        <f t="shared" ca="1" si="87"/>
        <v>1059.2414109900001</v>
      </c>
      <c r="C154" s="14">
        <f t="shared" si="79"/>
        <v>1000</v>
      </c>
      <c r="D154" s="13">
        <f ca="1">IF(A154&lt;$B$1,VLOOKUP(A154,[1]DI!$A$4:$B$15000,2,FALSE),0)</f>
        <v>7.6499999999999999E-2</v>
      </c>
      <c r="E154" s="14">
        <f t="shared" ca="1" si="88"/>
        <v>1.0002925600000001</v>
      </c>
      <c r="F154" s="14">
        <f ca="1">(TRUNC(PRODUCT($E$12:$E153),16))</f>
        <v>1.0206992520914899</v>
      </c>
      <c r="G154" s="14">
        <f t="shared" si="89"/>
        <v>1</v>
      </c>
      <c r="H154" s="14">
        <f t="shared" ca="1" si="90"/>
        <v>1.0206992500000001</v>
      </c>
      <c r="I154" s="13">
        <f t="shared" si="80"/>
        <v>0.1</v>
      </c>
      <c r="J154" s="29">
        <f t="shared" si="81"/>
        <v>44375</v>
      </c>
      <c r="K154" s="2">
        <f t="shared" si="82"/>
        <v>98</v>
      </c>
      <c r="L154" s="17">
        <f t="shared" si="83"/>
        <v>98</v>
      </c>
      <c r="M154" s="12">
        <f t="shared" si="75"/>
        <v>1.0377605459999999</v>
      </c>
      <c r="N154" s="12">
        <f t="shared" ca="1" si="76"/>
        <v>1.0592414109999999</v>
      </c>
      <c r="O154" s="17">
        <f t="shared" si="84"/>
        <v>0</v>
      </c>
      <c r="P154" s="14">
        <f t="shared" ca="1" si="73"/>
        <v>59.241410989999999</v>
      </c>
      <c r="Q154" s="14">
        <f t="shared" si="74"/>
        <v>0</v>
      </c>
      <c r="R154" s="14">
        <f t="shared" si="92"/>
        <v>0</v>
      </c>
      <c r="S154" s="20">
        <f t="shared" si="77"/>
        <v>0</v>
      </c>
      <c r="T154" s="14">
        <f t="shared" si="91"/>
        <v>0</v>
      </c>
      <c r="U154" s="4" t="str">
        <f t="shared" si="85"/>
        <v>J=</v>
      </c>
      <c r="V154" s="29">
        <f t="shared" si="86"/>
        <v>44732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35">
        <f t="shared" si="78"/>
        <v>44518</v>
      </c>
      <c r="B155" s="156">
        <f t="shared" ca="1" si="87"/>
        <v>1059.95211999</v>
      </c>
      <c r="C155" s="14">
        <f t="shared" si="79"/>
        <v>1000</v>
      </c>
      <c r="D155" s="13">
        <f ca="1">IF(A155&lt;$B$1,VLOOKUP(A155,[1]DI!$A$4:$B$15000,2,FALSE),0)</f>
        <v>7.6499999999999999E-2</v>
      </c>
      <c r="E155" s="14">
        <f t="shared" ca="1" si="88"/>
        <v>1.0002925600000001</v>
      </c>
      <c r="F155" s="14">
        <f ca="1">(TRUNC(PRODUCT($E$12:$E154),16))</f>
        <v>1.0209978678646801</v>
      </c>
      <c r="G155" s="14">
        <f t="shared" si="89"/>
        <v>1</v>
      </c>
      <c r="H155" s="14">
        <f t="shared" ca="1" si="90"/>
        <v>1.02099787</v>
      </c>
      <c r="I155" s="13">
        <f t="shared" si="80"/>
        <v>0.1</v>
      </c>
      <c r="J155" s="29">
        <f t="shared" si="81"/>
        <v>44375</v>
      </c>
      <c r="K155" s="2">
        <f t="shared" si="82"/>
        <v>99</v>
      </c>
      <c r="L155" s="17">
        <f t="shared" si="83"/>
        <v>99</v>
      </c>
      <c r="M155" s="12">
        <f t="shared" si="75"/>
        <v>1.0381531159999999</v>
      </c>
      <c r="N155" s="12">
        <f t="shared" ca="1" si="76"/>
        <v>1.0599521199999999</v>
      </c>
      <c r="O155" s="17">
        <f t="shared" si="84"/>
        <v>0</v>
      </c>
      <c r="P155" s="14">
        <f t="shared" ca="1" si="73"/>
        <v>59.95211999</v>
      </c>
      <c r="Q155" s="14">
        <f t="shared" si="74"/>
        <v>0</v>
      </c>
      <c r="R155" s="14">
        <f t="shared" si="92"/>
        <v>0</v>
      </c>
      <c r="S155" s="20">
        <f t="shared" si="77"/>
        <v>0</v>
      </c>
      <c r="T155" s="14">
        <f t="shared" si="91"/>
        <v>0</v>
      </c>
      <c r="U155" s="4" t="str">
        <f t="shared" si="85"/>
        <v>J=</v>
      </c>
      <c r="V155" s="29">
        <f t="shared" si="86"/>
        <v>44732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35">
        <f t="shared" si="78"/>
        <v>44519</v>
      </c>
      <c r="B156" s="156">
        <f t="shared" ca="1" si="87"/>
        <v>1060.6632999999999</v>
      </c>
      <c r="C156" s="14">
        <f t="shared" si="79"/>
        <v>1000</v>
      </c>
      <c r="D156" s="13">
        <f ca="1">IF(A156&lt;$B$1,VLOOKUP(A156,[1]DI!$A$4:$B$15000,2,FALSE),0)</f>
        <v>7.6499999999999999E-2</v>
      </c>
      <c r="E156" s="14">
        <f t="shared" ca="1" si="88"/>
        <v>1.0002925600000001</v>
      </c>
      <c r="F156" s="14">
        <f ca="1">(TRUNC(PRODUCT($E$12:$E155),16))</f>
        <v>1.0212965710009101</v>
      </c>
      <c r="G156" s="14">
        <f t="shared" si="89"/>
        <v>1</v>
      </c>
      <c r="H156" s="14">
        <f t="shared" ca="1" si="90"/>
        <v>1.0212965700000001</v>
      </c>
      <c r="I156" s="13">
        <f t="shared" si="80"/>
        <v>0.1</v>
      </c>
      <c r="J156" s="29">
        <f t="shared" si="81"/>
        <v>44375</v>
      </c>
      <c r="K156" s="2">
        <f t="shared" si="82"/>
        <v>100</v>
      </c>
      <c r="L156" s="17">
        <f t="shared" si="83"/>
        <v>100</v>
      </c>
      <c r="M156" s="12">
        <f t="shared" si="75"/>
        <v>1.0385458359999999</v>
      </c>
      <c r="N156" s="12">
        <f t="shared" ca="1" si="76"/>
        <v>1.0606633000000001</v>
      </c>
      <c r="O156" s="17">
        <f t="shared" si="84"/>
        <v>0</v>
      </c>
      <c r="P156" s="14">
        <f t="shared" ca="1" si="73"/>
        <v>60.6633</v>
      </c>
      <c r="Q156" s="14">
        <f t="shared" si="74"/>
        <v>0</v>
      </c>
      <c r="R156" s="14">
        <f t="shared" si="92"/>
        <v>0</v>
      </c>
      <c r="S156" s="20">
        <f t="shared" si="77"/>
        <v>0</v>
      </c>
      <c r="T156" s="14">
        <f t="shared" si="91"/>
        <v>0</v>
      </c>
      <c r="U156" s="4" t="str">
        <f t="shared" si="85"/>
        <v>J=</v>
      </c>
      <c r="V156" s="29">
        <f t="shared" si="86"/>
        <v>44732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35">
        <f t="shared" si="78"/>
        <v>44520</v>
      </c>
      <c r="B157" s="156">
        <f t="shared" ca="1" si="87"/>
        <v>1061.3749589900001</v>
      </c>
      <c r="C157" s="14">
        <f t="shared" si="79"/>
        <v>1000</v>
      </c>
      <c r="D157" s="13">
        <f ca="1">IF(A157&lt;$B$1,VLOOKUP(A157,[1]DI!$A$4:$B$15000,2,FALSE),0)</f>
        <v>0</v>
      </c>
      <c r="E157" s="14">
        <f t="shared" ca="1" si="88"/>
        <v>1</v>
      </c>
      <c r="F157" s="14">
        <f ca="1">(TRUNC(PRODUCT($E$12:$E156),16))</f>
        <v>1.0215953615257201</v>
      </c>
      <c r="G157" s="14">
        <f t="shared" si="89"/>
        <v>1</v>
      </c>
      <c r="H157" s="14">
        <f t="shared" ca="1" si="90"/>
        <v>1.0215953600000001</v>
      </c>
      <c r="I157" s="13">
        <f t="shared" si="80"/>
        <v>0.1</v>
      </c>
      <c r="J157" s="29">
        <f t="shared" si="81"/>
        <v>44375</v>
      </c>
      <c r="K157" s="2">
        <f t="shared" si="82"/>
        <v>100</v>
      </c>
      <c r="L157" s="17">
        <f t="shared" si="83"/>
        <v>101</v>
      </c>
      <c r="M157" s="12">
        <f t="shared" si="75"/>
        <v>1.038938704</v>
      </c>
      <c r="N157" s="12">
        <f t="shared" ca="1" si="76"/>
        <v>1.0613749589999999</v>
      </c>
      <c r="O157" s="17">
        <f t="shared" si="84"/>
        <v>0</v>
      </c>
      <c r="P157" s="14">
        <f t="shared" ca="1" si="73"/>
        <v>61.374958990000003</v>
      </c>
      <c r="Q157" s="14">
        <f t="shared" si="74"/>
        <v>0</v>
      </c>
      <c r="R157" s="14">
        <f t="shared" si="92"/>
        <v>0</v>
      </c>
      <c r="S157" s="20">
        <f t="shared" si="77"/>
        <v>0</v>
      </c>
      <c r="T157" s="14">
        <f t="shared" si="91"/>
        <v>0</v>
      </c>
      <c r="U157" s="4" t="str">
        <f t="shared" si="85"/>
        <v>J=</v>
      </c>
      <c r="V157" s="29">
        <f t="shared" si="86"/>
        <v>44732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35">
        <f t="shared" si="78"/>
        <v>44521</v>
      </c>
      <c r="B158" s="156">
        <f t="shared" ca="1" si="87"/>
        <v>1061.3749589900001</v>
      </c>
      <c r="C158" s="14">
        <f t="shared" si="79"/>
        <v>1000</v>
      </c>
      <c r="D158" s="13">
        <f ca="1">IF(A158&lt;$B$1,VLOOKUP(A158,[1]DI!$A$4:$B$15000,2,FALSE),0)</f>
        <v>0</v>
      </c>
      <c r="E158" s="14">
        <f t="shared" ca="1" si="88"/>
        <v>1</v>
      </c>
      <c r="F158" s="14">
        <f ca="1">(TRUNC(PRODUCT($E$12:$E157),16))</f>
        <v>1.0215953615257201</v>
      </c>
      <c r="G158" s="14">
        <f t="shared" si="89"/>
        <v>1</v>
      </c>
      <c r="H158" s="14">
        <f t="shared" ca="1" si="90"/>
        <v>1.0215953600000001</v>
      </c>
      <c r="I158" s="13">
        <f t="shared" si="80"/>
        <v>0.1</v>
      </c>
      <c r="J158" s="29">
        <f t="shared" si="81"/>
        <v>44375</v>
      </c>
      <c r="K158" s="2">
        <f t="shared" si="82"/>
        <v>100</v>
      </c>
      <c r="L158" s="17">
        <f t="shared" si="83"/>
        <v>101</v>
      </c>
      <c r="M158" s="12">
        <f t="shared" si="75"/>
        <v>1.038938704</v>
      </c>
      <c r="N158" s="12">
        <f t="shared" ca="1" si="76"/>
        <v>1.0613749589999999</v>
      </c>
      <c r="O158" s="17">
        <f t="shared" si="84"/>
        <v>0</v>
      </c>
      <c r="P158" s="14">
        <f t="shared" ca="1" si="73"/>
        <v>61.374958990000003</v>
      </c>
      <c r="Q158" s="14">
        <f t="shared" si="74"/>
        <v>0</v>
      </c>
      <c r="R158" s="14">
        <f t="shared" si="92"/>
        <v>0</v>
      </c>
      <c r="S158" s="20">
        <f t="shared" si="77"/>
        <v>0</v>
      </c>
      <c r="T158" s="14">
        <f t="shared" si="91"/>
        <v>0</v>
      </c>
      <c r="U158" s="4" t="str">
        <f t="shared" si="85"/>
        <v>J=</v>
      </c>
      <c r="V158" s="29">
        <f t="shared" si="86"/>
        <v>44732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35">
        <f t="shared" si="78"/>
        <v>44522</v>
      </c>
      <c r="B159" s="156">
        <f t="shared" ca="1" si="87"/>
        <v>1061.3749589900001</v>
      </c>
      <c r="C159" s="14">
        <f t="shared" si="79"/>
        <v>1000</v>
      </c>
      <c r="D159" s="13">
        <f ca="1">IF(A159&lt;$B$1,VLOOKUP(A159,[1]DI!$A$4:$B$15000,2,FALSE),0)</f>
        <v>7.6499999999999999E-2</v>
      </c>
      <c r="E159" s="14">
        <f t="shared" ca="1" si="88"/>
        <v>1.0002925600000001</v>
      </c>
      <c r="F159" s="14">
        <f ca="1">(TRUNC(PRODUCT($E$12:$E158),16))</f>
        <v>1.0215953615257201</v>
      </c>
      <c r="G159" s="14">
        <f t="shared" si="89"/>
        <v>1</v>
      </c>
      <c r="H159" s="14">
        <f t="shared" ca="1" si="90"/>
        <v>1.0215953600000001</v>
      </c>
      <c r="I159" s="13">
        <f t="shared" si="80"/>
        <v>0.1</v>
      </c>
      <c r="J159" s="29">
        <f t="shared" si="81"/>
        <v>44375</v>
      </c>
      <c r="K159" s="2">
        <f t="shared" si="82"/>
        <v>101</v>
      </c>
      <c r="L159" s="17">
        <f t="shared" si="83"/>
        <v>101</v>
      </c>
      <c r="M159" s="12">
        <f t="shared" si="75"/>
        <v>1.038938704</v>
      </c>
      <c r="N159" s="12">
        <f t="shared" ca="1" si="76"/>
        <v>1.0613749589999999</v>
      </c>
      <c r="O159" s="17">
        <f t="shared" si="84"/>
        <v>0</v>
      </c>
      <c r="P159" s="14">
        <f t="shared" ca="1" si="73"/>
        <v>61.374958990000003</v>
      </c>
      <c r="Q159" s="14">
        <f t="shared" si="74"/>
        <v>0</v>
      </c>
      <c r="R159" s="14">
        <f t="shared" si="92"/>
        <v>0</v>
      </c>
      <c r="S159" s="20">
        <f t="shared" si="77"/>
        <v>0</v>
      </c>
      <c r="T159" s="14">
        <f t="shared" si="91"/>
        <v>0</v>
      </c>
      <c r="U159" s="4" t="str">
        <f t="shared" si="85"/>
        <v>J=</v>
      </c>
      <c r="V159" s="29">
        <f t="shared" si="86"/>
        <v>44732</v>
      </c>
      <c r="W159" s="3"/>
      <c r="X159" s="3"/>
      <c r="Y159" s="108" t="s">
        <v>50</v>
      </c>
      <c r="Z159" s="109"/>
      <c r="AA159" s="110"/>
      <c r="AB159" s="1"/>
      <c r="AD159" s="112" t="s">
        <v>51</v>
      </c>
      <c r="AE159" s="112" t="s">
        <v>52</v>
      </c>
      <c r="AF159" s="112" t="s">
        <v>53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" x14ac:dyDescent="0.2">
      <c r="A160" s="35">
        <f t="shared" si="78"/>
        <v>44523</v>
      </c>
      <c r="B160" s="156">
        <f t="shared" ca="1" si="87"/>
        <v>1062.0870979900001</v>
      </c>
      <c r="C160" s="14">
        <f t="shared" si="79"/>
        <v>1000</v>
      </c>
      <c r="D160" s="13">
        <f ca="1">IF(A160&lt;$B$1,VLOOKUP(A160,[1]DI!$A$4:$B$15000,2,FALSE),0)</f>
        <v>7.6499999999999999E-2</v>
      </c>
      <c r="E160" s="14">
        <f t="shared" ca="1" si="88"/>
        <v>1.0002925600000001</v>
      </c>
      <c r="F160" s="14">
        <f ca="1">(TRUNC(PRODUCT($E$12:$E159),16))</f>
        <v>1.0218942394646899</v>
      </c>
      <c r="G160" s="14">
        <f t="shared" si="89"/>
        <v>1</v>
      </c>
      <c r="H160" s="14">
        <f t="shared" ca="1" si="90"/>
        <v>1.02189424</v>
      </c>
      <c r="I160" s="13">
        <f t="shared" si="80"/>
        <v>0.1</v>
      </c>
      <c r="J160" s="29">
        <f t="shared" si="81"/>
        <v>44375</v>
      </c>
      <c r="K160" s="2">
        <f t="shared" si="82"/>
        <v>102</v>
      </c>
      <c r="L160" s="17">
        <f t="shared" si="83"/>
        <v>102</v>
      </c>
      <c r="M160" s="12">
        <f t="shared" si="75"/>
        <v>1.0393317200000001</v>
      </c>
      <c r="N160" s="12">
        <f t="shared" ca="1" si="76"/>
        <v>1.0620870979999999</v>
      </c>
      <c r="O160" s="17">
        <f t="shared" si="84"/>
        <v>0</v>
      </c>
      <c r="P160" s="14">
        <f t="shared" ca="1" si="73"/>
        <v>62.087097989999997</v>
      </c>
      <c r="Q160" s="14">
        <f t="shared" si="74"/>
        <v>0</v>
      </c>
      <c r="R160" s="14">
        <f t="shared" si="92"/>
        <v>0</v>
      </c>
      <c r="S160" s="20">
        <f t="shared" si="77"/>
        <v>0</v>
      </c>
      <c r="T160" s="14">
        <f t="shared" si="91"/>
        <v>0</v>
      </c>
      <c r="U160" s="4" t="str">
        <f t="shared" si="85"/>
        <v>J=</v>
      </c>
      <c r="V160" s="29">
        <f t="shared" si="86"/>
        <v>44732</v>
      </c>
      <c r="W160" s="3"/>
      <c r="X160" s="3"/>
      <c r="Y160" s="105">
        <f>[2]Plan1!$A230</f>
        <v>43831</v>
      </c>
      <c r="Z160" s="105" t="str">
        <f>[2]Plan1!$C230</f>
        <v>Confraternização Universal</v>
      </c>
      <c r="AA160" s="96"/>
      <c r="AB160" s="1"/>
      <c r="AD160" s="94">
        <f t="shared" ref="AD160:AD174" si="93">WORKDAY(AE160,-1,$Y$160:$Y$544)</f>
        <v>44372</v>
      </c>
      <c r="AE160" s="113">
        <f>A9</f>
        <v>44375</v>
      </c>
      <c r="AF160" s="94">
        <f t="shared" ref="AF160:AF174" si="94">WORKDAY(AD160,1,$Y$160:$Y$544)</f>
        <v>44375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35">
        <f t="shared" si="78"/>
        <v>44524</v>
      </c>
      <c r="B161" s="156">
        <f t="shared" ca="1" si="87"/>
        <v>1062.79970699</v>
      </c>
      <c r="C161" s="14">
        <f t="shared" si="79"/>
        <v>1000</v>
      </c>
      <c r="D161" s="13">
        <f ca="1">IF(A161&lt;$B$1,VLOOKUP(A161,[1]DI!$A$4:$B$15000,2,FALSE),0)</f>
        <v>7.6499999999999999E-2</v>
      </c>
      <c r="E161" s="14">
        <f t="shared" ca="1" si="88"/>
        <v>1.0002925600000001</v>
      </c>
      <c r="F161" s="14">
        <f ca="1">(TRUNC(PRODUCT($E$12:$E160),16))</f>
        <v>1.0221932048433799</v>
      </c>
      <c r="G161" s="14">
        <f t="shared" si="89"/>
        <v>1</v>
      </c>
      <c r="H161" s="14">
        <f t="shared" ca="1" si="90"/>
        <v>1.0221932</v>
      </c>
      <c r="I161" s="13">
        <f t="shared" si="80"/>
        <v>0.1</v>
      </c>
      <c r="J161" s="29">
        <f t="shared" si="81"/>
        <v>44375</v>
      </c>
      <c r="K161" s="2">
        <f t="shared" si="82"/>
        <v>103</v>
      </c>
      <c r="L161" s="17">
        <f t="shared" si="83"/>
        <v>103</v>
      </c>
      <c r="M161" s="12">
        <f t="shared" si="75"/>
        <v>1.039724885</v>
      </c>
      <c r="N161" s="12">
        <f t="shared" ca="1" si="76"/>
        <v>1.0627997069999999</v>
      </c>
      <c r="O161" s="17">
        <f t="shared" si="84"/>
        <v>0</v>
      </c>
      <c r="P161" s="14">
        <f t="shared" ca="1" si="73"/>
        <v>62.799706989999997</v>
      </c>
      <c r="Q161" s="14">
        <f t="shared" si="74"/>
        <v>0</v>
      </c>
      <c r="R161" s="14">
        <f t="shared" si="92"/>
        <v>0</v>
      </c>
      <c r="S161" s="20">
        <f t="shared" si="77"/>
        <v>0</v>
      </c>
      <c r="T161" s="14">
        <f t="shared" si="91"/>
        <v>0</v>
      </c>
      <c r="U161" s="4" t="str">
        <f t="shared" si="85"/>
        <v>J=</v>
      </c>
      <c r="V161" s="29">
        <f t="shared" si="86"/>
        <v>44732</v>
      </c>
      <c r="W161" s="3"/>
      <c r="X161" s="3"/>
      <c r="Y161" s="105">
        <f>[2]Plan1!$A231</f>
        <v>43885</v>
      </c>
      <c r="Z161" s="105" t="str">
        <f>[2]Plan1!$C231</f>
        <v>Carnaval</v>
      </c>
      <c r="AA161" s="96"/>
      <c r="AB161" s="1"/>
      <c r="AD161" s="94">
        <f>WORKDAY(AE161,-1,$Y$160:$Y$544)</f>
        <v>44427</v>
      </c>
      <c r="AE161" s="94">
        <v>44428</v>
      </c>
      <c r="AF161" s="94">
        <f t="shared" si="94"/>
        <v>44428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35">
        <f t="shared" si="78"/>
        <v>44525</v>
      </c>
      <c r="B162" s="156">
        <f t="shared" ca="1" si="87"/>
        <v>1063.5128079999999</v>
      </c>
      <c r="C162" s="14">
        <f t="shared" si="79"/>
        <v>1000</v>
      </c>
      <c r="D162" s="13">
        <f ca="1">IF(A162&lt;$B$1,VLOOKUP(A162,[1]DI!$A$4:$B$15000,2,FALSE),0)</f>
        <v>7.6499999999999999E-2</v>
      </c>
      <c r="E162" s="14">
        <f t="shared" ca="1" si="88"/>
        <v>1.0002925600000001</v>
      </c>
      <c r="F162" s="14">
        <f ca="1">(TRUNC(PRODUCT($E$12:$E161),16))</f>
        <v>1.02249225768739</v>
      </c>
      <c r="G162" s="14">
        <f t="shared" si="89"/>
        <v>1</v>
      </c>
      <c r="H162" s="14">
        <f t="shared" ca="1" si="90"/>
        <v>1.0224922599999999</v>
      </c>
      <c r="I162" s="13">
        <f t="shared" si="80"/>
        <v>0.1</v>
      </c>
      <c r="J162" s="29">
        <f t="shared" si="81"/>
        <v>44375</v>
      </c>
      <c r="K162" s="2">
        <f t="shared" si="82"/>
        <v>104</v>
      </c>
      <c r="L162" s="17">
        <f t="shared" si="83"/>
        <v>104</v>
      </c>
      <c r="M162" s="12">
        <f t="shared" si="75"/>
        <v>1.0401181989999999</v>
      </c>
      <c r="N162" s="12">
        <f t="shared" ca="1" si="76"/>
        <v>1.063512808</v>
      </c>
      <c r="O162" s="17">
        <f t="shared" si="84"/>
        <v>0</v>
      </c>
      <c r="P162" s="14">
        <f t="shared" ca="1" si="73"/>
        <v>63.512808</v>
      </c>
      <c r="Q162" s="14">
        <f t="shared" si="74"/>
        <v>0</v>
      </c>
      <c r="R162" s="14">
        <f t="shared" si="92"/>
        <v>0</v>
      </c>
      <c r="S162" s="20">
        <f t="shared" si="77"/>
        <v>0</v>
      </c>
      <c r="T162" s="14">
        <f t="shared" si="91"/>
        <v>0</v>
      </c>
      <c r="U162" s="4" t="str">
        <f t="shared" si="85"/>
        <v>J=</v>
      </c>
      <c r="V162" s="29">
        <f t="shared" si="86"/>
        <v>44732</v>
      </c>
      <c r="W162" s="3"/>
      <c r="X162" s="3"/>
      <c r="Y162" s="105">
        <f>[2]Plan1!$A232</f>
        <v>43886</v>
      </c>
      <c r="Z162" s="105" t="str">
        <f>[2]Plan1!$C232</f>
        <v>Carnaval</v>
      </c>
      <c r="AA162" s="96"/>
      <c r="AB162" s="1"/>
      <c r="AD162" s="94">
        <f t="shared" si="93"/>
        <v>44456</v>
      </c>
      <c r="AE162" s="94">
        <f>EDATE(AE161,1)</f>
        <v>44459</v>
      </c>
      <c r="AF162" s="94">
        <f t="shared" si="94"/>
        <v>44459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35">
        <f t="shared" si="78"/>
        <v>44526</v>
      </c>
      <c r="B163" s="156">
        <f t="shared" ca="1" si="87"/>
        <v>1064.226379</v>
      </c>
      <c r="C163" s="14">
        <f t="shared" si="79"/>
        <v>1000</v>
      </c>
      <c r="D163" s="13">
        <f ca="1">IF(A163&lt;$B$1,VLOOKUP(A163,[1]DI!$A$4:$B$15000,2,FALSE),0)</f>
        <v>7.6499999999999999E-2</v>
      </c>
      <c r="E163" s="14">
        <f t="shared" ca="1" si="88"/>
        <v>1.0002925600000001</v>
      </c>
      <c r="F163" s="14">
        <f ca="1">(TRUNC(PRODUCT($E$12:$E162),16))</f>
        <v>1.0227913980223</v>
      </c>
      <c r="G163" s="14">
        <f t="shared" si="89"/>
        <v>1</v>
      </c>
      <c r="H163" s="14">
        <f t="shared" ca="1" si="90"/>
        <v>1.0227914</v>
      </c>
      <c r="I163" s="13">
        <f t="shared" si="80"/>
        <v>0.1</v>
      </c>
      <c r="J163" s="29">
        <f t="shared" si="81"/>
        <v>44375</v>
      </c>
      <c r="K163" s="2">
        <f t="shared" si="82"/>
        <v>105</v>
      </c>
      <c r="L163" s="17">
        <f t="shared" si="83"/>
        <v>105</v>
      </c>
      <c r="M163" s="12">
        <f t="shared" si="75"/>
        <v>1.0405116619999999</v>
      </c>
      <c r="N163" s="12">
        <f t="shared" ca="1" si="76"/>
        <v>1.0642263789999999</v>
      </c>
      <c r="O163" s="17">
        <f t="shared" si="84"/>
        <v>0</v>
      </c>
      <c r="P163" s="14">
        <f t="shared" ca="1" si="73"/>
        <v>64.226378999999994</v>
      </c>
      <c r="Q163" s="14">
        <f t="shared" si="74"/>
        <v>0</v>
      </c>
      <c r="R163" s="14">
        <f t="shared" si="92"/>
        <v>0</v>
      </c>
      <c r="S163" s="20">
        <f t="shared" si="77"/>
        <v>0</v>
      </c>
      <c r="T163" s="14">
        <f t="shared" si="91"/>
        <v>0</v>
      </c>
      <c r="U163" s="4" t="str">
        <f t="shared" si="85"/>
        <v>J=</v>
      </c>
      <c r="V163" s="29">
        <f t="shared" si="86"/>
        <v>44732</v>
      </c>
      <c r="W163" s="3"/>
      <c r="X163" s="3"/>
      <c r="Y163" s="105">
        <f>[2]Plan1!$A233</f>
        <v>43931</v>
      </c>
      <c r="Z163" s="105" t="str">
        <f>[2]Plan1!$C233</f>
        <v>Paixão de Cristo</v>
      </c>
      <c r="AA163" s="96"/>
      <c r="AB163" s="1"/>
      <c r="AD163" s="94">
        <f t="shared" si="93"/>
        <v>44488</v>
      </c>
      <c r="AE163" s="94">
        <f t="shared" ref="AE163:AE200" si="95">EDATE(AE162,1)</f>
        <v>44489</v>
      </c>
      <c r="AF163" s="94">
        <f t="shared" si="94"/>
        <v>44489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35">
        <f t="shared" si="78"/>
        <v>44527</v>
      </c>
      <c r="B164" s="156">
        <f t="shared" ca="1" si="87"/>
        <v>1064.940433</v>
      </c>
      <c r="C164" s="14">
        <f t="shared" si="79"/>
        <v>1000</v>
      </c>
      <c r="D164" s="13">
        <f ca="1">IF(A164&lt;$B$1,VLOOKUP(A164,[1]DI!$A$4:$B$15000,2,FALSE),0)</f>
        <v>0</v>
      </c>
      <c r="E164" s="14">
        <f t="shared" ca="1" si="88"/>
        <v>1</v>
      </c>
      <c r="F164" s="14">
        <f ca="1">(TRUNC(PRODUCT($E$12:$E163),16))</f>
        <v>1.02309062587371</v>
      </c>
      <c r="G164" s="14">
        <f t="shared" si="89"/>
        <v>1</v>
      </c>
      <c r="H164" s="14">
        <f t="shared" ca="1" si="90"/>
        <v>1.02309063</v>
      </c>
      <c r="I164" s="13">
        <f t="shared" si="80"/>
        <v>0.1</v>
      </c>
      <c r="J164" s="29">
        <f t="shared" si="81"/>
        <v>44375</v>
      </c>
      <c r="K164" s="2">
        <f t="shared" si="82"/>
        <v>105</v>
      </c>
      <c r="L164" s="17">
        <f t="shared" si="83"/>
        <v>106</v>
      </c>
      <c r="M164" s="12">
        <f t="shared" si="75"/>
        <v>1.040905274</v>
      </c>
      <c r="N164" s="12">
        <f t="shared" ca="1" si="76"/>
        <v>1.0649404330000001</v>
      </c>
      <c r="O164" s="17">
        <f t="shared" si="84"/>
        <v>0</v>
      </c>
      <c r="P164" s="14">
        <f t="shared" ca="1" si="73"/>
        <v>64.940432999999999</v>
      </c>
      <c r="Q164" s="14">
        <f t="shared" si="74"/>
        <v>0</v>
      </c>
      <c r="R164" s="14">
        <f t="shared" si="92"/>
        <v>0</v>
      </c>
      <c r="S164" s="20">
        <f t="shared" si="77"/>
        <v>0</v>
      </c>
      <c r="T164" s="14">
        <f t="shared" si="91"/>
        <v>0</v>
      </c>
      <c r="U164" s="4" t="str">
        <f t="shared" si="85"/>
        <v>J=</v>
      </c>
      <c r="V164" s="29">
        <f t="shared" si="86"/>
        <v>44732</v>
      </c>
      <c r="W164" s="3"/>
      <c r="X164" s="3"/>
      <c r="Y164" s="105">
        <f>[2]Plan1!$A234</f>
        <v>43942</v>
      </c>
      <c r="Z164" s="105" t="str">
        <f>[2]Plan1!$C234</f>
        <v>Tiradentes</v>
      </c>
      <c r="AA164" s="96"/>
      <c r="AB164" s="1"/>
      <c r="AD164" s="94">
        <f t="shared" si="93"/>
        <v>44519</v>
      </c>
      <c r="AE164" s="94">
        <f t="shared" si="95"/>
        <v>44520</v>
      </c>
      <c r="AF164" s="94">
        <f t="shared" si="94"/>
        <v>44522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35">
        <f t="shared" si="78"/>
        <v>44528</v>
      </c>
      <c r="B165" s="156">
        <f t="shared" ca="1" si="87"/>
        <v>1064.940433</v>
      </c>
      <c r="C165" s="14">
        <f t="shared" si="79"/>
        <v>1000</v>
      </c>
      <c r="D165" s="13">
        <f ca="1">IF(A165&lt;$B$1,VLOOKUP(A165,[1]DI!$A$4:$B$15000,2,FALSE),0)</f>
        <v>0</v>
      </c>
      <c r="E165" s="14">
        <f t="shared" ca="1" si="88"/>
        <v>1</v>
      </c>
      <c r="F165" s="14">
        <f ca="1">(TRUNC(PRODUCT($E$12:$E164),16))</f>
        <v>1.02309062587371</v>
      </c>
      <c r="G165" s="14">
        <f t="shared" si="89"/>
        <v>1</v>
      </c>
      <c r="H165" s="14">
        <f t="shared" ca="1" si="90"/>
        <v>1.02309063</v>
      </c>
      <c r="I165" s="13">
        <f t="shared" si="80"/>
        <v>0.1</v>
      </c>
      <c r="J165" s="29">
        <f t="shared" si="81"/>
        <v>44375</v>
      </c>
      <c r="K165" s="2">
        <f t="shared" si="82"/>
        <v>105</v>
      </c>
      <c r="L165" s="17">
        <f t="shared" si="83"/>
        <v>106</v>
      </c>
      <c r="M165" s="12">
        <f t="shared" si="75"/>
        <v>1.040905274</v>
      </c>
      <c r="N165" s="12">
        <f t="shared" ca="1" si="76"/>
        <v>1.0649404330000001</v>
      </c>
      <c r="O165" s="17">
        <f t="shared" si="84"/>
        <v>0</v>
      </c>
      <c r="P165" s="14">
        <f t="shared" ca="1" si="73"/>
        <v>64.940432999999999</v>
      </c>
      <c r="Q165" s="14">
        <f t="shared" si="74"/>
        <v>0</v>
      </c>
      <c r="R165" s="14">
        <f t="shared" si="92"/>
        <v>0</v>
      </c>
      <c r="S165" s="20">
        <f t="shared" si="77"/>
        <v>0</v>
      </c>
      <c r="T165" s="14">
        <f t="shared" si="91"/>
        <v>0</v>
      </c>
      <c r="U165" s="4" t="str">
        <f t="shared" si="85"/>
        <v>J=</v>
      </c>
      <c r="V165" s="29">
        <f t="shared" si="86"/>
        <v>44732</v>
      </c>
      <c r="W165" s="3"/>
      <c r="X165" s="3"/>
      <c r="Y165" s="105">
        <f>[2]Plan1!$A235</f>
        <v>43952</v>
      </c>
      <c r="Z165" s="105" t="str">
        <f>[2]Plan1!$C235</f>
        <v>Dia do Trabalho</v>
      </c>
      <c r="AA165" s="96"/>
      <c r="AB165" s="1"/>
      <c r="AD165" s="94">
        <f t="shared" si="93"/>
        <v>44547</v>
      </c>
      <c r="AE165" s="94">
        <f t="shared" si="95"/>
        <v>44550</v>
      </c>
      <c r="AF165" s="94">
        <f t="shared" si="94"/>
        <v>44550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35">
        <f t="shared" si="78"/>
        <v>44529</v>
      </c>
      <c r="B166" s="156">
        <f t="shared" ca="1" si="87"/>
        <v>1064.940433</v>
      </c>
      <c r="C166" s="14">
        <f t="shared" si="79"/>
        <v>1000</v>
      </c>
      <c r="D166" s="13">
        <f ca="1">IF(A166&lt;$B$1,VLOOKUP(A166,[1]DI!$A$4:$B$15000,2,FALSE),0)</f>
        <v>7.6499999999999999E-2</v>
      </c>
      <c r="E166" s="14">
        <f t="shared" ca="1" si="88"/>
        <v>1.0002925600000001</v>
      </c>
      <c r="F166" s="14">
        <f ca="1">(TRUNC(PRODUCT($E$12:$E165),16))</f>
        <v>1.02309062587371</v>
      </c>
      <c r="G166" s="14">
        <f t="shared" si="89"/>
        <v>1</v>
      </c>
      <c r="H166" s="14">
        <f t="shared" ca="1" si="90"/>
        <v>1.02309063</v>
      </c>
      <c r="I166" s="13">
        <f t="shared" si="80"/>
        <v>0.1</v>
      </c>
      <c r="J166" s="29">
        <f t="shared" si="81"/>
        <v>44375</v>
      </c>
      <c r="K166" s="2">
        <f t="shared" si="82"/>
        <v>106</v>
      </c>
      <c r="L166" s="17">
        <f t="shared" si="83"/>
        <v>106</v>
      </c>
      <c r="M166" s="12">
        <f t="shared" si="75"/>
        <v>1.040905274</v>
      </c>
      <c r="N166" s="12">
        <f t="shared" ca="1" si="76"/>
        <v>1.0649404330000001</v>
      </c>
      <c r="O166" s="17">
        <f t="shared" si="84"/>
        <v>0</v>
      </c>
      <c r="P166" s="14">
        <f t="shared" ca="1" si="73"/>
        <v>64.940432999999999</v>
      </c>
      <c r="Q166" s="14">
        <f t="shared" si="74"/>
        <v>0</v>
      </c>
      <c r="R166" s="14">
        <f t="shared" si="92"/>
        <v>0</v>
      </c>
      <c r="S166" s="20">
        <f t="shared" si="77"/>
        <v>0</v>
      </c>
      <c r="T166" s="14">
        <f t="shared" si="91"/>
        <v>0</v>
      </c>
      <c r="U166" s="4" t="str">
        <f t="shared" si="85"/>
        <v>J=</v>
      </c>
      <c r="V166" s="29">
        <f t="shared" si="86"/>
        <v>44732</v>
      </c>
      <c r="W166" s="3"/>
      <c r="X166" s="3"/>
      <c r="Y166" s="105">
        <f>[2]Plan1!$A236</f>
        <v>43993</v>
      </c>
      <c r="Z166" s="105" t="str">
        <f>[2]Plan1!$C236</f>
        <v>Corpus Christi</v>
      </c>
      <c r="AA166" s="96"/>
      <c r="AB166" s="1"/>
      <c r="AD166" s="94">
        <f t="shared" si="93"/>
        <v>44580</v>
      </c>
      <c r="AE166" s="94">
        <f t="shared" si="95"/>
        <v>44581</v>
      </c>
      <c r="AF166" s="94">
        <f t="shared" si="94"/>
        <v>44581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35">
        <f t="shared" si="78"/>
        <v>44530</v>
      </c>
      <c r="B167" s="156">
        <f t="shared" ca="1" si="87"/>
        <v>1065.65495599</v>
      </c>
      <c r="C167" s="14">
        <f t="shared" si="79"/>
        <v>1000</v>
      </c>
      <c r="D167" s="13">
        <f ca="1">IF(A167&lt;$B$1,VLOOKUP(A167,[1]DI!$A$4:$B$15000,2,FALSE),0)</f>
        <v>7.6499999999999999E-2</v>
      </c>
      <c r="E167" s="14">
        <f t="shared" ca="1" si="88"/>
        <v>1.0002925600000001</v>
      </c>
      <c r="F167" s="14">
        <f ca="1">(TRUNC(PRODUCT($E$12:$E166),16))</f>
        <v>1.0233899412672101</v>
      </c>
      <c r="G167" s="14">
        <f t="shared" si="89"/>
        <v>1</v>
      </c>
      <c r="H167" s="14">
        <f t="shared" ca="1" si="90"/>
        <v>1.0233899399999999</v>
      </c>
      <c r="I167" s="13">
        <f t="shared" si="80"/>
        <v>0.1</v>
      </c>
      <c r="J167" s="29">
        <f t="shared" si="81"/>
        <v>44375</v>
      </c>
      <c r="K167" s="2">
        <f t="shared" si="82"/>
        <v>107</v>
      </c>
      <c r="L167" s="17">
        <f t="shared" si="83"/>
        <v>107</v>
      </c>
      <c r="M167" s="12">
        <f t="shared" si="75"/>
        <v>1.0412990339999999</v>
      </c>
      <c r="N167" s="12">
        <f t="shared" ca="1" si="76"/>
        <v>1.0656549559999999</v>
      </c>
      <c r="O167" s="17">
        <f t="shared" si="84"/>
        <v>0</v>
      </c>
      <c r="P167" s="14">
        <f t="shared" ca="1" si="73"/>
        <v>65.654955990000005</v>
      </c>
      <c r="Q167" s="14">
        <f t="shared" si="74"/>
        <v>0</v>
      </c>
      <c r="R167" s="14">
        <f t="shared" si="92"/>
        <v>0</v>
      </c>
      <c r="S167" s="20">
        <f t="shared" si="77"/>
        <v>0</v>
      </c>
      <c r="T167" s="14">
        <f t="shared" si="91"/>
        <v>0</v>
      </c>
      <c r="U167" s="4" t="str">
        <f t="shared" si="85"/>
        <v>J=</v>
      </c>
      <c r="V167" s="29">
        <f t="shared" si="86"/>
        <v>44732</v>
      </c>
      <c r="W167" s="3"/>
      <c r="X167" s="3"/>
      <c r="Y167" s="105">
        <f>[2]Plan1!$A237</f>
        <v>44081</v>
      </c>
      <c r="Z167" s="105" t="str">
        <f>[2]Plan1!$C237</f>
        <v>Independência do Brasil</v>
      </c>
      <c r="AA167" s="96"/>
      <c r="AB167" s="1"/>
      <c r="AD167" s="94">
        <f t="shared" si="93"/>
        <v>44610</v>
      </c>
      <c r="AE167" s="94">
        <f t="shared" si="95"/>
        <v>44612</v>
      </c>
      <c r="AF167" s="94">
        <f t="shared" si="94"/>
        <v>44613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35">
        <f t="shared" si="78"/>
        <v>44531</v>
      </c>
      <c r="B168" s="156">
        <f t="shared" ca="1" si="87"/>
        <v>1066.36996099</v>
      </c>
      <c r="C168" s="14">
        <f t="shared" si="79"/>
        <v>1000</v>
      </c>
      <c r="D168" s="13">
        <f ca="1">IF(A168&lt;$B$1,VLOOKUP(A168,[1]DI!$A$4:$B$15000,2,FALSE),0)</f>
        <v>7.6499999999999999E-2</v>
      </c>
      <c r="E168" s="14">
        <f t="shared" ca="1" si="88"/>
        <v>1.0002925600000001</v>
      </c>
      <c r="F168" s="14">
        <f ca="1">(TRUNC(PRODUCT($E$12:$E167),16))</f>
        <v>1.0236893442284301</v>
      </c>
      <c r="G168" s="14">
        <f t="shared" si="89"/>
        <v>1</v>
      </c>
      <c r="H168" s="14">
        <f t="shared" ca="1" si="90"/>
        <v>1.02368934</v>
      </c>
      <c r="I168" s="13">
        <f t="shared" si="80"/>
        <v>0.1</v>
      </c>
      <c r="J168" s="29">
        <f t="shared" si="81"/>
        <v>44375</v>
      </c>
      <c r="K168" s="2">
        <f t="shared" si="82"/>
        <v>108</v>
      </c>
      <c r="L168" s="17">
        <f t="shared" si="83"/>
        <v>108</v>
      </c>
      <c r="M168" s="12">
        <f t="shared" si="75"/>
        <v>1.0416929429999999</v>
      </c>
      <c r="N168" s="12">
        <f t="shared" ca="1" si="76"/>
        <v>1.0663699609999999</v>
      </c>
      <c r="O168" s="17">
        <f t="shared" si="84"/>
        <v>0</v>
      </c>
      <c r="P168" s="14">
        <f t="shared" ca="1" si="73"/>
        <v>66.369960989999996</v>
      </c>
      <c r="Q168" s="14">
        <f t="shared" si="74"/>
        <v>0</v>
      </c>
      <c r="R168" s="14">
        <f t="shared" si="92"/>
        <v>0</v>
      </c>
      <c r="S168" s="20">
        <f t="shared" si="77"/>
        <v>0</v>
      </c>
      <c r="T168" s="14">
        <f t="shared" si="91"/>
        <v>0</v>
      </c>
      <c r="U168" s="4" t="str">
        <f t="shared" si="85"/>
        <v>J=</v>
      </c>
      <c r="V168" s="29">
        <f t="shared" si="86"/>
        <v>44732</v>
      </c>
      <c r="W168" s="3"/>
      <c r="X168" s="3"/>
      <c r="Y168" s="105">
        <f>[2]Plan1!$A238</f>
        <v>44116</v>
      </c>
      <c r="Z168" s="105" t="str">
        <f>[2]Plan1!$C238</f>
        <v>Nossa Sr.a Aparecida - Padroeira do Brasil</v>
      </c>
      <c r="AA168" s="96"/>
      <c r="AB168" s="1"/>
      <c r="AD168" s="94">
        <f t="shared" si="93"/>
        <v>44638</v>
      </c>
      <c r="AE168" s="94">
        <f t="shared" si="95"/>
        <v>44640</v>
      </c>
      <c r="AF168" s="94">
        <f t="shared" si="94"/>
        <v>44641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35">
        <f t="shared" si="78"/>
        <v>44532</v>
      </c>
      <c r="B169" s="156">
        <f t="shared" ca="1" si="87"/>
        <v>1067.08545</v>
      </c>
      <c r="C169" s="14">
        <f t="shared" si="79"/>
        <v>1000</v>
      </c>
      <c r="D169" s="13">
        <f ca="1">IF(A169&lt;$B$1,VLOOKUP(A169,[1]DI!$A$4:$B$15000,2,FALSE),0)</f>
        <v>7.6499999999999999E-2</v>
      </c>
      <c r="E169" s="14">
        <f t="shared" ca="1" si="88"/>
        <v>1.0002925600000001</v>
      </c>
      <c r="F169" s="14">
        <f ca="1">(TRUNC(PRODUCT($E$12:$E168),16))</f>
        <v>1.02398883478298</v>
      </c>
      <c r="G169" s="14">
        <f t="shared" si="89"/>
        <v>1</v>
      </c>
      <c r="H169" s="14">
        <f t="shared" ca="1" si="90"/>
        <v>1.02398883</v>
      </c>
      <c r="I169" s="13">
        <f t="shared" si="80"/>
        <v>0.1</v>
      </c>
      <c r="J169" s="29">
        <f t="shared" si="81"/>
        <v>44375</v>
      </c>
      <c r="K169" s="2">
        <f t="shared" si="82"/>
        <v>109</v>
      </c>
      <c r="L169" s="17">
        <f t="shared" si="83"/>
        <v>109</v>
      </c>
      <c r="M169" s="12">
        <f t="shared" si="75"/>
        <v>1.0420870019999999</v>
      </c>
      <c r="N169" s="12">
        <f t="shared" ca="1" si="76"/>
        <v>1.06708545</v>
      </c>
      <c r="O169" s="17">
        <f t="shared" si="84"/>
        <v>0</v>
      </c>
      <c r="P169" s="14">
        <f t="shared" ca="1" si="73"/>
        <v>67.085449999999994</v>
      </c>
      <c r="Q169" s="14">
        <f t="shared" si="74"/>
        <v>0</v>
      </c>
      <c r="R169" s="14">
        <f t="shared" si="92"/>
        <v>0</v>
      </c>
      <c r="S169" s="20">
        <f t="shared" si="77"/>
        <v>0</v>
      </c>
      <c r="T169" s="14">
        <f t="shared" si="91"/>
        <v>0</v>
      </c>
      <c r="U169" s="4" t="str">
        <f t="shared" si="85"/>
        <v>J=</v>
      </c>
      <c r="V169" s="29">
        <f t="shared" si="86"/>
        <v>44732</v>
      </c>
      <c r="W169" s="3"/>
      <c r="X169" s="3"/>
      <c r="Y169" s="105">
        <f>[2]Plan1!$A239</f>
        <v>44137</v>
      </c>
      <c r="Z169" s="105" t="str">
        <f>[2]Plan1!$C239</f>
        <v>Finados</v>
      </c>
      <c r="AA169" s="96"/>
      <c r="AB169" s="1"/>
      <c r="AD169" s="94">
        <f t="shared" si="93"/>
        <v>44670</v>
      </c>
      <c r="AE169" s="94">
        <f t="shared" si="95"/>
        <v>44671</v>
      </c>
      <c r="AF169" s="94">
        <f t="shared" si="94"/>
        <v>44671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35">
        <f t="shared" si="78"/>
        <v>44533</v>
      </c>
      <c r="B170" s="156">
        <f t="shared" ca="1" si="87"/>
        <v>1067.8014199899999</v>
      </c>
      <c r="C170" s="14">
        <f t="shared" si="79"/>
        <v>1000</v>
      </c>
      <c r="D170" s="13">
        <f ca="1">IF(A170&lt;$B$1,VLOOKUP(A170,[1]DI!$A$4:$B$15000,2,FALSE),0)</f>
        <v>7.6499999999999999E-2</v>
      </c>
      <c r="E170" s="14">
        <f t="shared" ca="1" si="88"/>
        <v>1.0002925600000001</v>
      </c>
      <c r="F170" s="14">
        <f ca="1">(TRUNC(PRODUCT($E$12:$E169),16))</f>
        <v>1.02428841295648</v>
      </c>
      <c r="G170" s="14">
        <f t="shared" si="89"/>
        <v>1</v>
      </c>
      <c r="H170" s="14">
        <f t="shared" ca="1" si="90"/>
        <v>1.02428841</v>
      </c>
      <c r="I170" s="13">
        <f t="shared" si="80"/>
        <v>0.1</v>
      </c>
      <c r="J170" s="29">
        <f t="shared" si="81"/>
        <v>44375</v>
      </c>
      <c r="K170" s="2">
        <f t="shared" si="82"/>
        <v>110</v>
      </c>
      <c r="L170" s="17">
        <f t="shared" si="83"/>
        <v>110</v>
      </c>
      <c r="M170" s="12">
        <f t="shared" si="75"/>
        <v>1.042481209</v>
      </c>
      <c r="N170" s="12">
        <f t="shared" ca="1" si="76"/>
        <v>1.0678014199999999</v>
      </c>
      <c r="O170" s="17">
        <f t="shared" si="84"/>
        <v>0</v>
      </c>
      <c r="P170" s="14">
        <f t="shared" ca="1" si="73"/>
        <v>67.801419989999999</v>
      </c>
      <c r="Q170" s="14">
        <f t="shared" si="74"/>
        <v>0</v>
      </c>
      <c r="R170" s="14">
        <f t="shared" si="92"/>
        <v>0</v>
      </c>
      <c r="S170" s="20">
        <f t="shared" si="77"/>
        <v>0</v>
      </c>
      <c r="T170" s="14">
        <f t="shared" si="91"/>
        <v>0</v>
      </c>
      <c r="U170" s="4" t="str">
        <f t="shared" si="85"/>
        <v>J=</v>
      </c>
      <c r="V170" s="29">
        <f t="shared" si="86"/>
        <v>44732</v>
      </c>
      <c r="W170" s="3"/>
      <c r="X170" s="3"/>
      <c r="Y170" s="105">
        <f>[2]Plan1!$A240</f>
        <v>44150</v>
      </c>
      <c r="Z170" s="105" t="str">
        <f>[2]Plan1!$C240</f>
        <v>Proclamação da República</v>
      </c>
      <c r="AA170" s="96"/>
      <c r="AB170" s="1"/>
      <c r="AD170" s="94">
        <f t="shared" si="93"/>
        <v>44700</v>
      </c>
      <c r="AE170" s="94">
        <f t="shared" si="95"/>
        <v>44701</v>
      </c>
      <c r="AF170" s="94">
        <f t="shared" si="94"/>
        <v>44701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35">
        <f t="shared" si="78"/>
        <v>44534</v>
      </c>
      <c r="B171" s="156">
        <f t="shared" ca="1" si="87"/>
        <v>1068.5178740000001</v>
      </c>
      <c r="C171" s="14">
        <f t="shared" si="79"/>
        <v>1000</v>
      </c>
      <c r="D171" s="13">
        <f ca="1">IF(A171&lt;$B$1,VLOOKUP(A171,[1]DI!$A$4:$B$15000,2,FALSE),0)</f>
        <v>0</v>
      </c>
      <c r="E171" s="14">
        <f t="shared" ca="1" si="88"/>
        <v>1</v>
      </c>
      <c r="F171" s="14">
        <f ca="1">(TRUNC(PRODUCT($E$12:$E170),16))</f>
        <v>1.02458807877458</v>
      </c>
      <c r="G171" s="14">
        <f t="shared" si="89"/>
        <v>1</v>
      </c>
      <c r="H171" s="14">
        <f t="shared" ca="1" si="90"/>
        <v>1.02458808</v>
      </c>
      <c r="I171" s="13">
        <f t="shared" si="80"/>
        <v>0.1</v>
      </c>
      <c r="J171" s="29">
        <f t="shared" si="81"/>
        <v>44375</v>
      </c>
      <c r="K171" s="2">
        <f t="shared" si="82"/>
        <v>110</v>
      </c>
      <c r="L171" s="17">
        <f t="shared" si="83"/>
        <v>111</v>
      </c>
      <c r="M171" s="12">
        <f t="shared" si="75"/>
        <v>1.042875566</v>
      </c>
      <c r="N171" s="12">
        <f t="shared" ca="1" si="76"/>
        <v>1.0685178740000001</v>
      </c>
      <c r="O171" s="17">
        <f t="shared" si="84"/>
        <v>0</v>
      </c>
      <c r="P171" s="14">
        <f t="shared" ca="1" si="73"/>
        <v>68.517874000000006</v>
      </c>
      <c r="Q171" s="14">
        <f t="shared" si="74"/>
        <v>0</v>
      </c>
      <c r="R171" s="14">
        <f t="shared" si="92"/>
        <v>0</v>
      </c>
      <c r="S171" s="20">
        <f t="shared" si="77"/>
        <v>0</v>
      </c>
      <c r="T171" s="14">
        <f t="shared" si="91"/>
        <v>0</v>
      </c>
      <c r="U171" s="4" t="str">
        <f t="shared" si="85"/>
        <v>J=</v>
      </c>
      <c r="V171" s="29">
        <f t="shared" si="86"/>
        <v>44732</v>
      </c>
      <c r="W171" s="3"/>
      <c r="X171" s="3"/>
      <c r="Y171" s="105">
        <f>[2]Plan1!$A241</f>
        <v>44190</v>
      </c>
      <c r="Z171" s="105" t="str">
        <f>[2]Plan1!$C241</f>
        <v>Natal</v>
      </c>
      <c r="AA171" s="96"/>
      <c r="AB171" s="1"/>
      <c r="AD171" s="94">
        <f t="shared" si="93"/>
        <v>44729</v>
      </c>
      <c r="AE171" s="94">
        <f t="shared" si="95"/>
        <v>44732</v>
      </c>
      <c r="AF171" s="94">
        <f t="shared" si="94"/>
        <v>44732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35">
        <f t="shared" si="78"/>
        <v>44535</v>
      </c>
      <c r="B172" s="156">
        <f t="shared" ca="1" si="87"/>
        <v>1068.5178740000001</v>
      </c>
      <c r="C172" s="14">
        <f t="shared" si="79"/>
        <v>1000</v>
      </c>
      <c r="D172" s="13">
        <f ca="1">IF(A172&lt;$B$1,VLOOKUP(A172,[1]DI!$A$4:$B$15000,2,FALSE),0)</f>
        <v>0</v>
      </c>
      <c r="E172" s="14">
        <f t="shared" ca="1" si="88"/>
        <v>1</v>
      </c>
      <c r="F172" s="14">
        <f ca="1">(TRUNC(PRODUCT($E$12:$E171),16))</f>
        <v>1.02458807877458</v>
      </c>
      <c r="G172" s="14">
        <f t="shared" si="89"/>
        <v>1</v>
      </c>
      <c r="H172" s="14">
        <f t="shared" ca="1" si="90"/>
        <v>1.02458808</v>
      </c>
      <c r="I172" s="13">
        <f t="shared" si="80"/>
        <v>0.1</v>
      </c>
      <c r="J172" s="29">
        <f t="shared" si="81"/>
        <v>44375</v>
      </c>
      <c r="K172" s="2">
        <f t="shared" si="82"/>
        <v>110</v>
      </c>
      <c r="L172" s="17">
        <f t="shared" si="83"/>
        <v>111</v>
      </c>
      <c r="M172" s="12">
        <f t="shared" si="75"/>
        <v>1.042875566</v>
      </c>
      <c r="N172" s="12">
        <f t="shared" ca="1" si="76"/>
        <v>1.0685178740000001</v>
      </c>
      <c r="O172" s="17">
        <f t="shared" si="84"/>
        <v>0</v>
      </c>
      <c r="P172" s="14">
        <f t="shared" ca="1" si="73"/>
        <v>68.517874000000006</v>
      </c>
      <c r="Q172" s="14">
        <f t="shared" si="74"/>
        <v>0</v>
      </c>
      <c r="R172" s="14">
        <f t="shared" si="92"/>
        <v>0</v>
      </c>
      <c r="S172" s="20">
        <f t="shared" si="77"/>
        <v>0</v>
      </c>
      <c r="T172" s="14">
        <f t="shared" si="91"/>
        <v>0</v>
      </c>
      <c r="U172" s="4" t="str">
        <f t="shared" si="85"/>
        <v>J=</v>
      </c>
      <c r="V172" s="29">
        <f t="shared" si="86"/>
        <v>44732</v>
      </c>
      <c r="W172" s="3"/>
      <c r="X172" s="3"/>
      <c r="Y172" s="105">
        <f>[2]Plan1!$A242</f>
        <v>44197</v>
      </c>
      <c r="Z172" s="105" t="str">
        <f>[2]Plan1!$C242</f>
        <v>Confraternização Universal</v>
      </c>
      <c r="AA172" s="96"/>
      <c r="AB172" s="1"/>
      <c r="AD172" s="94">
        <f t="shared" si="93"/>
        <v>44761</v>
      </c>
      <c r="AE172" s="94">
        <f t="shared" si="95"/>
        <v>44762</v>
      </c>
      <c r="AF172" s="94">
        <f t="shared" si="94"/>
        <v>44762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35">
        <f t="shared" si="78"/>
        <v>44536</v>
      </c>
      <c r="B173" s="156">
        <f t="shared" ca="1" si="87"/>
        <v>1068.5178740000001</v>
      </c>
      <c r="C173" s="14">
        <f t="shared" si="79"/>
        <v>1000</v>
      </c>
      <c r="D173" s="13">
        <f ca="1">IF(A173&lt;$B$1,VLOOKUP(A173,[1]DI!$A$4:$B$15000,2,FALSE),0)</f>
        <v>7.6499999999999999E-2</v>
      </c>
      <c r="E173" s="14">
        <f t="shared" ca="1" si="88"/>
        <v>1.0002925600000001</v>
      </c>
      <c r="F173" s="14">
        <f ca="1">(TRUNC(PRODUCT($E$12:$E172),16))</f>
        <v>1.02458807877458</v>
      </c>
      <c r="G173" s="14">
        <f t="shared" si="89"/>
        <v>1</v>
      </c>
      <c r="H173" s="14">
        <f t="shared" ca="1" si="90"/>
        <v>1.02458808</v>
      </c>
      <c r="I173" s="13">
        <f t="shared" si="80"/>
        <v>0.1</v>
      </c>
      <c r="J173" s="29">
        <f t="shared" si="81"/>
        <v>44375</v>
      </c>
      <c r="K173" s="2">
        <f t="shared" si="82"/>
        <v>111</v>
      </c>
      <c r="L173" s="17">
        <f t="shared" si="83"/>
        <v>111</v>
      </c>
      <c r="M173" s="12">
        <f t="shared" si="75"/>
        <v>1.042875566</v>
      </c>
      <c r="N173" s="12">
        <f t="shared" ca="1" si="76"/>
        <v>1.0685178740000001</v>
      </c>
      <c r="O173" s="17">
        <f t="shared" si="84"/>
        <v>0</v>
      </c>
      <c r="P173" s="14">
        <f t="shared" ca="1" si="73"/>
        <v>68.517874000000006</v>
      </c>
      <c r="Q173" s="14">
        <f t="shared" si="74"/>
        <v>0</v>
      </c>
      <c r="R173" s="14">
        <f t="shared" si="92"/>
        <v>0</v>
      </c>
      <c r="S173" s="20">
        <f t="shared" si="77"/>
        <v>0</v>
      </c>
      <c r="T173" s="14">
        <f t="shared" si="91"/>
        <v>0</v>
      </c>
      <c r="U173" s="4" t="str">
        <f t="shared" si="85"/>
        <v>J=</v>
      </c>
      <c r="V173" s="29">
        <f t="shared" si="86"/>
        <v>44732</v>
      </c>
      <c r="W173" s="3"/>
      <c r="X173" s="3"/>
      <c r="Y173" s="105">
        <f>[2]Plan1!$A243</f>
        <v>44242</v>
      </c>
      <c r="Z173" s="105" t="str">
        <f>[2]Plan1!$C243</f>
        <v>Carnaval</v>
      </c>
      <c r="AA173" s="96"/>
      <c r="AB173" s="1"/>
      <c r="AD173" s="94">
        <f t="shared" si="93"/>
        <v>44792</v>
      </c>
      <c r="AE173" s="94">
        <f t="shared" si="95"/>
        <v>44793</v>
      </c>
      <c r="AF173" s="94">
        <f t="shared" si="94"/>
        <v>44795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35">
        <f t="shared" si="78"/>
        <v>44537</v>
      </c>
      <c r="B174" s="156">
        <f t="shared" ca="1" si="87"/>
        <v>1069.2348</v>
      </c>
      <c r="C174" s="14">
        <f t="shared" si="79"/>
        <v>1000</v>
      </c>
      <c r="D174" s="13">
        <f ca="1">IF(A174&lt;$B$1,VLOOKUP(A174,[1]DI!$A$4:$B$15000,2,FALSE),0)</f>
        <v>7.6499999999999999E-2</v>
      </c>
      <c r="E174" s="14">
        <f t="shared" ca="1" si="88"/>
        <v>1.0002925600000001</v>
      </c>
      <c r="F174" s="14">
        <f ca="1">(TRUNC(PRODUCT($E$12:$E173),16))</f>
        <v>1.0248878322629</v>
      </c>
      <c r="G174" s="14">
        <f t="shared" si="89"/>
        <v>1</v>
      </c>
      <c r="H174" s="14">
        <f t="shared" ca="1" si="90"/>
        <v>1.0248878299999999</v>
      </c>
      <c r="I174" s="13">
        <f t="shared" si="80"/>
        <v>0.1</v>
      </c>
      <c r="J174" s="29">
        <f t="shared" si="81"/>
        <v>44375</v>
      </c>
      <c r="K174" s="2">
        <f t="shared" si="82"/>
        <v>112</v>
      </c>
      <c r="L174" s="17">
        <f t="shared" si="83"/>
        <v>112</v>
      </c>
      <c r="M174" s="12">
        <f t="shared" si="75"/>
        <v>1.0432700720000001</v>
      </c>
      <c r="N174" s="12">
        <f t="shared" ca="1" si="76"/>
        <v>1.0692348</v>
      </c>
      <c r="O174" s="17">
        <f t="shared" si="84"/>
        <v>0</v>
      </c>
      <c r="P174" s="14">
        <f t="shared" ca="1" si="73"/>
        <v>69.234800000000007</v>
      </c>
      <c r="Q174" s="14">
        <f t="shared" si="74"/>
        <v>0</v>
      </c>
      <c r="R174" s="14">
        <f t="shared" si="92"/>
        <v>0</v>
      </c>
      <c r="S174" s="20">
        <f t="shared" si="77"/>
        <v>0</v>
      </c>
      <c r="T174" s="14">
        <f t="shared" si="91"/>
        <v>0</v>
      </c>
      <c r="U174" s="4" t="str">
        <f t="shared" si="85"/>
        <v>J=</v>
      </c>
      <c r="V174" s="29">
        <f t="shared" si="86"/>
        <v>44732</v>
      </c>
      <c r="W174" s="3"/>
      <c r="X174" s="3"/>
      <c r="Y174" s="105">
        <f>[2]Plan1!$A244</f>
        <v>44243</v>
      </c>
      <c r="Z174" s="105" t="str">
        <f>[2]Plan1!$C244</f>
        <v>Carnaval</v>
      </c>
      <c r="AA174" s="96"/>
      <c r="AB174" s="1"/>
      <c r="AD174" s="94">
        <f t="shared" si="93"/>
        <v>44823</v>
      </c>
      <c r="AE174" s="94">
        <f t="shared" si="95"/>
        <v>44824</v>
      </c>
      <c r="AF174" s="94">
        <f t="shared" si="94"/>
        <v>44824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35">
        <f t="shared" si="78"/>
        <v>44538</v>
      </c>
      <c r="B175" s="156">
        <f t="shared" ca="1" si="87"/>
        <v>1069.9522099999999</v>
      </c>
      <c r="C175" s="14">
        <f t="shared" si="79"/>
        <v>1000</v>
      </c>
      <c r="D175" s="13">
        <f ca="1">IF(A175&lt;$B$1,VLOOKUP(A175,[1]DI!$A$4:$B$15000,2,FALSE),0)</f>
        <v>7.6499999999999999E-2</v>
      </c>
      <c r="E175" s="14">
        <f t="shared" ca="1" si="88"/>
        <v>1.0002925600000001</v>
      </c>
      <c r="F175" s="14">
        <f ca="1">(TRUNC(PRODUCT($E$12:$E174),16))</f>
        <v>1.0251876734471099</v>
      </c>
      <c r="G175" s="14">
        <f t="shared" si="89"/>
        <v>1</v>
      </c>
      <c r="H175" s="14">
        <f t="shared" ca="1" si="90"/>
        <v>1.02518767</v>
      </c>
      <c r="I175" s="13">
        <f t="shared" si="80"/>
        <v>0.1</v>
      </c>
      <c r="J175" s="29">
        <f t="shared" si="81"/>
        <v>44375</v>
      </c>
      <c r="K175" s="2">
        <f t="shared" si="82"/>
        <v>113</v>
      </c>
      <c r="L175" s="17">
        <f t="shared" si="83"/>
        <v>113</v>
      </c>
      <c r="M175" s="12">
        <f t="shared" si="75"/>
        <v>1.0436647269999999</v>
      </c>
      <c r="N175" s="12">
        <f t="shared" ca="1" si="76"/>
        <v>1.0699522100000001</v>
      </c>
      <c r="O175" s="17">
        <f t="shared" si="84"/>
        <v>0</v>
      </c>
      <c r="P175" s="14">
        <f t="shared" ca="1" si="73"/>
        <v>69.952209999999994</v>
      </c>
      <c r="Q175" s="14">
        <f t="shared" si="74"/>
        <v>0</v>
      </c>
      <c r="R175" s="14">
        <f t="shared" si="92"/>
        <v>0</v>
      </c>
      <c r="S175" s="20">
        <f t="shared" si="77"/>
        <v>0</v>
      </c>
      <c r="T175" s="14">
        <f t="shared" si="91"/>
        <v>0</v>
      </c>
      <c r="U175" s="4" t="str">
        <f t="shared" si="85"/>
        <v>J=</v>
      </c>
      <c r="V175" s="29">
        <f t="shared" si="86"/>
        <v>44732</v>
      </c>
      <c r="W175" s="3"/>
      <c r="X175" s="3"/>
      <c r="Y175" s="105">
        <f>[2]Plan1!$A245</f>
        <v>44288</v>
      </c>
      <c r="Z175" s="105" t="str">
        <f>[2]Plan1!$C245</f>
        <v>Paixão de Cristo</v>
      </c>
      <c r="AA175" s="96"/>
      <c r="AB175" s="1"/>
      <c r="AD175" s="94">
        <f t="shared" ref="AD175:AD201" si="96">WORKDAY(AE175,-1,$Y$160:$Y$544)</f>
        <v>44853</v>
      </c>
      <c r="AE175" s="94">
        <f t="shared" si="95"/>
        <v>44854</v>
      </c>
      <c r="AF175" s="94">
        <f t="shared" ref="AF175:AF201" si="97">WORKDAY(AD175,1,$Y$160:$Y$544)</f>
        <v>44854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35">
        <f t="shared" si="78"/>
        <v>44539</v>
      </c>
      <c r="B176" s="156">
        <f t="shared" ca="1" si="87"/>
        <v>1070.6701029999999</v>
      </c>
      <c r="C176" s="14">
        <f t="shared" si="79"/>
        <v>1000</v>
      </c>
      <c r="D176" s="13">
        <f ca="1">IF(A176&lt;$B$1,VLOOKUP(A176,[1]DI!$A$4:$B$15000,2,FALSE),0)</f>
        <v>9.1499999999999998E-2</v>
      </c>
      <c r="E176" s="14">
        <f t="shared" ca="1" si="88"/>
        <v>1.00034749</v>
      </c>
      <c r="F176" s="14">
        <f ca="1">(TRUNC(PRODUCT($E$12:$E175),16))</f>
        <v>1.0254876023528501</v>
      </c>
      <c r="G176" s="14">
        <f t="shared" si="89"/>
        <v>1</v>
      </c>
      <c r="H176" s="14">
        <f t="shared" ca="1" si="90"/>
        <v>1.0254875999999999</v>
      </c>
      <c r="I176" s="13">
        <f t="shared" si="80"/>
        <v>0.1</v>
      </c>
      <c r="J176" s="29">
        <f t="shared" si="81"/>
        <v>44375</v>
      </c>
      <c r="K176" s="2">
        <f t="shared" si="82"/>
        <v>114</v>
      </c>
      <c r="L176" s="17">
        <f t="shared" si="83"/>
        <v>114</v>
      </c>
      <c r="M176" s="12">
        <f t="shared" si="75"/>
        <v>1.044059531</v>
      </c>
      <c r="N176" s="12">
        <f t="shared" ca="1" si="76"/>
        <v>1.0706701030000001</v>
      </c>
      <c r="O176" s="17">
        <f t="shared" si="84"/>
        <v>0</v>
      </c>
      <c r="P176" s="14">
        <f t="shared" ca="1" si="73"/>
        <v>70.670102999999997</v>
      </c>
      <c r="Q176" s="14">
        <f t="shared" si="74"/>
        <v>0</v>
      </c>
      <c r="R176" s="14">
        <f t="shared" si="92"/>
        <v>0</v>
      </c>
      <c r="S176" s="20">
        <f t="shared" si="77"/>
        <v>0</v>
      </c>
      <c r="T176" s="14">
        <f t="shared" si="91"/>
        <v>0</v>
      </c>
      <c r="U176" s="4" t="str">
        <f t="shared" si="85"/>
        <v>J=</v>
      </c>
      <c r="V176" s="29">
        <f t="shared" si="86"/>
        <v>44732</v>
      </c>
      <c r="W176" s="3"/>
      <c r="X176" s="3"/>
      <c r="Y176" s="105">
        <f>[2]Plan1!$A246</f>
        <v>44307</v>
      </c>
      <c r="Z176" s="105" t="str">
        <f>[2]Plan1!$C246</f>
        <v>Tiradentes</v>
      </c>
      <c r="AA176" s="96"/>
      <c r="AB176" s="1"/>
      <c r="AD176" s="94">
        <f t="shared" si="96"/>
        <v>44883</v>
      </c>
      <c r="AE176" s="94">
        <f t="shared" si="95"/>
        <v>44885</v>
      </c>
      <c r="AF176" s="94">
        <f t="shared" si="97"/>
        <v>44886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35">
        <f t="shared" si="78"/>
        <v>44540</v>
      </c>
      <c r="B177" s="156">
        <f t="shared" ca="1" si="87"/>
        <v>1071.447314</v>
      </c>
      <c r="C177" s="14">
        <f t="shared" si="79"/>
        <v>1000</v>
      </c>
      <c r="D177" s="13">
        <f ca="1">IF(A177&lt;$B$1,VLOOKUP(A177,[1]DI!$A$4:$B$15000,2,FALSE),0)</f>
        <v>9.1499999999999998E-2</v>
      </c>
      <c r="E177" s="14">
        <f t="shared" ca="1" si="88"/>
        <v>1.00034749</v>
      </c>
      <c r="F177" s="14">
        <f ca="1">(TRUNC(PRODUCT($E$12:$E176),16))</f>
        <v>1.0258439490397999</v>
      </c>
      <c r="G177" s="14">
        <f t="shared" si="89"/>
        <v>1</v>
      </c>
      <c r="H177" s="14">
        <f t="shared" ca="1" si="90"/>
        <v>1.0258439500000001</v>
      </c>
      <c r="I177" s="13">
        <f t="shared" si="80"/>
        <v>0.1</v>
      </c>
      <c r="J177" s="29">
        <f t="shared" si="81"/>
        <v>44375</v>
      </c>
      <c r="K177" s="2">
        <f t="shared" si="82"/>
        <v>115</v>
      </c>
      <c r="L177" s="17">
        <f t="shared" si="83"/>
        <v>115</v>
      </c>
      <c r="M177" s="12">
        <f t="shared" si="75"/>
        <v>1.0444544849999999</v>
      </c>
      <c r="N177" s="12">
        <f t="shared" ca="1" si="76"/>
        <v>1.071447314</v>
      </c>
      <c r="O177" s="17">
        <f t="shared" si="84"/>
        <v>0</v>
      </c>
      <c r="P177" s="14">
        <f t="shared" ca="1" si="73"/>
        <v>71.447314000000006</v>
      </c>
      <c r="Q177" s="14">
        <f t="shared" si="74"/>
        <v>0</v>
      </c>
      <c r="R177" s="14">
        <f t="shared" si="92"/>
        <v>0</v>
      </c>
      <c r="S177" s="20">
        <f t="shared" si="77"/>
        <v>0</v>
      </c>
      <c r="T177" s="14">
        <f t="shared" si="91"/>
        <v>0</v>
      </c>
      <c r="U177" s="4" t="str">
        <f t="shared" si="85"/>
        <v>J=</v>
      </c>
      <c r="V177" s="29">
        <f t="shared" si="86"/>
        <v>44732</v>
      </c>
      <c r="W177" s="3"/>
      <c r="X177" s="3"/>
      <c r="Y177" s="105">
        <f>[2]Plan1!$A247</f>
        <v>44317</v>
      </c>
      <c r="Z177" s="105" t="str">
        <f>[2]Plan1!$C247</f>
        <v>Dia do Trabalho</v>
      </c>
      <c r="AA177" s="96"/>
      <c r="AB177" s="1"/>
      <c r="AD177" s="94">
        <f t="shared" si="96"/>
        <v>44914</v>
      </c>
      <c r="AE177" s="94">
        <f t="shared" si="95"/>
        <v>44915</v>
      </c>
      <c r="AF177" s="94">
        <f t="shared" si="97"/>
        <v>44915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35">
        <f t="shared" si="78"/>
        <v>44541</v>
      </c>
      <c r="B178" s="156">
        <f t="shared" ca="1" si="87"/>
        <v>1072.2250859999999</v>
      </c>
      <c r="C178" s="14">
        <f t="shared" si="79"/>
        <v>1000</v>
      </c>
      <c r="D178" s="13">
        <f ca="1">IF(A178&lt;$B$1,VLOOKUP(A178,[1]DI!$A$4:$B$15000,2,FALSE),0)</f>
        <v>0</v>
      </c>
      <c r="E178" s="14">
        <f t="shared" ca="1" si="88"/>
        <v>1</v>
      </c>
      <c r="F178" s="14">
        <f ca="1">(TRUNC(PRODUCT($E$12:$E177),16))</f>
        <v>1.02620041955365</v>
      </c>
      <c r="G178" s="14">
        <f t="shared" si="89"/>
        <v>1</v>
      </c>
      <c r="H178" s="14">
        <f t="shared" ca="1" si="90"/>
        <v>1.0262004199999999</v>
      </c>
      <c r="I178" s="13">
        <f t="shared" si="80"/>
        <v>0.1</v>
      </c>
      <c r="J178" s="29">
        <f t="shared" si="81"/>
        <v>44375</v>
      </c>
      <c r="K178" s="2">
        <f t="shared" si="82"/>
        <v>115</v>
      </c>
      <c r="L178" s="17">
        <f t="shared" si="83"/>
        <v>116</v>
      </c>
      <c r="M178" s="12">
        <f t="shared" si="75"/>
        <v>1.0448495879999999</v>
      </c>
      <c r="N178" s="12">
        <f t="shared" ca="1" si="76"/>
        <v>1.072225086</v>
      </c>
      <c r="O178" s="17">
        <f t="shared" si="84"/>
        <v>0</v>
      </c>
      <c r="P178" s="14">
        <f t="shared" ref="P178:P241" ca="1" si="98">TRUNC(((N178-1)*C178),8)+TRUNC(R177*N178,8)</f>
        <v>72.225086000000005</v>
      </c>
      <c r="Q178" s="14">
        <f t="shared" ref="Q178:Q241" si="99">Q177</f>
        <v>0</v>
      </c>
      <c r="R178" s="14">
        <f t="shared" si="92"/>
        <v>0</v>
      </c>
      <c r="S178" s="20">
        <f t="shared" si="77"/>
        <v>0</v>
      </c>
      <c r="T178" s="14">
        <f t="shared" si="91"/>
        <v>0</v>
      </c>
      <c r="U178" s="4" t="str">
        <f t="shared" si="85"/>
        <v>J=</v>
      </c>
      <c r="V178" s="29">
        <f t="shared" si="86"/>
        <v>44732</v>
      </c>
      <c r="W178" s="3"/>
      <c r="X178" s="3"/>
      <c r="Y178" s="105">
        <f>[2]Plan1!$A248</f>
        <v>44350</v>
      </c>
      <c r="Z178" s="105" t="str">
        <f>[2]Plan1!$C248</f>
        <v>Corpus Christi</v>
      </c>
      <c r="AA178" s="96"/>
      <c r="AB178" s="1"/>
      <c r="AD178" s="94">
        <f t="shared" si="96"/>
        <v>44945</v>
      </c>
      <c r="AE178" s="94">
        <f t="shared" si="95"/>
        <v>44946</v>
      </c>
      <c r="AF178" s="94">
        <f t="shared" si="97"/>
        <v>44946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35">
        <f t="shared" si="78"/>
        <v>44542</v>
      </c>
      <c r="B179" s="156">
        <f t="shared" ca="1" si="87"/>
        <v>1072.2250859999999</v>
      </c>
      <c r="C179" s="14">
        <f t="shared" si="79"/>
        <v>1000</v>
      </c>
      <c r="D179" s="13">
        <f ca="1">IF(A179&lt;$B$1,VLOOKUP(A179,[1]DI!$A$4:$B$15000,2,FALSE),0)</f>
        <v>0</v>
      </c>
      <c r="E179" s="14">
        <f t="shared" ca="1" si="88"/>
        <v>1</v>
      </c>
      <c r="F179" s="14">
        <f ca="1">(TRUNC(PRODUCT($E$12:$E178),16))</f>
        <v>1.02620041955365</v>
      </c>
      <c r="G179" s="14">
        <f t="shared" si="89"/>
        <v>1</v>
      </c>
      <c r="H179" s="14">
        <f t="shared" ca="1" si="90"/>
        <v>1.0262004199999999</v>
      </c>
      <c r="I179" s="13">
        <f t="shared" si="80"/>
        <v>0.1</v>
      </c>
      <c r="J179" s="29">
        <f t="shared" si="81"/>
        <v>44375</v>
      </c>
      <c r="K179" s="2">
        <f t="shared" si="82"/>
        <v>115</v>
      </c>
      <c r="L179" s="17">
        <f t="shared" si="83"/>
        <v>116</v>
      </c>
      <c r="M179" s="12">
        <f t="shared" si="75"/>
        <v>1.0448495879999999</v>
      </c>
      <c r="N179" s="12">
        <f t="shared" ca="1" si="76"/>
        <v>1.072225086</v>
      </c>
      <c r="O179" s="17">
        <f t="shared" si="84"/>
        <v>0</v>
      </c>
      <c r="P179" s="14">
        <f t="shared" ca="1" si="98"/>
        <v>72.225086000000005</v>
      </c>
      <c r="Q179" s="14">
        <f t="shared" si="99"/>
        <v>0</v>
      </c>
      <c r="R179" s="14">
        <f t="shared" si="92"/>
        <v>0</v>
      </c>
      <c r="S179" s="20">
        <f t="shared" si="77"/>
        <v>0</v>
      </c>
      <c r="T179" s="14">
        <f t="shared" si="91"/>
        <v>0</v>
      </c>
      <c r="U179" s="4" t="str">
        <f t="shared" si="85"/>
        <v>J=</v>
      </c>
      <c r="V179" s="29">
        <f t="shared" si="86"/>
        <v>44732</v>
      </c>
      <c r="W179" s="3"/>
      <c r="X179" s="3"/>
      <c r="Y179" s="105">
        <f>[2]Plan1!$A249</f>
        <v>44446</v>
      </c>
      <c r="Z179" s="105" t="str">
        <f>[2]Plan1!$C249</f>
        <v>Independência do Brasil</v>
      </c>
      <c r="AA179" s="96"/>
      <c r="AB179" s="1"/>
      <c r="AD179" s="94">
        <f t="shared" si="96"/>
        <v>44974</v>
      </c>
      <c r="AE179" s="94">
        <f t="shared" si="95"/>
        <v>44977</v>
      </c>
      <c r="AF179" s="94">
        <f t="shared" si="97"/>
        <v>44979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35">
        <f t="shared" si="78"/>
        <v>44543</v>
      </c>
      <c r="B180" s="156">
        <f t="shared" ca="1" si="87"/>
        <v>1072.2250859999999</v>
      </c>
      <c r="C180" s="14">
        <f t="shared" si="79"/>
        <v>1000</v>
      </c>
      <c r="D180" s="13">
        <f ca="1">IF(A180&lt;$B$1,VLOOKUP(A180,[1]DI!$A$4:$B$15000,2,FALSE),0)</f>
        <v>9.1499999999999998E-2</v>
      </c>
      <c r="E180" s="14">
        <f t="shared" ca="1" si="88"/>
        <v>1.00034749</v>
      </c>
      <c r="F180" s="14">
        <f ca="1">(TRUNC(PRODUCT($E$12:$E179),16))</f>
        <v>1.02620041955365</v>
      </c>
      <c r="G180" s="14">
        <f t="shared" si="89"/>
        <v>1</v>
      </c>
      <c r="H180" s="14">
        <f t="shared" ca="1" si="90"/>
        <v>1.0262004199999999</v>
      </c>
      <c r="I180" s="13">
        <f t="shared" si="80"/>
        <v>0.1</v>
      </c>
      <c r="J180" s="29">
        <f t="shared" si="81"/>
        <v>44375</v>
      </c>
      <c r="K180" s="2">
        <f t="shared" si="82"/>
        <v>116</v>
      </c>
      <c r="L180" s="17">
        <f t="shared" si="83"/>
        <v>116</v>
      </c>
      <c r="M180" s="12">
        <f t="shared" si="75"/>
        <v>1.0448495879999999</v>
      </c>
      <c r="N180" s="12">
        <f t="shared" ca="1" si="76"/>
        <v>1.072225086</v>
      </c>
      <c r="O180" s="17">
        <f t="shared" si="84"/>
        <v>0</v>
      </c>
      <c r="P180" s="14">
        <f t="shared" ca="1" si="98"/>
        <v>72.225086000000005</v>
      </c>
      <c r="Q180" s="14">
        <f t="shared" si="99"/>
        <v>0</v>
      </c>
      <c r="R180" s="14">
        <f t="shared" si="92"/>
        <v>0</v>
      </c>
      <c r="S180" s="20">
        <f t="shared" si="77"/>
        <v>0</v>
      </c>
      <c r="T180" s="14">
        <f t="shared" si="91"/>
        <v>0</v>
      </c>
      <c r="U180" s="4" t="str">
        <f t="shared" si="85"/>
        <v>J=</v>
      </c>
      <c r="V180" s="29">
        <f t="shared" si="86"/>
        <v>44732</v>
      </c>
      <c r="W180" s="3"/>
      <c r="X180" s="3"/>
      <c r="Y180" s="105">
        <f>[2]Plan1!$A250</f>
        <v>44481</v>
      </c>
      <c r="Z180" s="105" t="str">
        <f>[2]Plan1!$C250</f>
        <v>Nossa Sr.a Aparecida - Padroeira do Brasil</v>
      </c>
      <c r="AA180" s="96"/>
      <c r="AB180" s="1"/>
      <c r="AD180" s="94">
        <f t="shared" si="96"/>
        <v>45002</v>
      </c>
      <c r="AE180" s="94">
        <f t="shared" si="95"/>
        <v>45005</v>
      </c>
      <c r="AF180" s="94">
        <f t="shared" si="97"/>
        <v>45005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35">
        <f t="shared" si="78"/>
        <v>44544</v>
      </c>
      <c r="B181" s="156">
        <f t="shared" ca="1" si="87"/>
        <v>1073.003418</v>
      </c>
      <c r="C181" s="14">
        <f t="shared" si="79"/>
        <v>1000</v>
      </c>
      <c r="D181" s="13">
        <f ca="1">IF(A181&lt;$B$1,VLOOKUP(A181,[1]DI!$A$4:$B$15000,2,FALSE),0)</f>
        <v>9.1499999999999998E-2</v>
      </c>
      <c r="E181" s="14">
        <f t="shared" ca="1" si="88"/>
        <v>1.00034749</v>
      </c>
      <c r="F181" s="14">
        <f ca="1">(TRUNC(PRODUCT($E$12:$E180),16))</f>
        <v>1.02655701393744</v>
      </c>
      <c r="G181" s="14">
        <f t="shared" si="89"/>
        <v>1</v>
      </c>
      <c r="H181" s="14">
        <f t="shared" ca="1" si="90"/>
        <v>1.0265570100000001</v>
      </c>
      <c r="I181" s="13">
        <f t="shared" si="80"/>
        <v>0.1</v>
      </c>
      <c r="J181" s="29">
        <f t="shared" si="81"/>
        <v>44375</v>
      </c>
      <c r="K181" s="2">
        <f t="shared" si="82"/>
        <v>117</v>
      </c>
      <c r="L181" s="17">
        <f t="shared" si="83"/>
        <v>117</v>
      </c>
      <c r="M181" s="12">
        <f t="shared" si="75"/>
        <v>1.0452448400000001</v>
      </c>
      <c r="N181" s="12">
        <f t="shared" ca="1" si="76"/>
        <v>1.0730034180000001</v>
      </c>
      <c r="O181" s="17">
        <f t="shared" si="84"/>
        <v>0</v>
      </c>
      <c r="P181" s="14">
        <f t="shared" ca="1" si="98"/>
        <v>73.003417999999996</v>
      </c>
      <c r="Q181" s="14">
        <f t="shared" si="99"/>
        <v>0</v>
      </c>
      <c r="R181" s="14">
        <f t="shared" si="92"/>
        <v>0</v>
      </c>
      <c r="S181" s="20">
        <f t="shared" si="77"/>
        <v>0</v>
      </c>
      <c r="T181" s="14">
        <f t="shared" si="91"/>
        <v>0</v>
      </c>
      <c r="U181" s="4" t="str">
        <f t="shared" si="85"/>
        <v>J=</v>
      </c>
      <c r="V181" s="29">
        <f t="shared" si="86"/>
        <v>44732</v>
      </c>
      <c r="W181" s="3"/>
      <c r="X181" s="3"/>
      <c r="Y181" s="105">
        <f>[2]Plan1!$A251</f>
        <v>44502</v>
      </c>
      <c r="Z181" s="105" t="str">
        <f>[2]Plan1!$C251</f>
        <v>Finados</v>
      </c>
      <c r="AA181" s="96"/>
      <c r="AB181" s="1"/>
      <c r="AD181" s="94">
        <f t="shared" si="96"/>
        <v>45035</v>
      </c>
      <c r="AE181" s="94">
        <f t="shared" si="95"/>
        <v>45036</v>
      </c>
      <c r="AF181" s="94">
        <f t="shared" si="97"/>
        <v>45036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35">
        <f t="shared" si="78"/>
        <v>44545</v>
      </c>
      <c r="B182" s="156">
        <f t="shared" ca="1" si="87"/>
        <v>1073.78232099</v>
      </c>
      <c r="C182" s="14">
        <f t="shared" si="79"/>
        <v>1000</v>
      </c>
      <c r="D182" s="13">
        <f ca="1">IF(A182&lt;$B$1,VLOOKUP(A182,[1]DI!$A$4:$B$15000,2,FALSE),0)</f>
        <v>9.1499999999999998E-2</v>
      </c>
      <c r="E182" s="14">
        <f t="shared" ca="1" si="88"/>
        <v>1.00034749</v>
      </c>
      <c r="F182" s="14">
        <f ca="1">(TRUNC(PRODUCT($E$12:$E181),16))</f>
        <v>1.0269137322342099</v>
      </c>
      <c r="G182" s="14">
        <f t="shared" si="89"/>
        <v>1</v>
      </c>
      <c r="H182" s="14">
        <f t="shared" ca="1" si="90"/>
        <v>1.02691373</v>
      </c>
      <c r="I182" s="13">
        <f t="shared" si="80"/>
        <v>0.1</v>
      </c>
      <c r="J182" s="29">
        <f t="shared" si="81"/>
        <v>44375</v>
      </c>
      <c r="K182" s="2">
        <f t="shared" si="82"/>
        <v>118</v>
      </c>
      <c r="L182" s="17">
        <f t="shared" si="83"/>
        <v>118</v>
      </c>
      <c r="M182" s="12">
        <f t="shared" si="75"/>
        <v>1.0456402419999999</v>
      </c>
      <c r="N182" s="12">
        <f t="shared" ca="1" si="76"/>
        <v>1.0737823209999999</v>
      </c>
      <c r="O182" s="17">
        <f t="shared" si="84"/>
        <v>0</v>
      </c>
      <c r="P182" s="14">
        <f t="shared" ca="1" si="98"/>
        <v>73.782320990000002</v>
      </c>
      <c r="Q182" s="14">
        <f t="shared" si="99"/>
        <v>0</v>
      </c>
      <c r="R182" s="14">
        <f t="shared" si="92"/>
        <v>0</v>
      </c>
      <c r="S182" s="20">
        <f t="shared" si="77"/>
        <v>0</v>
      </c>
      <c r="T182" s="14">
        <f t="shared" si="91"/>
        <v>0</v>
      </c>
      <c r="U182" s="4" t="str">
        <f t="shared" si="85"/>
        <v>J=</v>
      </c>
      <c r="V182" s="29">
        <f t="shared" si="86"/>
        <v>44732</v>
      </c>
      <c r="W182" s="3"/>
      <c r="X182" s="3"/>
      <c r="Y182" s="105">
        <f>[2]Plan1!$A252</f>
        <v>44515</v>
      </c>
      <c r="Z182" s="105" t="str">
        <f>[2]Plan1!$C252</f>
        <v>Proclamação da República</v>
      </c>
      <c r="AA182" s="96"/>
      <c r="AB182" s="1"/>
      <c r="AD182" s="94">
        <f t="shared" si="96"/>
        <v>45065</v>
      </c>
      <c r="AE182" s="94">
        <f t="shared" si="95"/>
        <v>45066</v>
      </c>
      <c r="AF182" s="94">
        <f t="shared" si="97"/>
        <v>45068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35">
        <f t="shared" si="78"/>
        <v>44546</v>
      </c>
      <c r="B183" s="156">
        <f t="shared" ca="1" si="87"/>
        <v>1074.561786</v>
      </c>
      <c r="C183" s="14">
        <f t="shared" si="79"/>
        <v>1000</v>
      </c>
      <c r="D183" s="13">
        <f ca="1">IF(A183&lt;$B$1,VLOOKUP(A183,[1]DI!$A$4:$B$15000,2,FALSE),0)</f>
        <v>9.1499999999999998E-2</v>
      </c>
      <c r="E183" s="14">
        <f t="shared" ca="1" si="88"/>
        <v>1.00034749</v>
      </c>
      <c r="F183" s="14">
        <f ca="1">(TRUNC(PRODUCT($E$12:$E182),16))</f>
        <v>1.0272705744870301</v>
      </c>
      <c r="G183" s="14">
        <f t="shared" si="89"/>
        <v>1</v>
      </c>
      <c r="H183" s="14">
        <f t="shared" ca="1" si="90"/>
        <v>1.02727057</v>
      </c>
      <c r="I183" s="13">
        <f t="shared" si="80"/>
        <v>0.1</v>
      </c>
      <c r="J183" s="29">
        <f t="shared" si="81"/>
        <v>44375</v>
      </c>
      <c r="K183" s="2">
        <f t="shared" si="82"/>
        <v>119</v>
      </c>
      <c r="L183" s="17">
        <f t="shared" si="83"/>
        <v>119</v>
      </c>
      <c r="M183" s="12">
        <f t="shared" si="75"/>
        <v>1.046035794</v>
      </c>
      <c r="N183" s="12">
        <f t="shared" ca="1" si="76"/>
        <v>1.0745617860000001</v>
      </c>
      <c r="O183" s="17">
        <f t="shared" si="84"/>
        <v>0</v>
      </c>
      <c r="P183" s="14">
        <f t="shared" ca="1" si="98"/>
        <v>74.561785999999998</v>
      </c>
      <c r="Q183" s="14">
        <f t="shared" si="99"/>
        <v>0</v>
      </c>
      <c r="R183" s="14">
        <f t="shared" si="92"/>
        <v>0</v>
      </c>
      <c r="S183" s="20">
        <f t="shared" si="77"/>
        <v>0</v>
      </c>
      <c r="T183" s="14">
        <f t="shared" si="91"/>
        <v>0</v>
      </c>
      <c r="U183" s="4" t="str">
        <f t="shared" si="85"/>
        <v>J=</v>
      </c>
      <c r="V183" s="29">
        <f t="shared" si="86"/>
        <v>44732</v>
      </c>
      <c r="W183" s="3"/>
      <c r="X183" s="3"/>
      <c r="Y183" s="105">
        <f>[2]Plan1!$A253</f>
        <v>44555</v>
      </c>
      <c r="Z183" s="105" t="str">
        <f>[2]Plan1!$C253</f>
        <v>Natal</v>
      </c>
      <c r="AA183" s="96"/>
      <c r="AB183" s="1"/>
      <c r="AD183" s="94">
        <f t="shared" si="96"/>
        <v>45096</v>
      </c>
      <c r="AE183" s="94">
        <f t="shared" si="95"/>
        <v>45097</v>
      </c>
      <c r="AF183" s="94">
        <f t="shared" si="97"/>
        <v>45097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35">
        <f t="shared" si="78"/>
        <v>44547</v>
      </c>
      <c r="B184" s="156">
        <f t="shared" ca="1" si="87"/>
        <v>1075.341823</v>
      </c>
      <c r="C184" s="14">
        <f t="shared" si="79"/>
        <v>1000</v>
      </c>
      <c r="D184" s="13">
        <f ca="1">IF(A184&lt;$B$1,VLOOKUP(A184,[1]DI!$A$4:$B$15000,2,FALSE),0)</f>
        <v>9.1499999999999998E-2</v>
      </c>
      <c r="E184" s="14">
        <f t="shared" ca="1" si="88"/>
        <v>1.00034749</v>
      </c>
      <c r="F184" s="14">
        <f ca="1">(TRUNC(PRODUCT($E$12:$E183),16))</f>
        <v>1.0276275407389599</v>
      </c>
      <c r="G184" s="14">
        <f t="shared" si="89"/>
        <v>1</v>
      </c>
      <c r="H184" s="14">
        <f t="shared" ca="1" si="90"/>
        <v>1.0276275399999999</v>
      </c>
      <c r="I184" s="13">
        <f t="shared" si="80"/>
        <v>0.1</v>
      </c>
      <c r="J184" s="29">
        <f t="shared" si="81"/>
        <v>44375</v>
      </c>
      <c r="K184" s="2">
        <f t="shared" si="82"/>
        <v>120</v>
      </c>
      <c r="L184" s="17">
        <f t="shared" si="83"/>
        <v>120</v>
      </c>
      <c r="M184" s="12">
        <f t="shared" si="75"/>
        <v>1.046431495</v>
      </c>
      <c r="N184" s="12">
        <f t="shared" ca="1" si="76"/>
        <v>1.075341823</v>
      </c>
      <c r="O184" s="17">
        <f t="shared" si="84"/>
        <v>0</v>
      </c>
      <c r="P184" s="14">
        <f t="shared" ca="1" si="98"/>
        <v>75.341823000000005</v>
      </c>
      <c r="Q184" s="14">
        <f t="shared" si="99"/>
        <v>0</v>
      </c>
      <c r="R184" s="14">
        <f t="shared" si="92"/>
        <v>0</v>
      </c>
      <c r="S184" s="20">
        <f t="shared" si="77"/>
        <v>0</v>
      </c>
      <c r="T184" s="14">
        <f t="shared" si="91"/>
        <v>0</v>
      </c>
      <c r="U184" s="4" t="str">
        <f t="shared" si="85"/>
        <v>J=</v>
      </c>
      <c r="V184" s="29">
        <f t="shared" si="86"/>
        <v>44732</v>
      </c>
      <c r="W184" s="3"/>
      <c r="X184" s="3"/>
      <c r="Y184" s="105">
        <f>[2]Plan1!$A254</f>
        <v>44562</v>
      </c>
      <c r="Z184" s="105" t="str">
        <f>[2]Plan1!$C254</f>
        <v>Confraternização Universal</v>
      </c>
      <c r="AA184" s="96"/>
      <c r="AB184" s="1"/>
      <c r="AD184" s="94">
        <f t="shared" si="96"/>
        <v>45126</v>
      </c>
      <c r="AE184" s="94">
        <f t="shared" si="95"/>
        <v>45127</v>
      </c>
      <c r="AF184" s="94">
        <f t="shared" si="97"/>
        <v>45127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35">
        <f t="shared" si="78"/>
        <v>44548</v>
      </c>
      <c r="B185" s="156">
        <f t="shared" ca="1" si="87"/>
        <v>1076.1224219999999</v>
      </c>
      <c r="C185" s="14">
        <f t="shared" si="79"/>
        <v>1000</v>
      </c>
      <c r="D185" s="13">
        <f ca="1">IF(A185&lt;$B$1,VLOOKUP(A185,[1]DI!$A$4:$B$15000,2,FALSE),0)</f>
        <v>0</v>
      </c>
      <c r="E185" s="14">
        <f t="shared" ca="1" si="88"/>
        <v>1</v>
      </c>
      <c r="F185" s="14">
        <f ca="1">(TRUNC(PRODUCT($E$12:$E184),16))</f>
        <v>1.02798463103309</v>
      </c>
      <c r="G185" s="14">
        <f t="shared" si="89"/>
        <v>1</v>
      </c>
      <c r="H185" s="14">
        <f t="shared" ca="1" si="90"/>
        <v>1.02798463</v>
      </c>
      <c r="I185" s="13">
        <f t="shared" si="80"/>
        <v>0.1</v>
      </c>
      <c r="J185" s="29">
        <f t="shared" si="81"/>
        <v>44375</v>
      </c>
      <c r="K185" s="2">
        <f t="shared" si="82"/>
        <v>120</v>
      </c>
      <c r="L185" s="17">
        <f t="shared" si="83"/>
        <v>121</v>
      </c>
      <c r="M185" s="12">
        <f t="shared" si="75"/>
        <v>1.0468273459999999</v>
      </c>
      <c r="N185" s="12">
        <f t="shared" ca="1" si="76"/>
        <v>1.0761224220000001</v>
      </c>
      <c r="O185" s="17">
        <f t="shared" si="84"/>
        <v>0</v>
      </c>
      <c r="P185" s="14">
        <f t="shared" ca="1" si="98"/>
        <v>76.122422</v>
      </c>
      <c r="Q185" s="14">
        <f t="shared" si="99"/>
        <v>0</v>
      </c>
      <c r="R185" s="14">
        <f t="shared" si="92"/>
        <v>0</v>
      </c>
      <c r="S185" s="20">
        <f t="shared" si="77"/>
        <v>0</v>
      </c>
      <c r="T185" s="14">
        <f t="shared" si="91"/>
        <v>0</v>
      </c>
      <c r="U185" s="4" t="str">
        <f t="shared" si="85"/>
        <v>J=</v>
      </c>
      <c r="V185" s="29">
        <f t="shared" si="86"/>
        <v>44732</v>
      </c>
      <c r="W185" s="3"/>
      <c r="X185" s="3"/>
      <c r="Y185" s="105">
        <f>[2]Plan1!$A255</f>
        <v>44620</v>
      </c>
      <c r="Z185" s="105" t="str">
        <f>[2]Plan1!$C255</f>
        <v>Carnaval</v>
      </c>
      <c r="AA185" s="96"/>
      <c r="AB185" s="1"/>
      <c r="AD185" s="94">
        <f t="shared" si="96"/>
        <v>45156</v>
      </c>
      <c r="AE185" s="94">
        <f t="shared" si="95"/>
        <v>45158</v>
      </c>
      <c r="AF185" s="94">
        <f t="shared" si="97"/>
        <v>45159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35">
        <f t="shared" si="78"/>
        <v>44549</v>
      </c>
      <c r="B186" s="156">
        <f t="shared" ca="1" si="87"/>
        <v>1076.1224219999999</v>
      </c>
      <c r="C186" s="14">
        <f t="shared" si="79"/>
        <v>1000</v>
      </c>
      <c r="D186" s="13">
        <f ca="1">IF(A186&lt;$B$1,VLOOKUP(A186,[1]DI!$A$4:$B$15000,2,FALSE),0)</f>
        <v>0</v>
      </c>
      <c r="E186" s="14">
        <f t="shared" ca="1" si="88"/>
        <v>1</v>
      </c>
      <c r="F186" s="14">
        <f ca="1">(TRUNC(PRODUCT($E$12:$E185),16))</f>
        <v>1.02798463103309</v>
      </c>
      <c r="G186" s="14">
        <f t="shared" si="89"/>
        <v>1</v>
      </c>
      <c r="H186" s="14">
        <f t="shared" ca="1" si="90"/>
        <v>1.02798463</v>
      </c>
      <c r="I186" s="13">
        <f t="shared" si="80"/>
        <v>0.1</v>
      </c>
      <c r="J186" s="29">
        <f t="shared" si="81"/>
        <v>44375</v>
      </c>
      <c r="K186" s="2">
        <f t="shared" si="82"/>
        <v>120</v>
      </c>
      <c r="L186" s="17">
        <f t="shared" si="83"/>
        <v>121</v>
      </c>
      <c r="M186" s="12">
        <f t="shared" si="75"/>
        <v>1.0468273459999999</v>
      </c>
      <c r="N186" s="12">
        <f t="shared" ca="1" si="76"/>
        <v>1.0761224220000001</v>
      </c>
      <c r="O186" s="17">
        <f t="shared" si="84"/>
        <v>0</v>
      </c>
      <c r="P186" s="14">
        <f t="shared" ca="1" si="98"/>
        <v>76.122422</v>
      </c>
      <c r="Q186" s="14">
        <f t="shared" si="99"/>
        <v>0</v>
      </c>
      <c r="R186" s="14">
        <f t="shared" si="92"/>
        <v>0</v>
      </c>
      <c r="S186" s="20">
        <f t="shared" si="77"/>
        <v>0</v>
      </c>
      <c r="T186" s="14">
        <f t="shared" si="91"/>
        <v>0</v>
      </c>
      <c r="U186" s="4" t="str">
        <f t="shared" si="85"/>
        <v>J=</v>
      </c>
      <c r="V186" s="29">
        <f t="shared" si="86"/>
        <v>44732</v>
      </c>
      <c r="W186" s="3"/>
      <c r="X186" s="3"/>
      <c r="Y186" s="105">
        <f>[2]Plan1!$A256</f>
        <v>44621</v>
      </c>
      <c r="Z186" s="105" t="str">
        <f>[2]Plan1!$C256</f>
        <v>Carnaval</v>
      </c>
      <c r="AA186" s="96"/>
      <c r="AB186" s="1"/>
      <c r="AD186" s="94">
        <f t="shared" si="96"/>
        <v>45188</v>
      </c>
      <c r="AE186" s="94">
        <f t="shared" si="95"/>
        <v>45189</v>
      </c>
      <c r="AF186" s="94">
        <f t="shared" si="97"/>
        <v>45189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35">
        <f t="shared" si="78"/>
        <v>44550</v>
      </c>
      <c r="B187" s="156">
        <f t="shared" ca="1" si="87"/>
        <v>1076.1224219999999</v>
      </c>
      <c r="C187" s="14">
        <f t="shared" si="79"/>
        <v>1000</v>
      </c>
      <c r="D187" s="13">
        <f ca="1">IF(A187&lt;$B$1,VLOOKUP(A187,[1]DI!$A$4:$B$15000,2,FALSE),0)</f>
        <v>9.1499999999999998E-2</v>
      </c>
      <c r="E187" s="14">
        <f t="shared" ca="1" si="88"/>
        <v>1.00034749</v>
      </c>
      <c r="F187" s="14">
        <f ca="1">(TRUNC(PRODUCT($E$12:$E186),16))</f>
        <v>1.02798463103309</v>
      </c>
      <c r="G187" s="14">
        <f t="shared" si="89"/>
        <v>1</v>
      </c>
      <c r="H187" s="14">
        <f t="shared" ca="1" si="90"/>
        <v>1.02798463</v>
      </c>
      <c r="I187" s="13">
        <f t="shared" si="80"/>
        <v>0.1</v>
      </c>
      <c r="J187" s="29">
        <f t="shared" si="81"/>
        <v>44375</v>
      </c>
      <c r="K187" s="2">
        <f t="shared" si="82"/>
        <v>121</v>
      </c>
      <c r="L187" s="17">
        <f t="shared" si="83"/>
        <v>121</v>
      </c>
      <c r="M187" s="12">
        <f t="shared" si="75"/>
        <v>1.0468273459999999</v>
      </c>
      <c r="N187" s="12">
        <f t="shared" ca="1" si="76"/>
        <v>1.0761224220000001</v>
      </c>
      <c r="O187" s="17">
        <f t="shared" si="84"/>
        <v>0</v>
      </c>
      <c r="P187" s="14">
        <f t="shared" ca="1" si="98"/>
        <v>76.122422</v>
      </c>
      <c r="Q187" s="14">
        <f t="shared" si="99"/>
        <v>0</v>
      </c>
      <c r="R187" s="14">
        <f t="shared" si="92"/>
        <v>0</v>
      </c>
      <c r="S187" s="20">
        <f t="shared" si="77"/>
        <v>0</v>
      </c>
      <c r="T187" s="14">
        <f t="shared" si="91"/>
        <v>0</v>
      </c>
      <c r="U187" s="4" t="str">
        <f t="shared" si="85"/>
        <v>J=</v>
      </c>
      <c r="V187" s="29">
        <f t="shared" si="86"/>
        <v>44732</v>
      </c>
      <c r="W187" s="3"/>
      <c r="X187" s="3"/>
      <c r="Y187" s="105">
        <f>[2]Plan1!$A257</f>
        <v>44666</v>
      </c>
      <c r="Z187" s="105" t="str">
        <f>[2]Plan1!$C257</f>
        <v>Paixão de Cristo</v>
      </c>
      <c r="AA187" s="96"/>
      <c r="AB187" s="1"/>
      <c r="AD187" s="94">
        <f t="shared" si="96"/>
        <v>45218</v>
      </c>
      <c r="AE187" s="94">
        <f t="shared" si="95"/>
        <v>45219</v>
      </c>
      <c r="AF187" s="94">
        <f t="shared" si="97"/>
        <v>45219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35">
        <f t="shared" si="78"/>
        <v>44551</v>
      </c>
      <c r="B188" s="156">
        <f t="shared" ca="1" si="87"/>
        <v>1076.9035939999999</v>
      </c>
      <c r="C188" s="14">
        <f t="shared" si="79"/>
        <v>1000</v>
      </c>
      <c r="D188" s="13">
        <f ca="1">IF(A188&lt;$B$1,VLOOKUP(A188,[1]DI!$A$4:$B$15000,2,FALSE),0)</f>
        <v>9.1499999999999998E-2</v>
      </c>
      <c r="E188" s="14">
        <f t="shared" ca="1" si="88"/>
        <v>1.00034749</v>
      </c>
      <c r="F188" s="14">
        <f ca="1">(TRUNC(PRODUCT($E$12:$E187),16))</f>
        <v>1.0283418454125199</v>
      </c>
      <c r="G188" s="14">
        <f t="shared" si="89"/>
        <v>1</v>
      </c>
      <c r="H188" s="14">
        <f t="shared" ca="1" si="90"/>
        <v>1.0283418499999999</v>
      </c>
      <c r="I188" s="13">
        <f t="shared" si="80"/>
        <v>0.1</v>
      </c>
      <c r="J188" s="29">
        <f t="shared" si="81"/>
        <v>44375</v>
      </c>
      <c r="K188" s="2">
        <f t="shared" si="82"/>
        <v>122</v>
      </c>
      <c r="L188" s="17">
        <f t="shared" si="83"/>
        <v>122</v>
      </c>
      <c r="M188" s="12">
        <f t="shared" si="75"/>
        <v>1.0472233470000001</v>
      </c>
      <c r="N188" s="12">
        <f t="shared" ca="1" si="76"/>
        <v>1.076903594</v>
      </c>
      <c r="O188" s="17">
        <f t="shared" si="84"/>
        <v>0</v>
      </c>
      <c r="P188" s="14">
        <f t="shared" ca="1" si="98"/>
        <v>76.903593999999998</v>
      </c>
      <c r="Q188" s="14">
        <f t="shared" si="99"/>
        <v>0</v>
      </c>
      <c r="R188" s="14">
        <f t="shared" si="92"/>
        <v>0</v>
      </c>
      <c r="S188" s="20">
        <f t="shared" si="77"/>
        <v>0</v>
      </c>
      <c r="T188" s="14">
        <f t="shared" si="91"/>
        <v>0</v>
      </c>
      <c r="U188" s="4" t="str">
        <f t="shared" si="85"/>
        <v>J=</v>
      </c>
      <c r="V188" s="29">
        <f t="shared" si="86"/>
        <v>44732</v>
      </c>
      <c r="W188" s="3"/>
      <c r="X188" s="3"/>
      <c r="Y188" s="105">
        <f>[2]Plan1!$A258</f>
        <v>44672</v>
      </c>
      <c r="Z188" s="105" t="str">
        <f>[2]Plan1!$C258</f>
        <v>Tiradentes</v>
      </c>
      <c r="AA188" s="96"/>
      <c r="AB188" s="1"/>
      <c r="AD188" s="94">
        <f t="shared" si="96"/>
        <v>45247</v>
      </c>
      <c r="AE188" s="94">
        <f t="shared" si="95"/>
        <v>45250</v>
      </c>
      <c r="AF188" s="94">
        <f t="shared" si="97"/>
        <v>45250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35">
        <f t="shared" si="78"/>
        <v>44552</v>
      </c>
      <c r="B189" s="156">
        <f t="shared" ca="1" si="87"/>
        <v>1077.6853179899999</v>
      </c>
      <c r="C189" s="14">
        <f t="shared" si="79"/>
        <v>1000</v>
      </c>
      <c r="D189" s="13">
        <f ca="1">IF(A189&lt;$B$1,VLOOKUP(A189,[1]DI!$A$4:$B$15000,2,FALSE),0)</f>
        <v>9.1499999999999998E-2</v>
      </c>
      <c r="E189" s="14">
        <f t="shared" ca="1" si="88"/>
        <v>1.00034749</v>
      </c>
      <c r="F189" s="14">
        <f ca="1">(TRUNC(PRODUCT($E$12:$E188),16))</f>
        <v>1.0286991839203901</v>
      </c>
      <c r="G189" s="14">
        <f t="shared" si="89"/>
        <v>1</v>
      </c>
      <c r="H189" s="14">
        <f t="shared" ca="1" si="90"/>
        <v>1.02869918</v>
      </c>
      <c r="I189" s="13">
        <f t="shared" si="80"/>
        <v>0.1</v>
      </c>
      <c r="J189" s="29">
        <f t="shared" si="81"/>
        <v>44375</v>
      </c>
      <c r="K189" s="2">
        <f t="shared" si="82"/>
        <v>123</v>
      </c>
      <c r="L189" s="17">
        <f t="shared" si="83"/>
        <v>123</v>
      </c>
      <c r="M189" s="12">
        <f t="shared" si="75"/>
        <v>1.0476194969999999</v>
      </c>
      <c r="N189" s="12">
        <f t="shared" ca="1" si="76"/>
        <v>1.0776853179999999</v>
      </c>
      <c r="O189" s="17">
        <f t="shared" si="84"/>
        <v>0</v>
      </c>
      <c r="P189" s="14">
        <f t="shared" ca="1" si="98"/>
        <v>77.685317990000001</v>
      </c>
      <c r="Q189" s="14">
        <f t="shared" si="99"/>
        <v>0</v>
      </c>
      <c r="R189" s="14">
        <f t="shared" si="92"/>
        <v>0</v>
      </c>
      <c r="S189" s="20">
        <f t="shared" si="77"/>
        <v>0</v>
      </c>
      <c r="T189" s="14">
        <f t="shared" si="91"/>
        <v>0</v>
      </c>
      <c r="U189" s="4" t="str">
        <f t="shared" si="85"/>
        <v>J=</v>
      </c>
      <c r="V189" s="29">
        <f t="shared" si="86"/>
        <v>44732</v>
      </c>
      <c r="W189" s="3"/>
      <c r="X189" s="3"/>
      <c r="Y189" s="105">
        <f>[2]Plan1!$A259</f>
        <v>44682</v>
      </c>
      <c r="Z189" s="105" t="str">
        <f>[2]Plan1!$C259</f>
        <v>Dia do Trabalho</v>
      </c>
      <c r="AA189" s="96"/>
      <c r="AB189" s="1"/>
      <c r="AD189" s="94">
        <f t="shared" si="96"/>
        <v>45279</v>
      </c>
      <c r="AE189" s="94">
        <f t="shared" si="95"/>
        <v>45280</v>
      </c>
      <c r="AF189" s="94">
        <f t="shared" si="97"/>
        <v>45280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35">
        <f t="shared" si="78"/>
        <v>44553</v>
      </c>
      <c r="B190" s="156">
        <f t="shared" ca="1" si="87"/>
        <v>1078.46762599</v>
      </c>
      <c r="C190" s="14">
        <f t="shared" si="79"/>
        <v>1000</v>
      </c>
      <c r="D190" s="13">
        <f ca="1">IF(A190&lt;$B$1,VLOOKUP(A190,[1]DI!$A$4:$B$15000,2,FALSE),0)</f>
        <v>9.1499999999999998E-2</v>
      </c>
      <c r="E190" s="14">
        <f t="shared" ca="1" si="88"/>
        <v>1.00034749</v>
      </c>
      <c r="F190" s="14">
        <f ca="1">(TRUNC(PRODUCT($E$12:$E189),16))</f>
        <v>1.0290566465998101</v>
      </c>
      <c r="G190" s="14">
        <f t="shared" si="89"/>
        <v>1</v>
      </c>
      <c r="H190" s="14">
        <f t="shared" ca="1" si="90"/>
        <v>1.02905665</v>
      </c>
      <c r="I190" s="13">
        <f t="shared" si="80"/>
        <v>0.1</v>
      </c>
      <c r="J190" s="29">
        <f t="shared" si="81"/>
        <v>44375</v>
      </c>
      <c r="K190" s="2">
        <f t="shared" si="82"/>
        <v>124</v>
      </c>
      <c r="L190" s="17">
        <f t="shared" si="83"/>
        <v>124</v>
      </c>
      <c r="M190" s="12">
        <f t="shared" si="75"/>
        <v>1.048015798</v>
      </c>
      <c r="N190" s="12">
        <f t="shared" ca="1" si="76"/>
        <v>1.0784676259999999</v>
      </c>
      <c r="O190" s="17">
        <f t="shared" si="84"/>
        <v>0</v>
      </c>
      <c r="P190" s="14">
        <f t="shared" ca="1" si="98"/>
        <v>78.467625990000002</v>
      </c>
      <c r="Q190" s="14">
        <f t="shared" si="99"/>
        <v>0</v>
      </c>
      <c r="R190" s="14">
        <f t="shared" si="92"/>
        <v>0</v>
      </c>
      <c r="S190" s="20">
        <f t="shared" si="77"/>
        <v>0</v>
      </c>
      <c r="T190" s="14">
        <f t="shared" si="91"/>
        <v>0</v>
      </c>
      <c r="U190" s="4" t="str">
        <f t="shared" si="85"/>
        <v>J=</v>
      </c>
      <c r="V190" s="29">
        <f t="shared" si="86"/>
        <v>44732</v>
      </c>
      <c r="W190" s="3"/>
      <c r="X190" s="3"/>
      <c r="Y190" s="105">
        <f>[2]Plan1!$A260</f>
        <v>44728</v>
      </c>
      <c r="Z190" s="105" t="str">
        <f>[2]Plan1!$C260</f>
        <v>Corpus Christi</v>
      </c>
      <c r="AA190" s="96"/>
      <c r="AB190" s="1"/>
      <c r="AD190" s="94">
        <f t="shared" si="96"/>
        <v>45310</v>
      </c>
      <c r="AE190" s="94">
        <f t="shared" si="95"/>
        <v>45311</v>
      </c>
      <c r="AF190" s="94">
        <f t="shared" si="97"/>
        <v>45313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35">
        <f t="shared" si="78"/>
        <v>44554</v>
      </c>
      <c r="B191" s="156">
        <f t="shared" ca="1" si="87"/>
        <v>1079.2504869899999</v>
      </c>
      <c r="C191" s="14">
        <f t="shared" si="79"/>
        <v>1000</v>
      </c>
      <c r="D191" s="13">
        <f ca="1">IF(A191&lt;$B$1,VLOOKUP(A191,[1]DI!$A$4:$B$15000,2,FALSE),0)</f>
        <v>9.1499999999999998E-2</v>
      </c>
      <c r="E191" s="14">
        <f t="shared" ca="1" si="88"/>
        <v>1.00034749</v>
      </c>
      <c r="F191" s="14">
        <f ca="1">(TRUNC(PRODUCT($E$12:$E190),16))</f>
        <v>1.02941423349393</v>
      </c>
      <c r="G191" s="14">
        <f t="shared" si="89"/>
        <v>1</v>
      </c>
      <c r="H191" s="14">
        <f t="shared" ca="1" si="90"/>
        <v>1.02941423</v>
      </c>
      <c r="I191" s="13">
        <f t="shared" si="80"/>
        <v>0.1</v>
      </c>
      <c r="J191" s="29">
        <f t="shared" si="81"/>
        <v>44375</v>
      </c>
      <c r="K191" s="2">
        <f t="shared" si="82"/>
        <v>125</v>
      </c>
      <c r="L191" s="17">
        <f t="shared" si="83"/>
        <v>125</v>
      </c>
      <c r="M191" s="12">
        <f t="shared" si="75"/>
        <v>1.048412248</v>
      </c>
      <c r="N191" s="12">
        <f t="shared" ca="1" si="76"/>
        <v>1.0792504869999999</v>
      </c>
      <c r="O191" s="17">
        <f t="shared" si="84"/>
        <v>0</v>
      </c>
      <c r="P191" s="14">
        <f t="shared" ca="1" si="98"/>
        <v>79.250486989999999</v>
      </c>
      <c r="Q191" s="14">
        <f t="shared" si="99"/>
        <v>0</v>
      </c>
      <c r="R191" s="14">
        <f t="shared" si="92"/>
        <v>0</v>
      </c>
      <c r="S191" s="20">
        <f t="shared" si="77"/>
        <v>0</v>
      </c>
      <c r="T191" s="14">
        <f t="shared" si="91"/>
        <v>0</v>
      </c>
      <c r="U191" s="4" t="str">
        <f t="shared" si="85"/>
        <v>J=</v>
      </c>
      <c r="V191" s="29">
        <f t="shared" si="86"/>
        <v>44732</v>
      </c>
      <c r="W191" s="3"/>
      <c r="X191" s="3"/>
      <c r="Y191" s="105">
        <f>[2]Plan1!$A261</f>
        <v>44811</v>
      </c>
      <c r="Z191" s="105" t="str">
        <f>[2]Plan1!$C261</f>
        <v>Independência do Brasil</v>
      </c>
      <c r="AA191" s="96"/>
      <c r="AB191" s="1"/>
      <c r="AD191" s="94">
        <f t="shared" si="96"/>
        <v>45341</v>
      </c>
      <c r="AE191" s="94">
        <f t="shared" si="95"/>
        <v>45342</v>
      </c>
      <c r="AF191" s="94">
        <f t="shared" si="97"/>
        <v>45342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35">
        <f t="shared" si="78"/>
        <v>44555</v>
      </c>
      <c r="B192" s="156">
        <f t="shared" ca="1" si="87"/>
        <v>1080.03392199</v>
      </c>
      <c r="C192" s="14">
        <f t="shared" si="79"/>
        <v>1000</v>
      </c>
      <c r="D192" s="13">
        <f ca="1">IF(A192&lt;$B$1,VLOOKUP(A192,[1]DI!$A$4:$B$15000,2,FALSE),0)</f>
        <v>0</v>
      </c>
      <c r="E192" s="14">
        <f t="shared" ca="1" si="88"/>
        <v>1</v>
      </c>
      <c r="F192" s="14">
        <f ca="1">(TRUNC(PRODUCT($E$12:$E191),16))</f>
        <v>1.0297719446459299</v>
      </c>
      <c r="G192" s="14">
        <f t="shared" si="89"/>
        <v>1</v>
      </c>
      <c r="H192" s="14">
        <f t="shared" ca="1" si="90"/>
        <v>1.0297719400000001</v>
      </c>
      <c r="I192" s="13">
        <f t="shared" si="80"/>
        <v>0.1</v>
      </c>
      <c r="J192" s="29">
        <f t="shared" si="81"/>
        <v>44375</v>
      </c>
      <c r="K192" s="2">
        <f t="shared" si="82"/>
        <v>125</v>
      </c>
      <c r="L192" s="17">
        <f t="shared" si="83"/>
        <v>126</v>
      </c>
      <c r="M192" s="12">
        <f t="shared" si="75"/>
        <v>1.048808848</v>
      </c>
      <c r="N192" s="12">
        <f t="shared" ca="1" si="76"/>
        <v>1.0800339219999999</v>
      </c>
      <c r="O192" s="17">
        <f t="shared" si="84"/>
        <v>0</v>
      </c>
      <c r="P192" s="14">
        <f t="shared" ca="1" si="98"/>
        <v>80.033921989999996</v>
      </c>
      <c r="Q192" s="14">
        <f t="shared" si="99"/>
        <v>0</v>
      </c>
      <c r="R192" s="14">
        <f t="shared" si="92"/>
        <v>0</v>
      </c>
      <c r="S192" s="20">
        <f t="shared" si="77"/>
        <v>0</v>
      </c>
      <c r="T192" s="14">
        <f t="shared" si="91"/>
        <v>0</v>
      </c>
      <c r="U192" s="4" t="str">
        <f t="shared" si="85"/>
        <v>J=</v>
      </c>
      <c r="V192" s="29">
        <f t="shared" si="86"/>
        <v>44732</v>
      </c>
      <c r="W192" s="3"/>
      <c r="X192" s="3"/>
      <c r="Y192" s="105">
        <f>[2]Plan1!$A262</f>
        <v>44846</v>
      </c>
      <c r="Z192" s="105" t="str">
        <f>[2]Plan1!$C262</f>
        <v>Nossa Sr.a Aparecida - Padroeira do Brasil</v>
      </c>
      <c r="AA192" s="96"/>
      <c r="AB192" s="1"/>
      <c r="AD192" s="94">
        <f t="shared" si="96"/>
        <v>45370</v>
      </c>
      <c r="AE192" s="94">
        <f t="shared" si="95"/>
        <v>45371</v>
      </c>
      <c r="AF192" s="94">
        <f t="shared" si="97"/>
        <v>45371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x14ac:dyDescent="0.15">
      <c r="A193" s="35">
        <f t="shared" si="78"/>
        <v>44556</v>
      </c>
      <c r="B193" s="156">
        <f t="shared" ca="1" si="87"/>
        <v>1080.03392199</v>
      </c>
      <c r="C193" s="14">
        <f t="shared" si="79"/>
        <v>1000</v>
      </c>
      <c r="D193" s="13">
        <f ca="1">IF(A193&lt;$B$1,VLOOKUP(A193,[1]DI!$A$4:$B$15000,2,FALSE),0)</f>
        <v>0</v>
      </c>
      <c r="E193" s="14">
        <f t="shared" ca="1" si="88"/>
        <v>1</v>
      </c>
      <c r="F193" s="14">
        <f ca="1">(TRUNC(PRODUCT($E$12:$E192),16))</f>
        <v>1.0297719446459299</v>
      </c>
      <c r="G193" s="14">
        <f t="shared" si="89"/>
        <v>1</v>
      </c>
      <c r="H193" s="14">
        <f t="shared" ca="1" si="90"/>
        <v>1.0297719400000001</v>
      </c>
      <c r="I193" s="13">
        <f t="shared" si="80"/>
        <v>0.1</v>
      </c>
      <c r="J193" s="29">
        <f t="shared" si="81"/>
        <v>44375</v>
      </c>
      <c r="K193" s="2">
        <f t="shared" si="82"/>
        <v>125</v>
      </c>
      <c r="L193" s="17">
        <f t="shared" si="83"/>
        <v>126</v>
      </c>
      <c r="M193" s="12">
        <f t="shared" si="75"/>
        <v>1.048808848</v>
      </c>
      <c r="N193" s="12">
        <f t="shared" ca="1" si="76"/>
        <v>1.0800339219999999</v>
      </c>
      <c r="O193" s="17">
        <f t="shared" si="84"/>
        <v>0</v>
      </c>
      <c r="P193" s="14">
        <f t="shared" ca="1" si="98"/>
        <v>80.033921989999996</v>
      </c>
      <c r="Q193" s="14">
        <f t="shared" si="99"/>
        <v>0</v>
      </c>
      <c r="R193" s="14">
        <f t="shared" si="92"/>
        <v>0</v>
      </c>
      <c r="S193" s="20">
        <f t="shared" si="77"/>
        <v>0</v>
      </c>
      <c r="T193" s="14">
        <f t="shared" si="91"/>
        <v>0</v>
      </c>
      <c r="U193" s="4" t="str">
        <f t="shared" si="85"/>
        <v>J=</v>
      </c>
      <c r="V193" s="29">
        <f t="shared" si="86"/>
        <v>44732</v>
      </c>
      <c r="W193" s="3"/>
      <c r="X193" s="3"/>
      <c r="Y193" s="105">
        <f>[2]Plan1!$A263</f>
        <v>44867</v>
      </c>
      <c r="Z193" s="105" t="str">
        <f>[2]Plan1!$C263</f>
        <v>Finados</v>
      </c>
      <c r="AA193" s="96"/>
      <c r="AB193" s="1"/>
      <c r="AD193" s="94">
        <f t="shared" si="96"/>
        <v>45401</v>
      </c>
      <c r="AE193" s="94">
        <f t="shared" si="95"/>
        <v>45402</v>
      </c>
      <c r="AF193" s="94">
        <f t="shared" si="97"/>
        <v>45404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35">
        <f t="shared" si="78"/>
        <v>44557</v>
      </c>
      <c r="B194" s="156">
        <f t="shared" ca="1" si="87"/>
        <v>1080.03392199</v>
      </c>
      <c r="C194" s="14">
        <f t="shared" si="79"/>
        <v>1000</v>
      </c>
      <c r="D194" s="13">
        <f ca="1">IF(A194&lt;$B$1,VLOOKUP(A194,[1]DI!$A$4:$B$15000,2,FALSE),0)</f>
        <v>9.1499999999999998E-2</v>
      </c>
      <c r="E194" s="14">
        <f t="shared" ca="1" si="88"/>
        <v>1.00034749</v>
      </c>
      <c r="F194" s="14">
        <f ca="1">(TRUNC(PRODUCT($E$12:$E193),16))</f>
        <v>1.0297719446459299</v>
      </c>
      <c r="G194" s="14">
        <f t="shared" si="89"/>
        <v>1</v>
      </c>
      <c r="H194" s="14">
        <f t="shared" ca="1" si="90"/>
        <v>1.0297719400000001</v>
      </c>
      <c r="I194" s="13">
        <f t="shared" si="80"/>
        <v>0.1</v>
      </c>
      <c r="J194" s="29">
        <f t="shared" si="81"/>
        <v>44375</v>
      </c>
      <c r="K194" s="2">
        <f t="shared" si="82"/>
        <v>126</v>
      </c>
      <c r="L194" s="17">
        <f t="shared" si="83"/>
        <v>126</v>
      </c>
      <c r="M194" s="12">
        <f t="shared" si="75"/>
        <v>1.048808848</v>
      </c>
      <c r="N194" s="12">
        <f t="shared" ca="1" si="76"/>
        <v>1.0800339219999999</v>
      </c>
      <c r="O194" s="17">
        <f t="shared" si="84"/>
        <v>0</v>
      </c>
      <c r="P194" s="14">
        <f t="shared" ca="1" si="98"/>
        <v>80.033921989999996</v>
      </c>
      <c r="Q194" s="14">
        <f t="shared" si="99"/>
        <v>0</v>
      </c>
      <c r="R194" s="14">
        <f t="shared" si="92"/>
        <v>0</v>
      </c>
      <c r="S194" s="20">
        <f t="shared" si="77"/>
        <v>0</v>
      </c>
      <c r="T194" s="14">
        <f t="shared" si="91"/>
        <v>0</v>
      </c>
      <c r="U194" s="4" t="str">
        <f t="shared" si="85"/>
        <v>J=</v>
      </c>
      <c r="V194" s="29">
        <f t="shared" si="86"/>
        <v>44732</v>
      </c>
      <c r="W194" s="21"/>
      <c r="X194" s="21"/>
      <c r="Y194" s="105">
        <f>[2]Plan1!$A264</f>
        <v>44880</v>
      </c>
      <c r="Z194" s="105" t="str">
        <f>[2]Plan1!$C264</f>
        <v>Proclamação da República</v>
      </c>
      <c r="AA194" s="96"/>
      <c r="AB194" s="1"/>
      <c r="AD194" s="94">
        <f t="shared" si="96"/>
        <v>45429</v>
      </c>
      <c r="AE194" s="94">
        <f t="shared" si="95"/>
        <v>45432</v>
      </c>
      <c r="AF194" s="94">
        <f t="shared" si="97"/>
        <v>45432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</row>
    <row r="195" spans="1:156" x14ac:dyDescent="0.15">
      <c r="A195" s="35">
        <f t="shared" si="78"/>
        <v>44558</v>
      </c>
      <c r="B195" s="156">
        <f t="shared" ca="1" si="87"/>
        <v>1080.8179319999999</v>
      </c>
      <c r="C195" s="14">
        <f t="shared" si="79"/>
        <v>1000</v>
      </c>
      <c r="D195" s="13">
        <f ca="1">IF(A195&lt;$B$1,VLOOKUP(A195,[1]DI!$A$4:$B$15000,2,FALSE),0)</f>
        <v>9.1499999999999998E-2</v>
      </c>
      <c r="E195" s="14">
        <f t="shared" ca="1" si="88"/>
        <v>1.00034749</v>
      </c>
      <c r="F195" s="14">
        <f ca="1">(TRUNC(PRODUCT($E$12:$E194),16))</f>
        <v>1.0301297800989799</v>
      </c>
      <c r="G195" s="14">
        <f t="shared" si="89"/>
        <v>1</v>
      </c>
      <c r="H195" s="14">
        <f t="shared" ca="1" si="90"/>
        <v>1.03012978</v>
      </c>
      <c r="I195" s="13">
        <f t="shared" si="80"/>
        <v>0.1</v>
      </c>
      <c r="J195" s="29">
        <f t="shared" si="81"/>
        <v>44375</v>
      </c>
      <c r="K195" s="2">
        <f t="shared" si="82"/>
        <v>127</v>
      </c>
      <c r="L195" s="17">
        <f t="shared" si="83"/>
        <v>127</v>
      </c>
      <c r="M195" s="12">
        <f t="shared" si="75"/>
        <v>1.0492055979999999</v>
      </c>
      <c r="N195" s="12">
        <f t="shared" ca="1" si="76"/>
        <v>1.080817932</v>
      </c>
      <c r="O195" s="17">
        <f t="shared" si="84"/>
        <v>0</v>
      </c>
      <c r="P195" s="14">
        <f t="shared" ca="1" si="98"/>
        <v>80.817931999999999</v>
      </c>
      <c r="Q195" s="14">
        <f t="shared" si="99"/>
        <v>0</v>
      </c>
      <c r="R195" s="14">
        <f t="shared" si="92"/>
        <v>0</v>
      </c>
      <c r="S195" s="20">
        <f t="shared" si="77"/>
        <v>0</v>
      </c>
      <c r="T195" s="14">
        <f t="shared" si="91"/>
        <v>0</v>
      </c>
      <c r="U195" s="4" t="str">
        <f t="shared" si="85"/>
        <v>J=</v>
      </c>
      <c r="V195" s="29">
        <f t="shared" si="86"/>
        <v>44732</v>
      </c>
      <c r="W195" s="3"/>
      <c r="X195" s="3"/>
      <c r="Y195" s="105">
        <f>[2]Plan1!$A265</f>
        <v>44920</v>
      </c>
      <c r="Z195" s="105" t="str">
        <f>[2]Plan1!$C265</f>
        <v>Natal</v>
      </c>
      <c r="AA195" s="96"/>
      <c r="AB195" s="1"/>
      <c r="AD195" s="94">
        <f t="shared" si="96"/>
        <v>45462</v>
      </c>
      <c r="AE195" s="94">
        <f t="shared" si="95"/>
        <v>45463</v>
      </c>
      <c r="AF195" s="94">
        <f t="shared" si="97"/>
        <v>45463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35">
        <f t="shared" si="78"/>
        <v>44559</v>
      </c>
      <c r="B196" s="156">
        <f t="shared" ca="1" si="87"/>
        <v>1081.6025069899999</v>
      </c>
      <c r="C196" s="14">
        <f t="shared" si="79"/>
        <v>1000</v>
      </c>
      <c r="D196" s="13">
        <f ca="1">IF(A196&lt;$B$1,VLOOKUP(A196,[1]DI!$A$4:$B$15000,2,FALSE),0)</f>
        <v>9.1499999999999998E-2</v>
      </c>
      <c r="E196" s="14">
        <f t="shared" ca="1" si="88"/>
        <v>1.00034749</v>
      </c>
      <c r="F196" s="14">
        <f ca="1">(TRUNC(PRODUCT($E$12:$E195),16))</f>
        <v>1.03048773989626</v>
      </c>
      <c r="G196" s="14">
        <f t="shared" si="89"/>
        <v>1</v>
      </c>
      <c r="H196" s="14">
        <f t="shared" ca="1" si="90"/>
        <v>1.0304877400000001</v>
      </c>
      <c r="I196" s="13">
        <f t="shared" si="80"/>
        <v>0.1</v>
      </c>
      <c r="J196" s="29">
        <f t="shared" si="81"/>
        <v>44375</v>
      </c>
      <c r="K196" s="2">
        <f t="shared" si="82"/>
        <v>128</v>
      </c>
      <c r="L196" s="17">
        <f t="shared" si="83"/>
        <v>128</v>
      </c>
      <c r="M196" s="12">
        <f t="shared" si="75"/>
        <v>1.0496024989999999</v>
      </c>
      <c r="N196" s="12">
        <f t="shared" ca="1" si="76"/>
        <v>1.0816025069999999</v>
      </c>
      <c r="O196" s="17">
        <f t="shared" si="84"/>
        <v>0</v>
      </c>
      <c r="P196" s="14">
        <f t="shared" ca="1" si="98"/>
        <v>81.602506989999995</v>
      </c>
      <c r="Q196" s="14">
        <f t="shared" si="99"/>
        <v>0</v>
      </c>
      <c r="R196" s="14">
        <f t="shared" si="92"/>
        <v>0</v>
      </c>
      <c r="S196" s="20">
        <f t="shared" si="77"/>
        <v>0</v>
      </c>
      <c r="T196" s="14">
        <f t="shared" si="91"/>
        <v>0</v>
      </c>
      <c r="U196" s="4" t="str">
        <f t="shared" si="85"/>
        <v>J=</v>
      </c>
      <c r="V196" s="29">
        <f t="shared" si="86"/>
        <v>44732</v>
      </c>
      <c r="W196" s="3"/>
      <c r="X196" s="3"/>
      <c r="Y196" s="105">
        <f>[2]Plan1!$A266</f>
        <v>44927</v>
      </c>
      <c r="Z196" s="105" t="str">
        <f>[2]Plan1!$C266</f>
        <v>Confraternização Universal</v>
      </c>
      <c r="AA196" s="96"/>
      <c r="AB196" s="1"/>
      <c r="AD196" s="94">
        <f t="shared" si="96"/>
        <v>45492</v>
      </c>
      <c r="AE196" s="94">
        <f t="shared" si="95"/>
        <v>45493</v>
      </c>
      <c r="AF196" s="94">
        <f t="shared" si="97"/>
        <v>45495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35">
        <f t="shared" si="78"/>
        <v>44560</v>
      </c>
      <c r="B197" s="156">
        <f t="shared" ca="1" si="87"/>
        <v>1082.38764599</v>
      </c>
      <c r="C197" s="14">
        <f t="shared" si="79"/>
        <v>1000</v>
      </c>
      <c r="D197" s="13">
        <f ca="1">IF(A197&lt;$B$1,VLOOKUP(A197,[1]DI!$A$4:$B$15000,2,FALSE),0)</f>
        <v>9.1499999999999998E-2</v>
      </c>
      <c r="E197" s="14">
        <f t="shared" ca="1" si="88"/>
        <v>1.00034749</v>
      </c>
      <c r="F197" s="14">
        <f ca="1">(TRUNC(PRODUCT($E$12:$E196),16))</f>
        <v>1.0308458240809999</v>
      </c>
      <c r="G197" s="14">
        <f t="shared" si="89"/>
        <v>1</v>
      </c>
      <c r="H197" s="14">
        <f t="shared" ca="1" si="90"/>
        <v>1.0308458199999999</v>
      </c>
      <c r="I197" s="13">
        <f t="shared" si="80"/>
        <v>0.1</v>
      </c>
      <c r="J197" s="29">
        <f t="shared" si="81"/>
        <v>44375</v>
      </c>
      <c r="K197" s="2">
        <f t="shared" si="82"/>
        <v>129</v>
      </c>
      <c r="L197" s="17">
        <f t="shared" si="83"/>
        <v>129</v>
      </c>
      <c r="M197" s="12">
        <f t="shared" si="75"/>
        <v>1.049999549</v>
      </c>
      <c r="N197" s="12">
        <f t="shared" ca="1" si="76"/>
        <v>1.0823876459999999</v>
      </c>
      <c r="O197" s="17">
        <f t="shared" si="84"/>
        <v>0</v>
      </c>
      <c r="P197" s="14">
        <f t="shared" ca="1" si="98"/>
        <v>82.387645989999996</v>
      </c>
      <c r="Q197" s="14">
        <f t="shared" si="99"/>
        <v>0</v>
      </c>
      <c r="R197" s="14">
        <f t="shared" si="92"/>
        <v>0</v>
      </c>
      <c r="S197" s="20">
        <f t="shared" si="77"/>
        <v>0</v>
      </c>
      <c r="T197" s="14">
        <f t="shared" si="91"/>
        <v>0</v>
      </c>
      <c r="U197" s="4" t="str">
        <f t="shared" si="85"/>
        <v>J=</v>
      </c>
      <c r="V197" s="29">
        <f t="shared" si="86"/>
        <v>44732</v>
      </c>
      <c r="W197" s="21"/>
      <c r="X197" s="21"/>
      <c r="Y197" s="105">
        <f>[2]Plan1!$A267</f>
        <v>44977</v>
      </c>
      <c r="Z197" s="105" t="str">
        <f>[2]Plan1!$C267</f>
        <v>Carnaval</v>
      </c>
      <c r="AA197" s="96"/>
      <c r="AB197" s="1"/>
      <c r="AD197" s="94">
        <f t="shared" si="96"/>
        <v>45523</v>
      </c>
      <c r="AE197" s="94">
        <f t="shared" si="95"/>
        <v>45524</v>
      </c>
      <c r="AF197" s="94">
        <f t="shared" si="97"/>
        <v>45524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</row>
    <row r="198" spans="1:156" x14ac:dyDescent="0.15">
      <c r="A198" s="35">
        <f t="shared" si="78"/>
        <v>44561</v>
      </c>
      <c r="B198" s="156">
        <f t="shared" ca="1" si="87"/>
        <v>1083.1733619900001</v>
      </c>
      <c r="C198" s="14">
        <f t="shared" si="79"/>
        <v>1000</v>
      </c>
      <c r="D198" s="13">
        <f ca="1">IF(A198&lt;$B$1,VLOOKUP(A198,[1]DI!$A$4:$B$15000,2,FALSE),0)</f>
        <v>9.1499999999999998E-2</v>
      </c>
      <c r="E198" s="14">
        <f t="shared" ca="1" si="88"/>
        <v>1.00034749</v>
      </c>
      <c r="F198" s="14">
        <f ca="1">(TRUNC(PRODUCT($E$12:$E197),16))</f>
        <v>1.03120403269641</v>
      </c>
      <c r="G198" s="14">
        <f t="shared" si="89"/>
        <v>1</v>
      </c>
      <c r="H198" s="14">
        <f t="shared" ca="1" si="90"/>
        <v>1.03120403</v>
      </c>
      <c r="I198" s="13">
        <f t="shared" si="80"/>
        <v>0.1</v>
      </c>
      <c r="J198" s="29">
        <f t="shared" si="81"/>
        <v>44375</v>
      </c>
      <c r="K198" s="2">
        <f t="shared" si="82"/>
        <v>130</v>
      </c>
      <c r="L198" s="17">
        <f t="shared" si="83"/>
        <v>130</v>
      </c>
      <c r="M198" s="12">
        <f t="shared" si="75"/>
        <v>1.05039675</v>
      </c>
      <c r="N198" s="12">
        <f t="shared" ca="1" si="76"/>
        <v>1.0831733619999999</v>
      </c>
      <c r="O198" s="17">
        <f t="shared" si="84"/>
        <v>0</v>
      </c>
      <c r="P198" s="14">
        <f t="shared" ca="1" si="98"/>
        <v>83.173361990000004</v>
      </c>
      <c r="Q198" s="14">
        <f t="shared" si="99"/>
        <v>0</v>
      </c>
      <c r="R198" s="14">
        <f t="shared" si="92"/>
        <v>0</v>
      </c>
      <c r="S198" s="20">
        <f t="shared" si="77"/>
        <v>0</v>
      </c>
      <c r="T198" s="14">
        <f t="shared" si="91"/>
        <v>0</v>
      </c>
      <c r="U198" s="4" t="str">
        <f t="shared" si="85"/>
        <v>J=</v>
      </c>
      <c r="V198" s="29">
        <f t="shared" si="86"/>
        <v>44732</v>
      </c>
      <c r="W198" s="3"/>
      <c r="X198" s="3"/>
      <c r="Y198" s="105">
        <f>[2]Plan1!$A268</f>
        <v>44978</v>
      </c>
      <c r="Z198" s="105" t="str">
        <f>[2]Plan1!$C268</f>
        <v>Carnaval</v>
      </c>
      <c r="AA198" s="96"/>
      <c r="AB198" s="1"/>
      <c r="AD198" s="94">
        <f t="shared" si="96"/>
        <v>45554</v>
      </c>
      <c r="AE198" s="94">
        <f t="shared" si="95"/>
        <v>45555</v>
      </c>
      <c r="AF198" s="94">
        <f t="shared" si="97"/>
        <v>45555</v>
      </c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35">
        <f t="shared" si="78"/>
        <v>44562</v>
      </c>
      <c r="B199" s="156">
        <f t="shared" ca="1" si="87"/>
        <v>1083.9596529999999</v>
      </c>
      <c r="C199" s="14">
        <f t="shared" si="79"/>
        <v>1000</v>
      </c>
      <c r="D199" s="13">
        <f ca="1">IF(A199&lt;$B$1,VLOOKUP(A199,[1]DI!$A$4:$B$15000,2,FALSE),0)</f>
        <v>0</v>
      </c>
      <c r="E199" s="14">
        <f t="shared" ca="1" si="88"/>
        <v>1</v>
      </c>
      <c r="F199" s="14">
        <f ca="1">(TRUNC(PRODUCT($E$12:$E198),16))</f>
        <v>1.03156236578573</v>
      </c>
      <c r="G199" s="14">
        <f t="shared" si="89"/>
        <v>1</v>
      </c>
      <c r="H199" s="14">
        <f t="shared" ca="1" si="90"/>
        <v>1.0315623700000001</v>
      </c>
      <c r="I199" s="13">
        <f t="shared" si="80"/>
        <v>0.1</v>
      </c>
      <c r="J199" s="29">
        <f t="shared" si="81"/>
        <v>44375</v>
      </c>
      <c r="K199" s="2">
        <f t="shared" si="82"/>
        <v>130</v>
      </c>
      <c r="L199" s="17">
        <f t="shared" si="83"/>
        <v>131</v>
      </c>
      <c r="M199" s="12">
        <f t="shared" si="75"/>
        <v>1.0507941009999999</v>
      </c>
      <c r="N199" s="12">
        <f t="shared" ca="1" si="76"/>
        <v>1.083959653</v>
      </c>
      <c r="O199" s="17">
        <f t="shared" si="84"/>
        <v>0</v>
      </c>
      <c r="P199" s="14">
        <f t="shared" ca="1" si="98"/>
        <v>83.959653000000003</v>
      </c>
      <c r="Q199" s="14">
        <f t="shared" si="99"/>
        <v>0</v>
      </c>
      <c r="R199" s="14">
        <f t="shared" si="92"/>
        <v>0</v>
      </c>
      <c r="S199" s="20">
        <f t="shared" si="77"/>
        <v>0</v>
      </c>
      <c r="T199" s="14">
        <f t="shared" si="91"/>
        <v>0</v>
      </c>
      <c r="U199" s="4" t="str">
        <f t="shared" si="85"/>
        <v>J=</v>
      </c>
      <c r="V199" s="29">
        <f t="shared" si="86"/>
        <v>44732</v>
      </c>
      <c r="W199" s="3"/>
      <c r="X199" s="3"/>
      <c r="Y199" s="105">
        <f>[2]Plan1!$A269</f>
        <v>45023</v>
      </c>
      <c r="Z199" s="105" t="str">
        <f>[2]Plan1!$C269</f>
        <v>Paixão de Cristo</v>
      </c>
      <c r="AA199" s="96"/>
      <c r="AB199" s="1"/>
      <c r="AD199" s="94">
        <f t="shared" si="96"/>
        <v>45583</v>
      </c>
      <c r="AE199" s="94">
        <f t="shared" si="95"/>
        <v>45585</v>
      </c>
      <c r="AF199" s="94">
        <f t="shared" si="97"/>
        <v>45586</v>
      </c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35">
        <f t="shared" si="78"/>
        <v>44563</v>
      </c>
      <c r="B200" s="156">
        <f t="shared" ca="1" si="87"/>
        <v>1083.9596529999999</v>
      </c>
      <c r="C200" s="14">
        <f t="shared" si="79"/>
        <v>1000</v>
      </c>
      <c r="D200" s="13">
        <f ca="1">IF(A200&lt;$B$1,VLOOKUP(A200,[1]DI!$A$4:$B$15000,2,FALSE),0)</f>
        <v>0</v>
      </c>
      <c r="E200" s="14">
        <f t="shared" ca="1" si="88"/>
        <v>1</v>
      </c>
      <c r="F200" s="14">
        <f ca="1">(TRUNC(PRODUCT($E$12:$E199),16))</f>
        <v>1.03156236578573</v>
      </c>
      <c r="G200" s="14">
        <f t="shared" si="89"/>
        <v>1</v>
      </c>
      <c r="H200" s="14">
        <f t="shared" ca="1" si="90"/>
        <v>1.0315623700000001</v>
      </c>
      <c r="I200" s="13">
        <f t="shared" si="80"/>
        <v>0.1</v>
      </c>
      <c r="J200" s="29">
        <f t="shared" si="81"/>
        <v>44375</v>
      </c>
      <c r="K200" s="2">
        <f t="shared" si="82"/>
        <v>130</v>
      </c>
      <c r="L200" s="17">
        <f t="shared" si="83"/>
        <v>131</v>
      </c>
      <c r="M200" s="12">
        <f t="shared" si="75"/>
        <v>1.0507941009999999</v>
      </c>
      <c r="N200" s="12">
        <f t="shared" ca="1" si="76"/>
        <v>1.083959653</v>
      </c>
      <c r="O200" s="17">
        <f t="shared" si="84"/>
        <v>0</v>
      </c>
      <c r="P200" s="14">
        <f t="shared" ca="1" si="98"/>
        <v>83.959653000000003</v>
      </c>
      <c r="Q200" s="14">
        <f t="shared" si="99"/>
        <v>0</v>
      </c>
      <c r="R200" s="14">
        <f t="shared" si="92"/>
        <v>0</v>
      </c>
      <c r="S200" s="20">
        <f t="shared" si="77"/>
        <v>0</v>
      </c>
      <c r="T200" s="14">
        <f t="shared" si="91"/>
        <v>0</v>
      </c>
      <c r="U200" s="4" t="str">
        <f t="shared" si="85"/>
        <v>J=</v>
      </c>
      <c r="V200" s="29">
        <f t="shared" si="86"/>
        <v>44732</v>
      </c>
      <c r="W200" s="3"/>
      <c r="X200" s="3"/>
      <c r="Y200" s="105">
        <f>[2]Plan1!$A270</f>
        <v>45037</v>
      </c>
      <c r="Z200" s="105" t="str">
        <f>[2]Plan1!$C270</f>
        <v>Tiradentes</v>
      </c>
      <c r="AA200" s="96"/>
      <c r="AB200" s="1"/>
      <c r="AD200" s="94">
        <f t="shared" si="96"/>
        <v>45615</v>
      </c>
      <c r="AE200" s="94">
        <f t="shared" si="95"/>
        <v>45616</v>
      </c>
      <c r="AF200" s="94">
        <f t="shared" si="97"/>
        <v>45617</v>
      </c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35">
        <f t="shared" si="78"/>
        <v>44564</v>
      </c>
      <c r="B201" s="156">
        <f t="shared" ca="1" si="87"/>
        <v>1083.9596529999999</v>
      </c>
      <c r="C201" s="14">
        <f t="shared" si="79"/>
        <v>1000</v>
      </c>
      <c r="D201" s="13">
        <f ca="1">IF(A201&lt;$B$1,VLOOKUP(A201,[1]DI!$A$4:$B$15000,2,FALSE),0)</f>
        <v>9.1499999999999998E-2</v>
      </c>
      <c r="E201" s="14">
        <f t="shared" ca="1" si="88"/>
        <v>1.00034749</v>
      </c>
      <c r="F201" s="14">
        <f ca="1">(TRUNC(PRODUCT($E$12:$E200),16))</f>
        <v>1.03156236578573</v>
      </c>
      <c r="G201" s="14">
        <f t="shared" si="89"/>
        <v>1</v>
      </c>
      <c r="H201" s="14">
        <f t="shared" ca="1" si="90"/>
        <v>1.0315623700000001</v>
      </c>
      <c r="I201" s="13">
        <f t="shared" si="80"/>
        <v>0.1</v>
      </c>
      <c r="J201" s="29">
        <f t="shared" si="81"/>
        <v>44375</v>
      </c>
      <c r="K201" s="2">
        <f t="shared" si="82"/>
        <v>131</v>
      </c>
      <c r="L201" s="17">
        <f t="shared" si="83"/>
        <v>131</v>
      </c>
      <c r="M201" s="12">
        <f t="shared" si="75"/>
        <v>1.0507941009999999</v>
      </c>
      <c r="N201" s="12">
        <f t="shared" ca="1" si="76"/>
        <v>1.083959653</v>
      </c>
      <c r="O201" s="17">
        <f t="shared" si="84"/>
        <v>0</v>
      </c>
      <c r="P201" s="14">
        <f t="shared" ca="1" si="98"/>
        <v>83.959653000000003</v>
      </c>
      <c r="Q201" s="14">
        <f t="shared" si="99"/>
        <v>0</v>
      </c>
      <c r="R201" s="14">
        <f t="shared" si="92"/>
        <v>0</v>
      </c>
      <c r="S201" s="20">
        <f t="shared" si="77"/>
        <v>0</v>
      </c>
      <c r="T201" s="14">
        <f t="shared" si="91"/>
        <v>0</v>
      </c>
      <c r="U201" s="4" t="str">
        <f t="shared" si="85"/>
        <v>J=</v>
      </c>
      <c r="V201" s="29">
        <f t="shared" si="86"/>
        <v>44732</v>
      </c>
      <c r="W201" s="3"/>
      <c r="X201" s="3"/>
      <c r="Y201" s="105">
        <f>[2]Plan1!$A271</f>
        <v>45047</v>
      </c>
      <c r="Z201" s="105" t="str">
        <f>[2]Plan1!$C271</f>
        <v>Dia do Trabalho</v>
      </c>
      <c r="AA201" s="96"/>
      <c r="AB201" s="1"/>
      <c r="AD201" s="94">
        <f t="shared" si="96"/>
        <v>45635</v>
      </c>
      <c r="AE201" s="94">
        <v>45636</v>
      </c>
      <c r="AF201" s="94">
        <f t="shared" si="97"/>
        <v>45636</v>
      </c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35">
        <f t="shared" si="78"/>
        <v>44565</v>
      </c>
      <c r="B202" s="156">
        <f t="shared" ca="1" si="87"/>
        <v>1084.7465</v>
      </c>
      <c r="C202" s="14">
        <f t="shared" si="79"/>
        <v>1000</v>
      </c>
      <c r="D202" s="13">
        <f ca="1">IF(A202&lt;$B$1,VLOOKUP(A202,[1]DI!$A$4:$B$15000,2,FALSE),0)</f>
        <v>9.1499999999999998E-2</v>
      </c>
      <c r="E202" s="14">
        <f t="shared" ca="1" si="88"/>
        <v>1.00034749</v>
      </c>
      <c r="F202" s="14">
        <f ca="1">(TRUNC(PRODUCT($E$12:$E201),16))</f>
        <v>1.0319208233922199</v>
      </c>
      <c r="G202" s="14">
        <f t="shared" si="89"/>
        <v>1</v>
      </c>
      <c r="H202" s="14">
        <f t="shared" ca="1" si="90"/>
        <v>1.0319208200000001</v>
      </c>
      <c r="I202" s="13">
        <f t="shared" si="80"/>
        <v>0.1</v>
      </c>
      <c r="J202" s="29">
        <f t="shared" si="81"/>
        <v>44375</v>
      </c>
      <c r="K202" s="2">
        <f t="shared" si="82"/>
        <v>132</v>
      </c>
      <c r="L202" s="17">
        <f t="shared" si="83"/>
        <v>132</v>
      </c>
      <c r="M202" s="12">
        <f t="shared" si="75"/>
        <v>1.0511916020000001</v>
      </c>
      <c r="N202" s="12">
        <f t="shared" ca="1" si="76"/>
        <v>1.0847465000000001</v>
      </c>
      <c r="O202" s="17">
        <f t="shared" si="84"/>
        <v>0</v>
      </c>
      <c r="P202" s="14">
        <f t="shared" ca="1" si="98"/>
        <v>84.746499999999997</v>
      </c>
      <c r="Q202" s="14">
        <f t="shared" si="99"/>
        <v>0</v>
      </c>
      <c r="R202" s="14">
        <f t="shared" si="92"/>
        <v>0</v>
      </c>
      <c r="S202" s="20">
        <f t="shared" si="77"/>
        <v>0</v>
      </c>
      <c r="T202" s="14">
        <f t="shared" si="91"/>
        <v>0</v>
      </c>
      <c r="U202" s="4" t="str">
        <f t="shared" si="85"/>
        <v>J=</v>
      </c>
      <c r="V202" s="29">
        <f t="shared" si="86"/>
        <v>44732</v>
      </c>
      <c r="W202" s="3"/>
      <c r="X202" s="3"/>
      <c r="Y202" s="105">
        <f>[2]Plan1!$A272</f>
        <v>45085</v>
      </c>
      <c r="Z202" s="105" t="str">
        <f>[2]Plan1!$C272</f>
        <v>Corpus Christi</v>
      </c>
      <c r="AA202" s="96"/>
      <c r="AB202" s="1"/>
      <c r="AD202" s="3"/>
      <c r="AE202" s="3"/>
      <c r="AF202" s="3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35">
        <f t="shared" si="78"/>
        <v>44566</v>
      </c>
      <c r="B203" s="156">
        <f t="shared" ca="1" si="87"/>
        <v>1085.5339349999999</v>
      </c>
      <c r="C203" s="14">
        <f t="shared" si="79"/>
        <v>1000</v>
      </c>
      <c r="D203" s="13">
        <f ca="1">IF(A203&lt;$B$1,VLOOKUP(A203,[1]DI!$A$4:$B$15000,2,FALSE),0)</f>
        <v>9.1499999999999998E-2</v>
      </c>
      <c r="E203" s="14">
        <f t="shared" ca="1" si="88"/>
        <v>1.00034749</v>
      </c>
      <c r="F203" s="14">
        <f ca="1">(TRUNC(PRODUCT($E$12:$E202),16))</f>
        <v>1.03227940555914</v>
      </c>
      <c r="G203" s="14">
        <f t="shared" si="89"/>
        <v>1</v>
      </c>
      <c r="H203" s="14">
        <f t="shared" ca="1" si="90"/>
        <v>1.0322794099999999</v>
      </c>
      <c r="I203" s="13">
        <f t="shared" si="80"/>
        <v>0.1</v>
      </c>
      <c r="J203" s="29">
        <f t="shared" si="81"/>
        <v>44375</v>
      </c>
      <c r="K203" s="2">
        <f t="shared" si="82"/>
        <v>133</v>
      </c>
      <c r="L203" s="17">
        <f t="shared" si="83"/>
        <v>133</v>
      </c>
      <c r="M203" s="12">
        <f t="shared" si="75"/>
        <v>1.051589254</v>
      </c>
      <c r="N203" s="12">
        <f t="shared" ca="1" si="76"/>
        <v>1.0855339349999999</v>
      </c>
      <c r="O203" s="17">
        <f t="shared" si="84"/>
        <v>0</v>
      </c>
      <c r="P203" s="14">
        <f t="shared" ca="1" si="98"/>
        <v>85.533935</v>
      </c>
      <c r="Q203" s="14">
        <f t="shared" si="99"/>
        <v>0</v>
      </c>
      <c r="R203" s="14">
        <f t="shared" si="92"/>
        <v>0</v>
      </c>
      <c r="S203" s="20">
        <f t="shared" si="77"/>
        <v>0</v>
      </c>
      <c r="T203" s="14">
        <f t="shared" si="91"/>
        <v>0</v>
      </c>
      <c r="U203" s="4" t="str">
        <f t="shared" si="85"/>
        <v>J=</v>
      </c>
      <c r="V203" s="29">
        <f t="shared" si="86"/>
        <v>44732</v>
      </c>
      <c r="W203" s="3"/>
      <c r="X203" s="3"/>
      <c r="Y203" s="105">
        <f>[2]Plan1!$A273</f>
        <v>45176</v>
      </c>
      <c r="Z203" s="105" t="str">
        <f>[2]Plan1!$C273</f>
        <v>Independência do Brasil</v>
      </c>
      <c r="AA203" s="96"/>
      <c r="AB203" s="1"/>
      <c r="AD203" s="3"/>
      <c r="AE203" s="3"/>
      <c r="AF203" s="3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35">
        <f t="shared" si="78"/>
        <v>44567</v>
      </c>
      <c r="B204" s="156">
        <f t="shared" ca="1" si="87"/>
        <v>1086.321925</v>
      </c>
      <c r="C204" s="14">
        <f t="shared" si="79"/>
        <v>1000</v>
      </c>
      <c r="D204" s="13">
        <f ca="1">IF(A204&lt;$B$1,VLOOKUP(A204,[1]DI!$A$4:$B$15000,2,FALSE),0)</f>
        <v>9.1499999999999998E-2</v>
      </c>
      <c r="E204" s="14">
        <f t="shared" ca="1" si="88"/>
        <v>1.00034749</v>
      </c>
      <c r="F204" s="14">
        <f ca="1">(TRUNC(PRODUCT($E$12:$E203),16))</f>
        <v>1.0326381123297801</v>
      </c>
      <c r="G204" s="14">
        <f t="shared" si="89"/>
        <v>1</v>
      </c>
      <c r="H204" s="14">
        <f t="shared" ca="1" si="90"/>
        <v>1.0326381099999999</v>
      </c>
      <c r="I204" s="13">
        <f t="shared" si="80"/>
        <v>0.1</v>
      </c>
      <c r="J204" s="29">
        <f t="shared" si="81"/>
        <v>44375</v>
      </c>
      <c r="K204" s="2">
        <f t="shared" si="82"/>
        <v>134</v>
      </c>
      <c r="L204" s="17">
        <f t="shared" si="83"/>
        <v>134</v>
      </c>
      <c r="M204" s="12">
        <f t="shared" ref="M204:M267" si="100">ROUND((I204+1)^(L204/252),9)</f>
        <v>1.051987056</v>
      </c>
      <c r="N204" s="12">
        <f t="shared" ref="N204:N267" ca="1" si="101">ROUND(H204*M204,9)</f>
        <v>1.086321925</v>
      </c>
      <c r="O204" s="17">
        <f t="shared" si="84"/>
        <v>0</v>
      </c>
      <c r="P204" s="14">
        <f t="shared" ca="1" si="98"/>
        <v>86.321924999999993</v>
      </c>
      <c r="Q204" s="14">
        <f t="shared" si="99"/>
        <v>0</v>
      </c>
      <c r="R204" s="14">
        <f t="shared" si="92"/>
        <v>0</v>
      </c>
      <c r="S204" s="20">
        <f t="shared" ref="S204:S267" si="102">IF($O204&gt;0,VLOOKUP($O204,$Y$12:$AE$150,7),0)</f>
        <v>0</v>
      </c>
      <c r="T204" s="14">
        <f t="shared" si="91"/>
        <v>0</v>
      </c>
      <c r="U204" s="4" t="str">
        <f t="shared" si="85"/>
        <v>J=</v>
      </c>
      <c r="V204" s="29">
        <f t="shared" si="86"/>
        <v>44732</v>
      </c>
      <c r="W204" s="3"/>
      <c r="X204" s="3"/>
      <c r="Y204" s="105">
        <f>[2]Plan1!$A274</f>
        <v>45211</v>
      </c>
      <c r="Z204" s="105" t="str">
        <f>[2]Plan1!$C274</f>
        <v>Nossa Sr.a Aparecida - Padroeira do Brasil</v>
      </c>
      <c r="AA204" s="96"/>
      <c r="AB204" s="1"/>
      <c r="AD204" s="3"/>
      <c r="AE204" s="3"/>
      <c r="AF204" s="3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35">
        <f t="shared" ref="A205:A268" si="103">(A204+1)</f>
        <v>44568</v>
      </c>
      <c r="B205" s="156">
        <f t="shared" ca="1" si="87"/>
        <v>1087.1104929999999</v>
      </c>
      <c r="C205" s="14">
        <f t="shared" ref="C205:C268" si="104">(C204-T204)</f>
        <v>1000</v>
      </c>
      <c r="D205" s="13">
        <f ca="1">IF(A205&lt;$B$1,VLOOKUP(A205,[1]DI!$A$4:$B$15000,2,FALSE),0)</f>
        <v>9.1499999999999998E-2</v>
      </c>
      <c r="E205" s="14">
        <f t="shared" ca="1" si="88"/>
        <v>1.00034749</v>
      </c>
      <c r="F205" s="14">
        <f ca="1">(TRUNC(PRODUCT($E$12:$E204),16))</f>
        <v>1.03299694374743</v>
      </c>
      <c r="G205" s="14">
        <f t="shared" si="89"/>
        <v>1</v>
      </c>
      <c r="H205" s="14">
        <f t="shared" ca="1" si="90"/>
        <v>1.0329969400000001</v>
      </c>
      <c r="I205" s="13">
        <f t="shared" ref="I205:I268" si="105">I204</f>
        <v>0.1</v>
      </c>
      <c r="J205" s="29">
        <f t="shared" ref="J205:J268" si="106">IF(O204&gt;0,VLOOKUP(O204,Y$12:AI$150,2),J204)</f>
        <v>44375</v>
      </c>
      <c r="K205" s="2">
        <f t="shared" ref="K205:K268" si="107">IF(A205&gt;J205,IF(NETWORKDAYS(J205,A205,$Y$160:$Y$544)-1=0,1,NETWORKDAYS(J205,A205,$Y$160:$Y$544)-1),0)</f>
        <v>135</v>
      </c>
      <c r="L205" s="17">
        <f t="shared" ref="L205:L268" si="108">IF(AND(K205=1,K204=1),1,IF(K205&gt;0,IF(K205=K204,K205+1,K205),0))</f>
        <v>135</v>
      </c>
      <c r="M205" s="12">
        <f t="shared" si="100"/>
        <v>1.0523850079999999</v>
      </c>
      <c r="N205" s="12">
        <f t="shared" ca="1" si="101"/>
        <v>1.087110493</v>
      </c>
      <c r="O205" s="17">
        <f t="shared" ref="O205:O268" si="109">IF(VLOOKUP(A205,Z$12:AG$150,8)=VLOOKUP(A204,Z$12:AG$150,8),0,VLOOKUP(A205,Z$12:AG$150,8))</f>
        <v>0</v>
      </c>
      <c r="P205" s="14">
        <f t="shared" ca="1" si="98"/>
        <v>87.110493000000005</v>
      </c>
      <c r="Q205" s="14">
        <f t="shared" si="99"/>
        <v>0</v>
      </c>
      <c r="R205" s="14">
        <f t="shared" si="92"/>
        <v>0</v>
      </c>
      <c r="S205" s="20">
        <f t="shared" si="102"/>
        <v>0</v>
      </c>
      <c r="T205" s="14">
        <f t="shared" si="91"/>
        <v>0</v>
      </c>
      <c r="U205" s="4" t="str">
        <f t="shared" ref="U205:U268" si="110">IF(O204&gt;0,VLOOKUP(O204,Y$12:AI$150,10),U204)</f>
        <v>J=</v>
      </c>
      <c r="V205" s="29">
        <f t="shared" ref="V205:V268" si="111">IF(O204&gt;0,VLOOKUP(O204,Y$12:AI$150,11),V204)</f>
        <v>44732</v>
      </c>
      <c r="W205" s="3"/>
      <c r="X205" s="3"/>
      <c r="Y205" s="105">
        <f>[2]Plan1!$A275</f>
        <v>45232</v>
      </c>
      <c r="Z205" s="105" t="str">
        <f>[2]Plan1!$C275</f>
        <v>Finados</v>
      </c>
      <c r="AA205" s="96"/>
      <c r="AB205" s="1"/>
      <c r="AD205" s="3"/>
      <c r="AE205" s="3"/>
      <c r="AF205" s="3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35">
        <f t="shared" si="103"/>
        <v>44569</v>
      </c>
      <c r="B206" s="156">
        <f t="shared" ref="B206:B269" ca="1" si="112">IF(A206&lt;=TODAY(),C206+P206,IF(AND(A206&gt;TODAY(),A206&lt;=$B$1),IF(VLOOKUP(TODAY(),$A$10:$D$5000,4,FALSE)=0,"n.d",C206+P206),"n.d"))</f>
        <v>1087.899639</v>
      </c>
      <c r="C206" s="14">
        <f t="shared" si="104"/>
        <v>1000</v>
      </c>
      <c r="D206" s="13">
        <f ca="1">IF(A206&lt;$B$1,VLOOKUP(A206,[1]DI!$A$4:$B$15000,2,FALSE),0)</f>
        <v>0</v>
      </c>
      <c r="E206" s="14">
        <f t="shared" ref="E206:E269" ca="1" si="113">ROUND(((1+D206)^(1/252)),8)</f>
        <v>1</v>
      </c>
      <c r="F206" s="14">
        <f ca="1">(TRUNC(PRODUCT($E$12:$E205),16))</f>
        <v>1.03335589985541</v>
      </c>
      <c r="G206" s="14">
        <f t="shared" ref="G206:G269" si="114">IF(O205&gt;0,F205,G205)</f>
        <v>1</v>
      </c>
      <c r="H206" s="14">
        <f t="shared" ref="H206:H269" ca="1" si="115">ROUND(F206/G206,8)</f>
        <v>1.0333559000000001</v>
      </c>
      <c r="I206" s="13">
        <f t="shared" si="105"/>
        <v>0.1</v>
      </c>
      <c r="J206" s="29">
        <f t="shared" si="106"/>
        <v>44375</v>
      </c>
      <c r="K206" s="2">
        <f t="shared" si="107"/>
        <v>135</v>
      </c>
      <c r="L206" s="17">
        <f t="shared" si="108"/>
        <v>136</v>
      </c>
      <c r="M206" s="12">
        <f t="shared" si="100"/>
        <v>1.0527831110000001</v>
      </c>
      <c r="N206" s="12">
        <f t="shared" ca="1" si="101"/>
        <v>1.087899639</v>
      </c>
      <c r="O206" s="17">
        <f t="shared" si="109"/>
        <v>0</v>
      </c>
      <c r="P206" s="14">
        <f t="shared" ca="1" si="98"/>
        <v>87.899638999999993</v>
      </c>
      <c r="Q206" s="14">
        <f t="shared" si="99"/>
        <v>0</v>
      </c>
      <c r="R206" s="14">
        <f t="shared" si="92"/>
        <v>0</v>
      </c>
      <c r="S206" s="20">
        <f t="shared" si="102"/>
        <v>0</v>
      </c>
      <c r="T206" s="14">
        <f t="shared" ref="T206:T269" si="116">IF(S206&gt;0,TRUNC(S206*C206,8),0)</f>
        <v>0</v>
      </c>
      <c r="U206" s="4" t="str">
        <f t="shared" si="110"/>
        <v>J=</v>
      </c>
      <c r="V206" s="29">
        <f t="shared" si="111"/>
        <v>44732</v>
      </c>
      <c r="W206" s="3"/>
      <c r="X206" s="3"/>
      <c r="Y206" s="105">
        <f>[2]Plan1!$A276</f>
        <v>45245</v>
      </c>
      <c r="Z206" s="105" t="str">
        <f>[2]Plan1!$C276</f>
        <v>Proclamação da República</v>
      </c>
      <c r="AA206" s="96"/>
      <c r="AB206" s="1"/>
      <c r="AD206" s="3"/>
      <c r="AE206" s="3"/>
      <c r="AF206" s="3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35">
        <f t="shared" si="103"/>
        <v>44570</v>
      </c>
      <c r="B207" s="156">
        <f t="shared" ca="1" si="112"/>
        <v>1087.899639</v>
      </c>
      <c r="C207" s="14">
        <f t="shared" si="104"/>
        <v>1000</v>
      </c>
      <c r="D207" s="13">
        <f ca="1">IF(A207&lt;$B$1,VLOOKUP(A207,[1]DI!$A$4:$B$15000,2,FALSE),0)</f>
        <v>0</v>
      </c>
      <c r="E207" s="14">
        <f t="shared" ca="1" si="113"/>
        <v>1</v>
      </c>
      <c r="F207" s="14">
        <f ca="1">(TRUNC(PRODUCT($E$12:$E206),16))</f>
        <v>1.03335589985541</v>
      </c>
      <c r="G207" s="14">
        <f t="shared" si="114"/>
        <v>1</v>
      </c>
      <c r="H207" s="14">
        <f t="shared" ca="1" si="115"/>
        <v>1.0333559000000001</v>
      </c>
      <c r="I207" s="13">
        <f t="shared" si="105"/>
        <v>0.1</v>
      </c>
      <c r="J207" s="29">
        <f t="shared" si="106"/>
        <v>44375</v>
      </c>
      <c r="K207" s="2">
        <f t="shared" si="107"/>
        <v>135</v>
      </c>
      <c r="L207" s="17">
        <f t="shared" si="108"/>
        <v>136</v>
      </c>
      <c r="M207" s="12">
        <f t="shared" si="100"/>
        <v>1.0527831110000001</v>
      </c>
      <c r="N207" s="12">
        <f t="shared" ca="1" si="101"/>
        <v>1.087899639</v>
      </c>
      <c r="O207" s="17">
        <f t="shared" si="109"/>
        <v>0</v>
      </c>
      <c r="P207" s="14">
        <f t="shared" ca="1" si="98"/>
        <v>87.899638999999993</v>
      </c>
      <c r="Q207" s="14">
        <f t="shared" si="99"/>
        <v>0</v>
      </c>
      <c r="R207" s="14">
        <f t="shared" si="92"/>
        <v>0</v>
      </c>
      <c r="S207" s="20">
        <f t="shared" si="102"/>
        <v>0</v>
      </c>
      <c r="T207" s="14">
        <f t="shared" si="116"/>
        <v>0</v>
      </c>
      <c r="U207" s="4" t="str">
        <f t="shared" si="110"/>
        <v>J=</v>
      </c>
      <c r="V207" s="29">
        <f t="shared" si="111"/>
        <v>44732</v>
      </c>
      <c r="W207" s="3"/>
      <c r="X207" s="3"/>
      <c r="Y207" s="105">
        <f>[2]Plan1!$A277</f>
        <v>45285</v>
      </c>
      <c r="Z207" s="105" t="str">
        <f>[2]Plan1!$C277</f>
        <v>Natal</v>
      </c>
      <c r="AA207" s="96"/>
      <c r="AB207" s="1"/>
      <c r="AD207" s="3"/>
      <c r="AE207" s="3"/>
      <c r="AF207" s="3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35">
        <f t="shared" si="103"/>
        <v>44571</v>
      </c>
      <c r="B208" s="156">
        <f t="shared" ca="1" si="112"/>
        <v>1087.899639</v>
      </c>
      <c r="C208" s="14">
        <f t="shared" si="104"/>
        <v>1000</v>
      </c>
      <c r="D208" s="13">
        <f ca="1">IF(A208&lt;$B$1,VLOOKUP(A208,[1]DI!$A$4:$B$15000,2,FALSE),0)</f>
        <v>9.1499999999999998E-2</v>
      </c>
      <c r="E208" s="14">
        <f t="shared" ca="1" si="113"/>
        <v>1.00034749</v>
      </c>
      <c r="F208" s="14">
        <f ca="1">(TRUNC(PRODUCT($E$12:$E207),16))</f>
        <v>1.03335589985541</v>
      </c>
      <c r="G208" s="14">
        <f t="shared" si="114"/>
        <v>1</v>
      </c>
      <c r="H208" s="14">
        <f t="shared" ca="1" si="115"/>
        <v>1.0333559000000001</v>
      </c>
      <c r="I208" s="13">
        <f t="shared" si="105"/>
        <v>0.1</v>
      </c>
      <c r="J208" s="29">
        <f t="shared" si="106"/>
        <v>44375</v>
      </c>
      <c r="K208" s="2">
        <f t="shared" si="107"/>
        <v>136</v>
      </c>
      <c r="L208" s="17">
        <f t="shared" si="108"/>
        <v>136</v>
      </c>
      <c r="M208" s="12">
        <f t="shared" si="100"/>
        <v>1.0527831110000001</v>
      </c>
      <c r="N208" s="12">
        <f t="shared" ca="1" si="101"/>
        <v>1.087899639</v>
      </c>
      <c r="O208" s="17">
        <f t="shared" si="109"/>
        <v>0</v>
      </c>
      <c r="P208" s="14">
        <f t="shared" ca="1" si="98"/>
        <v>87.899638999999993</v>
      </c>
      <c r="Q208" s="14">
        <f t="shared" si="99"/>
        <v>0</v>
      </c>
      <c r="R208" s="14">
        <f t="shared" si="92"/>
        <v>0</v>
      </c>
      <c r="S208" s="20">
        <f t="shared" si="102"/>
        <v>0</v>
      </c>
      <c r="T208" s="14">
        <f t="shared" si="116"/>
        <v>0</v>
      </c>
      <c r="U208" s="4" t="str">
        <f t="shared" si="110"/>
        <v>J=</v>
      </c>
      <c r="V208" s="29">
        <f t="shared" si="111"/>
        <v>44732</v>
      </c>
      <c r="W208" s="3"/>
      <c r="X208" s="3"/>
      <c r="Y208" s="105">
        <f>[2]Plan1!$A278</f>
        <v>45292</v>
      </c>
      <c r="Z208" s="105" t="str">
        <f>[2]Plan1!$C278</f>
        <v>Confraternização Universal</v>
      </c>
      <c r="AA208" s="96"/>
      <c r="AB208" s="1"/>
      <c r="AD208" s="3"/>
      <c r="AE208" s="3"/>
      <c r="AF208" s="3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35">
        <f t="shared" si="103"/>
        <v>44572</v>
      </c>
      <c r="B209" s="156">
        <f t="shared" ca="1" si="112"/>
        <v>1088.6893540000001</v>
      </c>
      <c r="C209" s="14">
        <f t="shared" si="104"/>
        <v>1000</v>
      </c>
      <c r="D209" s="13">
        <f ca="1">IF(A209&lt;$B$1,VLOOKUP(A209,[1]DI!$A$4:$B$15000,2,FALSE),0)</f>
        <v>9.1499999999999998E-2</v>
      </c>
      <c r="E209" s="14">
        <f t="shared" ca="1" si="113"/>
        <v>1.00034749</v>
      </c>
      <c r="F209" s="14">
        <f ca="1">(TRUNC(PRODUCT($E$12:$E208),16))</f>
        <v>1.03371498069705</v>
      </c>
      <c r="G209" s="14">
        <f t="shared" si="114"/>
        <v>1</v>
      </c>
      <c r="H209" s="14">
        <f t="shared" ca="1" si="115"/>
        <v>1.0337149800000001</v>
      </c>
      <c r="I209" s="13">
        <f t="shared" si="105"/>
        <v>0.1</v>
      </c>
      <c r="J209" s="29">
        <f t="shared" si="106"/>
        <v>44375</v>
      </c>
      <c r="K209" s="2">
        <f t="shared" si="107"/>
        <v>137</v>
      </c>
      <c r="L209" s="17">
        <f t="shared" si="108"/>
        <v>137</v>
      </c>
      <c r="M209" s="12">
        <f t="shared" si="100"/>
        <v>1.0531813649999999</v>
      </c>
      <c r="N209" s="12">
        <f t="shared" ca="1" si="101"/>
        <v>1.088689354</v>
      </c>
      <c r="O209" s="17">
        <f t="shared" si="109"/>
        <v>0</v>
      </c>
      <c r="P209" s="14">
        <f t="shared" ca="1" si="98"/>
        <v>88.689353999999994</v>
      </c>
      <c r="Q209" s="14">
        <f t="shared" si="99"/>
        <v>0</v>
      </c>
      <c r="R209" s="14">
        <f t="shared" si="92"/>
        <v>0</v>
      </c>
      <c r="S209" s="20">
        <f t="shared" si="102"/>
        <v>0</v>
      </c>
      <c r="T209" s="14">
        <f t="shared" si="116"/>
        <v>0</v>
      </c>
      <c r="U209" s="4" t="str">
        <f t="shared" si="110"/>
        <v>J=</v>
      </c>
      <c r="V209" s="29">
        <f t="shared" si="111"/>
        <v>44732</v>
      </c>
      <c r="W209" s="3"/>
      <c r="X209" s="3"/>
      <c r="Y209" s="105">
        <f>[2]Plan1!$A279</f>
        <v>45334</v>
      </c>
      <c r="Z209" s="105" t="str">
        <f>[2]Plan1!$C279</f>
        <v>Carnaval</v>
      </c>
      <c r="AA209" s="96"/>
      <c r="AB209" s="1"/>
      <c r="AD209" s="3"/>
      <c r="AE209" s="3"/>
      <c r="AF209" s="3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35">
        <f t="shared" si="103"/>
        <v>44573</v>
      </c>
      <c r="B210" s="156">
        <f t="shared" ca="1" si="112"/>
        <v>1089.479646</v>
      </c>
      <c r="C210" s="14">
        <f t="shared" si="104"/>
        <v>1000</v>
      </c>
      <c r="D210" s="13">
        <f ca="1">IF(A210&lt;$B$1,VLOOKUP(A210,[1]DI!$A$4:$B$15000,2,FALSE),0)</f>
        <v>9.1499999999999998E-2</v>
      </c>
      <c r="E210" s="14">
        <f t="shared" ca="1" si="113"/>
        <v>1.00034749</v>
      </c>
      <c r="F210" s="14">
        <f ca="1">(TRUNC(PRODUCT($E$12:$E209),16))</f>
        <v>1.0340741863156999</v>
      </c>
      <c r="G210" s="14">
        <f t="shared" si="114"/>
        <v>1</v>
      </c>
      <c r="H210" s="14">
        <f t="shared" ca="1" si="115"/>
        <v>1.0340741899999999</v>
      </c>
      <c r="I210" s="13">
        <f t="shared" si="105"/>
        <v>0.1</v>
      </c>
      <c r="J210" s="29">
        <f t="shared" si="106"/>
        <v>44375</v>
      </c>
      <c r="K210" s="2">
        <f t="shared" si="107"/>
        <v>138</v>
      </c>
      <c r="L210" s="17">
        <f t="shared" si="108"/>
        <v>138</v>
      </c>
      <c r="M210" s="12">
        <f t="shared" si="100"/>
        <v>1.0535797689999999</v>
      </c>
      <c r="N210" s="12">
        <f t="shared" ca="1" si="101"/>
        <v>1.089479646</v>
      </c>
      <c r="O210" s="17">
        <f t="shared" si="109"/>
        <v>0</v>
      </c>
      <c r="P210" s="14">
        <f t="shared" ca="1" si="98"/>
        <v>89.479646000000002</v>
      </c>
      <c r="Q210" s="14">
        <f t="shared" si="99"/>
        <v>0</v>
      </c>
      <c r="R210" s="14">
        <f t="shared" ref="R210:R273" si="117">IF(O210&gt;0,P210-Q210,R209)</f>
        <v>0</v>
      </c>
      <c r="S210" s="20">
        <f t="shared" si="102"/>
        <v>0</v>
      </c>
      <c r="T210" s="14">
        <f t="shared" si="116"/>
        <v>0</v>
      </c>
      <c r="U210" s="4" t="str">
        <f t="shared" si="110"/>
        <v>J=</v>
      </c>
      <c r="V210" s="29">
        <f t="shared" si="111"/>
        <v>44732</v>
      </c>
      <c r="W210" s="3"/>
      <c r="X210" s="3"/>
      <c r="Y210" s="105">
        <f>[2]Plan1!$A280</f>
        <v>45335</v>
      </c>
      <c r="Z210" s="105" t="str">
        <f>[2]Plan1!$C280</f>
        <v>Carnaval</v>
      </c>
      <c r="AA210" s="97"/>
      <c r="AB210" s="1"/>
      <c r="AD210" s="3"/>
      <c r="AE210" s="3"/>
      <c r="AF210" s="3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35">
        <f t="shared" si="103"/>
        <v>44574</v>
      </c>
      <c r="B211" s="156">
        <f t="shared" ca="1" si="112"/>
        <v>1090.2705079899999</v>
      </c>
      <c r="C211" s="14">
        <f t="shared" si="104"/>
        <v>1000</v>
      </c>
      <c r="D211" s="13">
        <f ca="1">IF(A211&lt;$B$1,VLOOKUP(A211,[1]DI!$A$4:$B$15000,2,FALSE),0)</f>
        <v>9.1499999999999998E-2</v>
      </c>
      <c r="E211" s="14">
        <f t="shared" ca="1" si="113"/>
        <v>1.00034749</v>
      </c>
      <c r="F211" s="14">
        <f ca="1">(TRUNC(PRODUCT($E$12:$E210),16))</f>
        <v>1.0344335167547001</v>
      </c>
      <c r="G211" s="14">
        <f t="shared" si="114"/>
        <v>1</v>
      </c>
      <c r="H211" s="14">
        <f t="shared" ca="1" si="115"/>
        <v>1.0344335200000001</v>
      </c>
      <c r="I211" s="13">
        <f t="shared" si="105"/>
        <v>0.1</v>
      </c>
      <c r="J211" s="29">
        <f t="shared" si="106"/>
        <v>44375</v>
      </c>
      <c r="K211" s="2">
        <f t="shared" si="107"/>
        <v>139</v>
      </c>
      <c r="L211" s="17">
        <f t="shared" si="108"/>
        <v>139</v>
      </c>
      <c r="M211" s="12">
        <f t="shared" si="100"/>
        <v>1.053978324</v>
      </c>
      <c r="N211" s="12">
        <f t="shared" ca="1" si="101"/>
        <v>1.0902705079999999</v>
      </c>
      <c r="O211" s="17">
        <f t="shared" si="109"/>
        <v>0</v>
      </c>
      <c r="P211" s="14">
        <f t="shared" ca="1" si="98"/>
        <v>90.270507989999999</v>
      </c>
      <c r="Q211" s="14">
        <f t="shared" si="99"/>
        <v>0</v>
      </c>
      <c r="R211" s="14">
        <f t="shared" si="117"/>
        <v>0</v>
      </c>
      <c r="S211" s="20">
        <f t="shared" si="102"/>
        <v>0</v>
      </c>
      <c r="T211" s="14">
        <f t="shared" si="116"/>
        <v>0</v>
      </c>
      <c r="U211" s="4" t="str">
        <f t="shared" si="110"/>
        <v>J=</v>
      </c>
      <c r="V211" s="29">
        <f t="shared" si="111"/>
        <v>44732</v>
      </c>
      <c r="W211" s="3"/>
      <c r="X211" s="3"/>
      <c r="Y211" s="105">
        <f>[2]Plan1!$A281</f>
        <v>45380</v>
      </c>
      <c r="Z211" s="105" t="str">
        <f>[2]Plan1!$C281</f>
        <v>Paixão de Cristo</v>
      </c>
      <c r="AA211" s="97"/>
      <c r="AB211" s="1"/>
      <c r="AD211" s="3"/>
      <c r="AE211" s="3"/>
      <c r="AF211" s="3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35">
        <f t="shared" si="103"/>
        <v>44575</v>
      </c>
      <c r="B212" s="156">
        <f t="shared" ca="1" si="112"/>
        <v>1091.0619380000001</v>
      </c>
      <c r="C212" s="14">
        <f t="shared" si="104"/>
        <v>1000</v>
      </c>
      <c r="D212" s="13">
        <f ca="1">IF(A212&lt;$B$1,VLOOKUP(A212,[1]DI!$A$4:$B$15000,2,FALSE),0)</f>
        <v>9.1499999999999998E-2</v>
      </c>
      <c r="E212" s="14">
        <f t="shared" ca="1" si="113"/>
        <v>1.00034749</v>
      </c>
      <c r="F212" s="14">
        <f ca="1">(TRUNC(PRODUCT($E$12:$E211),16))</f>
        <v>1.03479297205744</v>
      </c>
      <c r="G212" s="14">
        <f t="shared" si="114"/>
        <v>1</v>
      </c>
      <c r="H212" s="14">
        <f t="shared" ca="1" si="115"/>
        <v>1.03479297</v>
      </c>
      <c r="I212" s="13">
        <f t="shared" si="105"/>
        <v>0.1</v>
      </c>
      <c r="J212" s="29">
        <f t="shared" si="106"/>
        <v>44375</v>
      </c>
      <c r="K212" s="2">
        <f t="shared" si="107"/>
        <v>140</v>
      </c>
      <c r="L212" s="17">
        <f t="shared" si="108"/>
        <v>140</v>
      </c>
      <c r="M212" s="12">
        <f t="shared" si="100"/>
        <v>1.0543770299999999</v>
      </c>
      <c r="N212" s="12">
        <f t="shared" ca="1" si="101"/>
        <v>1.091061938</v>
      </c>
      <c r="O212" s="17">
        <f t="shared" si="109"/>
        <v>0</v>
      </c>
      <c r="P212" s="14">
        <f t="shared" ca="1" si="98"/>
        <v>91.061937999999998</v>
      </c>
      <c r="Q212" s="14">
        <f t="shared" si="99"/>
        <v>0</v>
      </c>
      <c r="R212" s="14">
        <f t="shared" si="117"/>
        <v>0</v>
      </c>
      <c r="S212" s="20">
        <f t="shared" si="102"/>
        <v>0</v>
      </c>
      <c r="T212" s="14">
        <f t="shared" si="116"/>
        <v>0</v>
      </c>
      <c r="U212" s="4" t="str">
        <f t="shared" si="110"/>
        <v>J=</v>
      </c>
      <c r="V212" s="29">
        <f t="shared" si="111"/>
        <v>44732</v>
      </c>
      <c r="W212" s="3"/>
      <c r="X212" s="3"/>
      <c r="Y212" s="105">
        <f>[2]Plan1!$A282</f>
        <v>45403</v>
      </c>
      <c r="Z212" s="105" t="str">
        <f>[2]Plan1!$C282</f>
        <v>Tiradentes</v>
      </c>
      <c r="AA212" s="96"/>
      <c r="AB212" s="1"/>
      <c r="AD212" s="3"/>
      <c r="AE212" s="3"/>
      <c r="AF212" s="3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35">
        <f t="shared" si="103"/>
        <v>44576</v>
      </c>
      <c r="B213" s="156">
        <f t="shared" ca="1" si="112"/>
        <v>1091.8539490000001</v>
      </c>
      <c r="C213" s="14">
        <f t="shared" si="104"/>
        <v>1000</v>
      </c>
      <c r="D213" s="13">
        <f ca="1">IF(A213&lt;$B$1,VLOOKUP(A213,[1]DI!$A$4:$B$15000,2,FALSE),0)</f>
        <v>0</v>
      </c>
      <c r="E213" s="14">
        <f t="shared" ca="1" si="113"/>
        <v>1</v>
      </c>
      <c r="F213" s="14">
        <f ca="1">(TRUNC(PRODUCT($E$12:$E212),16))</f>
        <v>1.0351525522673</v>
      </c>
      <c r="G213" s="14">
        <f t="shared" si="114"/>
        <v>1</v>
      </c>
      <c r="H213" s="14">
        <f t="shared" ca="1" si="115"/>
        <v>1.0351525500000001</v>
      </c>
      <c r="I213" s="13">
        <f t="shared" si="105"/>
        <v>0.1</v>
      </c>
      <c r="J213" s="29">
        <f t="shared" si="106"/>
        <v>44375</v>
      </c>
      <c r="K213" s="2">
        <f t="shared" si="107"/>
        <v>140</v>
      </c>
      <c r="L213" s="17">
        <f t="shared" si="108"/>
        <v>141</v>
      </c>
      <c r="M213" s="12">
        <f t="shared" si="100"/>
        <v>1.0547758869999999</v>
      </c>
      <c r="N213" s="12">
        <f t="shared" ca="1" si="101"/>
        <v>1.0918539490000001</v>
      </c>
      <c r="O213" s="17">
        <f t="shared" si="109"/>
        <v>0</v>
      </c>
      <c r="P213" s="14">
        <f t="shared" ca="1" si="98"/>
        <v>91.853949</v>
      </c>
      <c r="Q213" s="14">
        <f t="shared" si="99"/>
        <v>0</v>
      </c>
      <c r="R213" s="14">
        <f t="shared" si="117"/>
        <v>0</v>
      </c>
      <c r="S213" s="20">
        <f t="shared" si="102"/>
        <v>0</v>
      </c>
      <c r="T213" s="14">
        <f t="shared" si="116"/>
        <v>0</v>
      </c>
      <c r="U213" s="4" t="str">
        <f t="shared" si="110"/>
        <v>J=</v>
      </c>
      <c r="V213" s="29">
        <f t="shared" si="111"/>
        <v>44732</v>
      </c>
      <c r="W213" s="3"/>
      <c r="X213" s="3"/>
      <c r="Y213" s="105">
        <f>[2]Plan1!$A283</f>
        <v>45413</v>
      </c>
      <c r="Z213" s="105" t="str">
        <f>[2]Plan1!$C283</f>
        <v>Dia do Trabalho</v>
      </c>
      <c r="AA213" s="96"/>
      <c r="AB213" s="1"/>
      <c r="AD213" s="3"/>
      <c r="AE213" s="3"/>
      <c r="AF213" s="3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35">
        <f t="shared" si="103"/>
        <v>44577</v>
      </c>
      <c r="B214" s="156">
        <f t="shared" ca="1" si="112"/>
        <v>1091.8539490000001</v>
      </c>
      <c r="C214" s="14">
        <f t="shared" si="104"/>
        <v>1000</v>
      </c>
      <c r="D214" s="13">
        <f ca="1">IF(A214&lt;$B$1,VLOOKUP(A214,[1]DI!$A$4:$B$15000,2,FALSE),0)</f>
        <v>0</v>
      </c>
      <c r="E214" s="14">
        <f t="shared" ca="1" si="113"/>
        <v>1</v>
      </c>
      <c r="F214" s="14">
        <f ca="1">(TRUNC(PRODUCT($E$12:$E213),16))</f>
        <v>1.0351525522673</v>
      </c>
      <c r="G214" s="14">
        <f t="shared" si="114"/>
        <v>1</v>
      </c>
      <c r="H214" s="14">
        <f t="shared" ca="1" si="115"/>
        <v>1.0351525500000001</v>
      </c>
      <c r="I214" s="13">
        <f t="shared" si="105"/>
        <v>0.1</v>
      </c>
      <c r="J214" s="29">
        <f t="shared" si="106"/>
        <v>44375</v>
      </c>
      <c r="K214" s="2">
        <f t="shared" si="107"/>
        <v>140</v>
      </c>
      <c r="L214" s="17">
        <f t="shared" si="108"/>
        <v>141</v>
      </c>
      <c r="M214" s="12">
        <f t="shared" si="100"/>
        <v>1.0547758869999999</v>
      </c>
      <c r="N214" s="12">
        <f t="shared" ca="1" si="101"/>
        <v>1.0918539490000001</v>
      </c>
      <c r="O214" s="17">
        <f t="shared" si="109"/>
        <v>0</v>
      </c>
      <c r="P214" s="14">
        <f t="shared" ca="1" si="98"/>
        <v>91.853949</v>
      </c>
      <c r="Q214" s="14">
        <f t="shared" si="99"/>
        <v>0</v>
      </c>
      <c r="R214" s="14">
        <f t="shared" si="117"/>
        <v>0</v>
      </c>
      <c r="S214" s="20">
        <f t="shared" si="102"/>
        <v>0</v>
      </c>
      <c r="T214" s="14">
        <f t="shared" si="116"/>
        <v>0</v>
      </c>
      <c r="U214" s="4" t="str">
        <f t="shared" si="110"/>
        <v>J=</v>
      </c>
      <c r="V214" s="29">
        <f t="shared" si="111"/>
        <v>44732</v>
      </c>
      <c r="W214" s="3"/>
      <c r="X214" s="3"/>
      <c r="Y214" s="105">
        <f>[2]Plan1!$A284</f>
        <v>45442</v>
      </c>
      <c r="Z214" s="105" t="str">
        <f>[2]Plan1!$C284</f>
        <v>Corpus Christi</v>
      </c>
      <c r="AA214" s="96"/>
      <c r="AB214" s="1"/>
      <c r="AD214" s="3"/>
      <c r="AE214" s="3"/>
      <c r="AF214" s="3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35">
        <f t="shared" si="103"/>
        <v>44578</v>
      </c>
      <c r="B215" s="156">
        <f t="shared" ca="1" si="112"/>
        <v>1091.8539490000001</v>
      </c>
      <c r="C215" s="14">
        <f t="shared" si="104"/>
        <v>1000</v>
      </c>
      <c r="D215" s="13">
        <f ca="1">IF(A215&lt;$B$1,VLOOKUP(A215,[1]DI!$A$4:$B$15000,2,FALSE),0)</f>
        <v>9.1499999999999998E-2</v>
      </c>
      <c r="E215" s="14">
        <f t="shared" ca="1" si="113"/>
        <v>1.00034749</v>
      </c>
      <c r="F215" s="14">
        <f ca="1">(TRUNC(PRODUCT($E$12:$E214),16))</f>
        <v>1.0351525522673</v>
      </c>
      <c r="G215" s="14">
        <f t="shared" si="114"/>
        <v>1</v>
      </c>
      <c r="H215" s="14">
        <f t="shared" ca="1" si="115"/>
        <v>1.0351525500000001</v>
      </c>
      <c r="I215" s="13">
        <f t="shared" si="105"/>
        <v>0.1</v>
      </c>
      <c r="J215" s="29">
        <f t="shared" si="106"/>
        <v>44375</v>
      </c>
      <c r="K215" s="2">
        <f t="shared" si="107"/>
        <v>141</v>
      </c>
      <c r="L215" s="17">
        <f t="shared" si="108"/>
        <v>141</v>
      </c>
      <c r="M215" s="12">
        <f t="shared" si="100"/>
        <v>1.0547758869999999</v>
      </c>
      <c r="N215" s="12">
        <f t="shared" ca="1" si="101"/>
        <v>1.0918539490000001</v>
      </c>
      <c r="O215" s="17">
        <f t="shared" si="109"/>
        <v>0</v>
      </c>
      <c r="P215" s="14">
        <f t="shared" ca="1" si="98"/>
        <v>91.853949</v>
      </c>
      <c r="Q215" s="14">
        <f t="shared" si="99"/>
        <v>0</v>
      </c>
      <c r="R215" s="14">
        <f t="shared" si="117"/>
        <v>0</v>
      </c>
      <c r="S215" s="20">
        <f t="shared" si="102"/>
        <v>0</v>
      </c>
      <c r="T215" s="14">
        <f t="shared" si="116"/>
        <v>0</v>
      </c>
      <c r="U215" s="4" t="str">
        <f t="shared" si="110"/>
        <v>J=</v>
      </c>
      <c r="V215" s="29">
        <f t="shared" si="111"/>
        <v>44732</v>
      </c>
      <c r="W215" s="3"/>
      <c r="X215" s="3"/>
      <c r="Y215" s="105">
        <f>[2]Plan1!$A285</f>
        <v>45542</v>
      </c>
      <c r="Z215" s="105" t="str">
        <f>[2]Plan1!$C285</f>
        <v>Independência do Brasil</v>
      </c>
      <c r="AA215" s="96"/>
      <c r="AB215" s="1"/>
      <c r="AD215" s="3"/>
      <c r="AE215" s="3"/>
      <c r="AF215" s="3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35">
        <f t="shared" si="103"/>
        <v>44579</v>
      </c>
      <c r="B216" s="156">
        <f t="shared" ca="1" si="112"/>
        <v>1092.6465390000001</v>
      </c>
      <c r="C216" s="14">
        <f t="shared" si="104"/>
        <v>1000</v>
      </c>
      <c r="D216" s="13">
        <f ca="1">IF(A216&lt;$B$1,VLOOKUP(A216,[1]DI!$A$4:$B$15000,2,FALSE),0)</f>
        <v>9.1499999999999998E-2</v>
      </c>
      <c r="E216" s="14">
        <f t="shared" ca="1" si="113"/>
        <v>1.00034749</v>
      </c>
      <c r="F216" s="14">
        <f ca="1">(TRUNC(PRODUCT($E$12:$E215),16))</f>
        <v>1.03551225742768</v>
      </c>
      <c r="G216" s="14">
        <f t="shared" si="114"/>
        <v>1</v>
      </c>
      <c r="H216" s="14">
        <f t="shared" ca="1" si="115"/>
        <v>1.03551226</v>
      </c>
      <c r="I216" s="13">
        <f t="shared" si="105"/>
        <v>0.1</v>
      </c>
      <c r="J216" s="29">
        <f t="shared" si="106"/>
        <v>44375</v>
      </c>
      <c r="K216" s="2">
        <f t="shared" si="107"/>
        <v>142</v>
      </c>
      <c r="L216" s="17">
        <f t="shared" si="108"/>
        <v>142</v>
      </c>
      <c r="M216" s="12">
        <f t="shared" si="100"/>
        <v>1.0551748940000001</v>
      </c>
      <c r="N216" s="12">
        <f t="shared" ca="1" si="101"/>
        <v>1.092646539</v>
      </c>
      <c r="O216" s="17">
        <f t="shared" si="109"/>
        <v>0</v>
      </c>
      <c r="P216" s="14">
        <f t="shared" ca="1" si="98"/>
        <v>92.646539000000004</v>
      </c>
      <c r="Q216" s="14">
        <f t="shared" si="99"/>
        <v>0</v>
      </c>
      <c r="R216" s="14">
        <f t="shared" si="117"/>
        <v>0</v>
      </c>
      <c r="S216" s="20">
        <f t="shared" si="102"/>
        <v>0</v>
      </c>
      <c r="T216" s="14">
        <f t="shared" si="116"/>
        <v>0</v>
      </c>
      <c r="U216" s="4" t="str">
        <f t="shared" si="110"/>
        <v>J=</v>
      </c>
      <c r="V216" s="29">
        <f t="shared" si="111"/>
        <v>44732</v>
      </c>
      <c r="W216" s="3"/>
      <c r="X216" s="3"/>
      <c r="Y216" s="105">
        <f>[2]Plan1!$A286</f>
        <v>45577</v>
      </c>
      <c r="Z216" s="105" t="str">
        <f>[2]Plan1!$C286</f>
        <v>Nossa Sr.a Aparecida - Padroeira do Brasil</v>
      </c>
      <c r="AA216" s="96"/>
      <c r="AB216" s="1"/>
      <c r="AD216" s="3"/>
      <c r="AE216" s="3"/>
      <c r="AF216" s="3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35">
        <f t="shared" si="103"/>
        <v>44580</v>
      </c>
      <c r="B217" s="156">
        <f t="shared" ca="1" si="112"/>
        <v>1093.4396999999999</v>
      </c>
      <c r="C217" s="14">
        <f t="shared" si="104"/>
        <v>1000</v>
      </c>
      <c r="D217" s="13">
        <f ca="1">IF(A217&lt;$B$1,VLOOKUP(A217,[1]DI!$A$4:$B$15000,2,FALSE),0)</f>
        <v>9.1499999999999998E-2</v>
      </c>
      <c r="E217" s="14">
        <f t="shared" ca="1" si="113"/>
        <v>1.00034749</v>
      </c>
      <c r="F217" s="14">
        <f ca="1">(TRUNC(PRODUCT($E$12:$E216),16))</f>
        <v>1.03587208758202</v>
      </c>
      <c r="G217" s="14">
        <f t="shared" si="114"/>
        <v>1</v>
      </c>
      <c r="H217" s="14">
        <f t="shared" ca="1" si="115"/>
        <v>1.03587209</v>
      </c>
      <c r="I217" s="13">
        <f t="shared" si="105"/>
        <v>0.1</v>
      </c>
      <c r="J217" s="29">
        <f t="shared" si="106"/>
        <v>44375</v>
      </c>
      <c r="K217" s="2">
        <f t="shared" si="107"/>
        <v>143</v>
      </c>
      <c r="L217" s="17">
        <f t="shared" si="108"/>
        <v>143</v>
      </c>
      <c r="M217" s="12">
        <f t="shared" si="100"/>
        <v>1.055574053</v>
      </c>
      <c r="N217" s="12">
        <f t="shared" ca="1" si="101"/>
        <v>1.0934397</v>
      </c>
      <c r="O217" s="17">
        <f t="shared" si="109"/>
        <v>0</v>
      </c>
      <c r="P217" s="14">
        <f t="shared" ca="1" si="98"/>
        <v>93.439700000000002</v>
      </c>
      <c r="Q217" s="14">
        <f t="shared" si="99"/>
        <v>0</v>
      </c>
      <c r="R217" s="14">
        <f t="shared" si="117"/>
        <v>0</v>
      </c>
      <c r="S217" s="20">
        <f t="shared" si="102"/>
        <v>0</v>
      </c>
      <c r="T217" s="14">
        <f t="shared" si="116"/>
        <v>0</v>
      </c>
      <c r="U217" s="4" t="str">
        <f t="shared" si="110"/>
        <v>J=</v>
      </c>
      <c r="V217" s="29">
        <f t="shared" si="111"/>
        <v>44732</v>
      </c>
      <c r="W217" s="3"/>
      <c r="X217" s="3"/>
      <c r="Y217" s="105">
        <f>[2]Plan1!$A287</f>
        <v>45598</v>
      </c>
      <c r="Z217" s="105" t="str">
        <f>[2]Plan1!$C287</f>
        <v>Finados</v>
      </c>
      <c r="AA217" s="96"/>
      <c r="AB217" s="1"/>
      <c r="AD217" s="3"/>
      <c r="AE217" s="3"/>
      <c r="AF217" s="3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35">
        <f t="shared" si="103"/>
        <v>44581</v>
      </c>
      <c r="B218" s="156">
        <f t="shared" ca="1" si="112"/>
        <v>1094.23343099</v>
      </c>
      <c r="C218" s="14">
        <f t="shared" si="104"/>
        <v>1000</v>
      </c>
      <c r="D218" s="13">
        <f ca="1">IF(A218&lt;$B$1,VLOOKUP(A218,[1]DI!$A$4:$B$15000,2,FALSE),0)</f>
        <v>9.1499999999999998E-2</v>
      </c>
      <c r="E218" s="14">
        <f t="shared" ca="1" si="113"/>
        <v>1.00034749</v>
      </c>
      <c r="F218" s="14">
        <f ca="1">(TRUNC(PRODUCT($E$12:$E217),16))</f>
        <v>1.0362320427737299</v>
      </c>
      <c r="G218" s="14">
        <f t="shared" si="114"/>
        <v>1</v>
      </c>
      <c r="H218" s="14">
        <f t="shared" ca="1" si="115"/>
        <v>1.03623204</v>
      </c>
      <c r="I218" s="13">
        <f t="shared" si="105"/>
        <v>0.1</v>
      </c>
      <c r="J218" s="29">
        <f t="shared" si="106"/>
        <v>44375</v>
      </c>
      <c r="K218" s="2">
        <f t="shared" si="107"/>
        <v>144</v>
      </c>
      <c r="L218" s="17">
        <f t="shared" si="108"/>
        <v>144</v>
      </c>
      <c r="M218" s="12">
        <f t="shared" si="100"/>
        <v>1.055973362</v>
      </c>
      <c r="N218" s="12">
        <f t="shared" ca="1" si="101"/>
        <v>1.0942334309999999</v>
      </c>
      <c r="O218" s="17">
        <f t="shared" si="109"/>
        <v>0</v>
      </c>
      <c r="P218" s="14">
        <f t="shared" ca="1" si="98"/>
        <v>94.233430990000002</v>
      </c>
      <c r="Q218" s="14">
        <f t="shared" si="99"/>
        <v>0</v>
      </c>
      <c r="R218" s="14">
        <f t="shared" si="117"/>
        <v>0</v>
      </c>
      <c r="S218" s="20">
        <f t="shared" si="102"/>
        <v>0</v>
      </c>
      <c r="T218" s="14">
        <f t="shared" si="116"/>
        <v>0</v>
      </c>
      <c r="U218" s="4" t="str">
        <f t="shared" si="110"/>
        <v>J=</v>
      </c>
      <c r="V218" s="29">
        <f t="shared" si="111"/>
        <v>44732</v>
      </c>
      <c r="W218" s="3"/>
      <c r="X218" s="3"/>
      <c r="Y218" s="105">
        <f>[2]Plan1!$A288</f>
        <v>45611</v>
      </c>
      <c r="Z218" s="105" t="str">
        <f>[2]Plan1!$C288</f>
        <v>Proclamação da República</v>
      </c>
      <c r="AA218" s="96"/>
      <c r="AB218" s="1"/>
      <c r="AD218" s="3"/>
      <c r="AE218" s="3"/>
      <c r="AF218" s="3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35">
        <f t="shared" si="103"/>
        <v>44582</v>
      </c>
      <c r="B219" s="156">
        <f t="shared" ca="1" si="112"/>
        <v>1095.027744</v>
      </c>
      <c r="C219" s="14">
        <f t="shared" si="104"/>
        <v>1000</v>
      </c>
      <c r="D219" s="13">
        <f ca="1">IF(A219&lt;$B$1,VLOOKUP(A219,[1]DI!$A$4:$B$15000,2,FALSE),0)</f>
        <v>9.1499999999999998E-2</v>
      </c>
      <c r="E219" s="14">
        <f t="shared" ca="1" si="113"/>
        <v>1.00034749</v>
      </c>
      <c r="F219" s="14">
        <f ca="1">(TRUNC(PRODUCT($E$12:$E218),16))</f>
        <v>1.03659212304627</v>
      </c>
      <c r="G219" s="14">
        <f t="shared" si="114"/>
        <v>1</v>
      </c>
      <c r="H219" s="14">
        <f t="shared" ca="1" si="115"/>
        <v>1.0365921199999999</v>
      </c>
      <c r="I219" s="13">
        <f t="shared" si="105"/>
        <v>0.1</v>
      </c>
      <c r="J219" s="29">
        <f t="shared" si="106"/>
        <v>44375</v>
      </c>
      <c r="K219" s="2">
        <f t="shared" si="107"/>
        <v>145</v>
      </c>
      <c r="L219" s="17">
        <f t="shared" si="108"/>
        <v>145</v>
      </c>
      <c r="M219" s="12">
        <f t="shared" si="100"/>
        <v>1.056372823</v>
      </c>
      <c r="N219" s="12">
        <f t="shared" ca="1" si="101"/>
        <v>1.095027744</v>
      </c>
      <c r="O219" s="17">
        <f t="shared" si="109"/>
        <v>0</v>
      </c>
      <c r="P219" s="14">
        <f t="shared" ca="1" si="98"/>
        <v>95.027743999999998</v>
      </c>
      <c r="Q219" s="14">
        <f t="shared" si="99"/>
        <v>0</v>
      </c>
      <c r="R219" s="14">
        <f t="shared" si="117"/>
        <v>0</v>
      </c>
      <c r="S219" s="20">
        <f t="shared" si="102"/>
        <v>0</v>
      </c>
      <c r="T219" s="14">
        <f t="shared" si="116"/>
        <v>0</v>
      </c>
      <c r="U219" s="4" t="str">
        <f t="shared" si="110"/>
        <v>J=</v>
      </c>
      <c r="V219" s="29">
        <f t="shared" si="111"/>
        <v>44732</v>
      </c>
      <c r="W219" s="3"/>
      <c r="X219" s="3"/>
      <c r="Y219" s="105">
        <f>[2]Plan1!$A289</f>
        <v>45616</v>
      </c>
      <c r="Z219" s="105" t="str">
        <f>[2]Plan1!$C289</f>
        <v>Dia Nacional de Zumbi e da Consciência Negra</v>
      </c>
      <c r="AA219" s="96"/>
      <c r="AB219" s="1"/>
      <c r="AD219" s="3"/>
      <c r="AE219" s="3"/>
      <c r="AF219" s="3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35">
        <f t="shared" si="103"/>
        <v>44583</v>
      </c>
      <c r="B220" s="156">
        <f t="shared" ca="1" si="112"/>
        <v>1095.8226380000001</v>
      </c>
      <c r="C220" s="14">
        <f t="shared" si="104"/>
        <v>1000</v>
      </c>
      <c r="D220" s="13">
        <f ca="1">IF(A220&lt;$B$1,VLOOKUP(A220,[1]DI!$A$4:$B$15000,2,FALSE),0)</f>
        <v>0</v>
      </c>
      <c r="E220" s="14">
        <f t="shared" ca="1" si="113"/>
        <v>1</v>
      </c>
      <c r="F220" s="14">
        <f ca="1">(TRUNC(PRODUCT($E$12:$E219),16))</f>
        <v>1.0369523284431099</v>
      </c>
      <c r="G220" s="14">
        <f t="shared" si="114"/>
        <v>1</v>
      </c>
      <c r="H220" s="14">
        <f t="shared" ca="1" si="115"/>
        <v>1.0369523300000001</v>
      </c>
      <c r="I220" s="13">
        <f t="shared" si="105"/>
        <v>0.1</v>
      </c>
      <c r="J220" s="29">
        <f t="shared" si="106"/>
        <v>44375</v>
      </c>
      <c r="K220" s="2">
        <f t="shared" si="107"/>
        <v>145</v>
      </c>
      <c r="L220" s="17">
        <f t="shared" si="108"/>
        <v>146</v>
      </c>
      <c r="M220" s="12">
        <f t="shared" si="100"/>
        <v>1.056772434</v>
      </c>
      <c r="N220" s="12">
        <f t="shared" ca="1" si="101"/>
        <v>1.095822638</v>
      </c>
      <c r="O220" s="17">
        <f t="shared" si="109"/>
        <v>0</v>
      </c>
      <c r="P220" s="14">
        <f t="shared" ca="1" si="98"/>
        <v>95.822637999999998</v>
      </c>
      <c r="Q220" s="14">
        <f t="shared" si="99"/>
        <v>0</v>
      </c>
      <c r="R220" s="14">
        <f t="shared" si="117"/>
        <v>0</v>
      </c>
      <c r="S220" s="20">
        <f t="shared" si="102"/>
        <v>0</v>
      </c>
      <c r="T220" s="14">
        <f t="shared" si="116"/>
        <v>0</v>
      </c>
      <c r="U220" s="4" t="str">
        <f t="shared" si="110"/>
        <v>J=</v>
      </c>
      <c r="V220" s="29">
        <f t="shared" si="111"/>
        <v>44732</v>
      </c>
      <c r="W220" s="3"/>
      <c r="X220" s="3"/>
      <c r="Y220" s="105">
        <f>[2]Plan1!$A290</f>
        <v>45651</v>
      </c>
      <c r="Z220" s="105" t="str">
        <f>[2]Plan1!$C290</f>
        <v>Natal</v>
      </c>
      <c r="AA220" s="96"/>
      <c r="AB220" s="1"/>
      <c r="AD220" s="3"/>
      <c r="AE220" s="3"/>
      <c r="AF220" s="3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35">
        <f t="shared" si="103"/>
        <v>44584</v>
      </c>
      <c r="B221" s="156">
        <f t="shared" ca="1" si="112"/>
        <v>1095.8226380000001</v>
      </c>
      <c r="C221" s="14">
        <f t="shared" si="104"/>
        <v>1000</v>
      </c>
      <c r="D221" s="13">
        <f ca="1">IF(A221&lt;$B$1,VLOOKUP(A221,[1]DI!$A$4:$B$15000,2,FALSE),0)</f>
        <v>0</v>
      </c>
      <c r="E221" s="14">
        <f t="shared" ca="1" si="113"/>
        <v>1</v>
      </c>
      <c r="F221" s="14">
        <f ca="1">(TRUNC(PRODUCT($E$12:$E220),16))</f>
        <v>1.0369523284431099</v>
      </c>
      <c r="G221" s="14">
        <f t="shared" si="114"/>
        <v>1</v>
      </c>
      <c r="H221" s="14">
        <f t="shared" ca="1" si="115"/>
        <v>1.0369523300000001</v>
      </c>
      <c r="I221" s="13">
        <f t="shared" si="105"/>
        <v>0.1</v>
      </c>
      <c r="J221" s="29">
        <f t="shared" si="106"/>
        <v>44375</v>
      </c>
      <c r="K221" s="2">
        <f t="shared" si="107"/>
        <v>145</v>
      </c>
      <c r="L221" s="17">
        <f t="shared" si="108"/>
        <v>146</v>
      </c>
      <c r="M221" s="12">
        <f t="shared" si="100"/>
        <v>1.056772434</v>
      </c>
      <c r="N221" s="12">
        <f t="shared" ca="1" si="101"/>
        <v>1.095822638</v>
      </c>
      <c r="O221" s="17">
        <f t="shared" si="109"/>
        <v>0</v>
      </c>
      <c r="P221" s="14">
        <f t="shared" ca="1" si="98"/>
        <v>95.822637999999998</v>
      </c>
      <c r="Q221" s="14">
        <f t="shared" si="99"/>
        <v>0</v>
      </c>
      <c r="R221" s="14">
        <f t="shared" si="117"/>
        <v>0</v>
      </c>
      <c r="S221" s="20">
        <f t="shared" si="102"/>
        <v>0</v>
      </c>
      <c r="T221" s="14">
        <f t="shared" si="116"/>
        <v>0</v>
      </c>
      <c r="U221" s="4" t="str">
        <f t="shared" si="110"/>
        <v>J=</v>
      </c>
      <c r="V221" s="29">
        <f t="shared" si="111"/>
        <v>44732</v>
      </c>
      <c r="W221" s="3"/>
      <c r="X221" s="3"/>
      <c r="Y221" s="105">
        <f>[2]Plan1!$A291</f>
        <v>45658</v>
      </c>
      <c r="Z221" s="105" t="str">
        <f>[2]Plan1!$C291</f>
        <v>Confraternização Universal</v>
      </c>
      <c r="AA221" s="96"/>
      <c r="AB221" s="1"/>
      <c r="AD221" s="3"/>
      <c r="AE221" s="3"/>
      <c r="AF221" s="3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35">
        <f t="shared" si="103"/>
        <v>44585</v>
      </c>
      <c r="B222" s="156">
        <f t="shared" ca="1" si="112"/>
        <v>1095.8226380000001</v>
      </c>
      <c r="C222" s="14">
        <f t="shared" si="104"/>
        <v>1000</v>
      </c>
      <c r="D222" s="13">
        <f ca="1">IF(A222&lt;$B$1,VLOOKUP(A222,[1]DI!$A$4:$B$15000,2,FALSE),0)</f>
        <v>9.1499999999999998E-2</v>
      </c>
      <c r="E222" s="14">
        <f t="shared" ca="1" si="113"/>
        <v>1.00034749</v>
      </c>
      <c r="F222" s="14">
        <f ca="1">(TRUNC(PRODUCT($E$12:$E221),16))</f>
        <v>1.0369523284431099</v>
      </c>
      <c r="G222" s="14">
        <f t="shared" si="114"/>
        <v>1</v>
      </c>
      <c r="H222" s="14">
        <f t="shared" ca="1" si="115"/>
        <v>1.0369523300000001</v>
      </c>
      <c r="I222" s="13">
        <f t="shared" si="105"/>
        <v>0.1</v>
      </c>
      <c r="J222" s="29">
        <f t="shared" si="106"/>
        <v>44375</v>
      </c>
      <c r="K222" s="2">
        <f t="shared" si="107"/>
        <v>146</v>
      </c>
      <c r="L222" s="17">
        <f t="shared" si="108"/>
        <v>146</v>
      </c>
      <c r="M222" s="12">
        <f t="shared" si="100"/>
        <v>1.056772434</v>
      </c>
      <c r="N222" s="12">
        <f t="shared" ca="1" si="101"/>
        <v>1.095822638</v>
      </c>
      <c r="O222" s="17">
        <f t="shared" si="109"/>
        <v>0</v>
      </c>
      <c r="P222" s="14">
        <f t="shared" ca="1" si="98"/>
        <v>95.822637999999998</v>
      </c>
      <c r="Q222" s="14">
        <f t="shared" si="99"/>
        <v>0</v>
      </c>
      <c r="R222" s="14">
        <f t="shared" si="117"/>
        <v>0</v>
      </c>
      <c r="S222" s="20">
        <f t="shared" si="102"/>
        <v>0</v>
      </c>
      <c r="T222" s="14">
        <f t="shared" si="116"/>
        <v>0</v>
      </c>
      <c r="U222" s="4" t="str">
        <f t="shared" si="110"/>
        <v>J=</v>
      </c>
      <c r="V222" s="29">
        <f t="shared" si="111"/>
        <v>44732</v>
      </c>
      <c r="W222" s="3"/>
      <c r="X222" s="3"/>
      <c r="Y222" s="105">
        <f>[2]Plan1!$A292</f>
        <v>45719</v>
      </c>
      <c r="Z222" s="105" t="str">
        <f>[2]Plan1!$C292</f>
        <v>Carnaval</v>
      </c>
      <c r="AA222" s="96"/>
      <c r="AB222" s="1"/>
      <c r="AD222" s="3"/>
      <c r="AE222" s="3"/>
      <c r="AF222" s="3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35">
        <f t="shared" si="103"/>
        <v>44586</v>
      </c>
      <c r="B223" s="156">
        <f t="shared" ca="1" si="112"/>
        <v>1096.6181039999999</v>
      </c>
      <c r="C223" s="14">
        <f t="shared" si="104"/>
        <v>1000</v>
      </c>
      <c r="D223" s="13">
        <f ca="1">IF(A223&lt;$B$1,VLOOKUP(A223,[1]DI!$A$4:$B$15000,2,FALSE),0)</f>
        <v>9.1499999999999998E-2</v>
      </c>
      <c r="E223" s="14">
        <f t="shared" ca="1" si="113"/>
        <v>1.00034749</v>
      </c>
      <c r="F223" s="14">
        <f ca="1">(TRUNC(PRODUCT($E$12:$E222),16))</f>
        <v>1.03731265900772</v>
      </c>
      <c r="G223" s="14">
        <f t="shared" si="114"/>
        <v>1</v>
      </c>
      <c r="H223" s="14">
        <f t="shared" ca="1" si="115"/>
        <v>1.03731266</v>
      </c>
      <c r="I223" s="13">
        <f t="shared" si="105"/>
        <v>0.1</v>
      </c>
      <c r="J223" s="29">
        <f t="shared" si="106"/>
        <v>44375</v>
      </c>
      <c r="K223" s="2">
        <f t="shared" si="107"/>
        <v>147</v>
      </c>
      <c r="L223" s="17">
        <f t="shared" si="108"/>
        <v>147</v>
      </c>
      <c r="M223" s="12">
        <f t="shared" si="100"/>
        <v>1.0571721970000001</v>
      </c>
      <c r="N223" s="12">
        <f t="shared" ca="1" si="101"/>
        <v>1.096618104</v>
      </c>
      <c r="O223" s="17">
        <f t="shared" si="109"/>
        <v>0</v>
      </c>
      <c r="P223" s="14">
        <f t="shared" ca="1" si="98"/>
        <v>96.618104000000002</v>
      </c>
      <c r="Q223" s="14">
        <f t="shared" si="99"/>
        <v>0</v>
      </c>
      <c r="R223" s="14">
        <f t="shared" si="117"/>
        <v>0</v>
      </c>
      <c r="S223" s="20">
        <f t="shared" si="102"/>
        <v>0</v>
      </c>
      <c r="T223" s="14">
        <f t="shared" si="116"/>
        <v>0</v>
      </c>
      <c r="U223" s="4" t="str">
        <f t="shared" si="110"/>
        <v>J=</v>
      </c>
      <c r="V223" s="29">
        <f t="shared" si="111"/>
        <v>44732</v>
      </c>
      <c r="W223" s="3"/>
      <c r="X223" s="3"/>
      <c r="Y223" s="105">
        <f>[2]Plan1!$A293</f>
        <v>45720</v>
      </c>
      <c r="Z223" s="105" t="str">
        <f>[2]Plan1!$C293</f>
        <v>Carnaval</v>
      </c>
      <c r="AA223" s="96"/>
      <c r="AB223" s="1"/>
      <c r="AD223" s="3"/>
      <c r="AE223" s="3"/>
      <c r="AF223" s="3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35">
        <f t="shared" si="103"/>
        <v>44587</v>
      </c>
      <c r="B224" s="156">
        <f t="shared" ca="1" si="112"/>
        <v>1097.414141</v>
      </c>
      <c r="C224" s="14">
        <f t="shared" si="104"/>
        <v>1000</v>
      </c>
      <c r="D224" s="13">
        <f ca="1">IF(A224&lt;$B$1,VLOOKUP(A224,[1]DI!$A$4:$B$15000,2,FALSE),0)</f>
        <v>9.1499999999999998E-2</v>
      </c>
      <c r="E224" s="14">
        <f t="shared" ca="1" si="113"/>
        <v>1.00034749</v>
      </c>
      <c r="F224" s="14">
        <f ca="1">(TRUNC(PRODUCT($E$12:$E223),16))</f>
        <v>1.0376731147836</v>
      </c>
      <c r="G224" s="14">
        <f t="shared" si="114"/>
        <v>1</v>
      </c>
      <c r="H224" s="14">
        <f t="shared" ca="1" si="115"/>
        <v>1.0376731100000001</v>
      </c>
      <c r="I224" s="13">
        <f t="shared" si="105"/>
        <v>0.1</v>
      </c>
      <c r="J224" s="29">
        <f t="shared" si="106"/>
        <v>44375</v>
      </c>
      <c r="K224" s="2">
        <f t="shared" si="107"/>
        <v>148</v>
      </c>
      <c r="L224" s="17">
        <f t="shared" si="108"/>
        <v>148</v>
      </c>
      <c r="M224" s="12">
        <f t="shared" si="100"/>
        <v>1.057572111</v>
      </c>
      <c r="N224" s="12">
        <f t="shared" ca="1" si="101"/>
        <v>1.097414141</v>
      </c>
      <c r="O224" s="17">
        <f t="shared" si="109"/>
        <v>0</v>
      </c>
      <c r="P224" s="14">
        <f t="shared" ca="1" si="98"/>
        <v>97.414141000000001</v>
      </c>
      <c r="Q224" s="14">
        <f t="shared" si="99"/>
        <v>0</v>
      </c>
      <c r="R224" s="14">
        <f t="shared" si="117"/>
        <v>0</v>
      </c>
      <c r="S224" s="20">
        <f t="shared" si="102"/>
        <v>0</v>
      </c>
      <c r="T224" s="14">
        <f t="shared" si="116"/>
        <v>0</v>
      </c>
      <c r="U224" s="4" t="str">
        <f t="shared" si="110"/>
        <v>J=</v>
      </c>
      <c r="V224" s="29">
        <f t="shared" si="111"/>
        <v>44732</v>
      </c>
      <c r="W224" s="3"/>
      <c r="X224" s="3"/>
      <c r="Y224" s="105">
        <f>[2]Plan1!$A294</f>
        <v>45765</v>
      </c>
      <c r="Z224" s="105" t="str">
        <f>[2]Plan1!$C294</f>
        <v>Paixão de Cristo</v>
      </c>
      <c r="AA224" s="96"/>
      <c r="AB224" s="1"/>
      <c r="AD224" s="3"/>
      <c r="AE224" s="3"/>
      <c r="AF224" s="3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35">
        <f t="shared" si="103"/>
        <v>44588</v>
      </c>
      <c r="B225" s="156">
        <f t="shared" ca="1" si="112"/>
        <v>1098.2107719999999</v>
      </c>
      <c r="C225" s="14">
        <f t="shared" si="104"/>
        <v>1000</v>
      </c>
      <c r="D225" s="13">
        <f ca="1">IF(A225&lt;$B$1,VLOOKUP(A225,[1]DI!$A$4:$B$15000,2,FALSE),0)</f>
        <v>9.1499999999999998E-2</v>
      </c>
      <c r="E225" s="14">
        <f t="shared" ca="1" si="113"/>
        <v>1.00034749</v>
      </c>
      <c r="F225" s="14">
        <f ca="1">(TRUNC(PRODUCT($E$12:$E224),16))</f>
        <v>1.03803369581426</v>
      </c>
      <c r="G225" s="14">
        <f t="shared" si="114"/>
        <v>1</v>
      </c>
      <c r="H225" s="14">
        <f t="shared" ca="1" si="115"/>
        <v>1.0380336999999999</v>
      </c>
      <c r="I225" s="13">
        <f t="shared" si="105"/>
        <v>0.1</v>
      </c>
      <c r="J225" s="29">
        <f t="shared" si="106"/>
        <v>44375</v>
      </c>
      <c r="K225" s="2">
        <f t="shared" si="107"/>
        <v>149</v>
      </c>
      <c r="L225" s="17">
        <f t="shared" si="108"/>
        <v>149</v>
      </c>
      <c r="M225" s="12">
        <f t="shared" si="100"/>
        <v>1.057972176</v>
      </c>
      <c r="N225" s="12">
        <f t="shared" ca="1" si="101"/>
        <v>1.0982107720000001</v>
      </c>
      <c r="O225" s="17">
        <f t="shared" si="109"/>
        <v>0</v>
      </c>
      <c r="P225" s="14">
        <f t="shared" ca="1" si="98"/>
        <v>98.210772000000006</v>
      </c>
      <c r="Q225" s="14">
        <f t="shared" si="99"/>
        <v>0</v>
      </c>
      <c r="R225" s="14">
        <f t="shared" si="117"/>
        <v>0</v>
      </c>
      <c r="S225" s="20">
        <f t="shared" si="102"/>
        <v>0</v>
      </c>
      <c r="T225" s="14">
        <f t="shared" si="116"/>
        <v>0</v>
      </c>
      <c r="U225" s="4" t="str">
        <f t="shared" si="110"/>
        <v>J=</v>
      </c>
      <c r="V225" s="29">
        <f t="shared" si="111"/>
        <v>44732</v>
      </c>
      <c r="W225" s="3"/>
      <c r="X225" s="3"/>
      <c r="Y225" s="105">
        <f>[2]Plan1!$A295</f>
        <v>45768</v>
      </c>
      <c r="Z225" s="105" t="str">
        <f>[2]Plan1!$C295</f>
        <v>Tiradentes</v>
      </c>
      <c r="AA225" s="96"/>
      <c r="AB225" s="1"/>
      <c r="AD225" s="3"/>
      <c r="AE225" s="3"/>
      <c r="AF225" s="3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35">
        <f t="shared" si="103"/>
        <v>44589</v>
      </c>
      <c r="B226" s="156">
        <f t="shared" ca="1" si="112"/>
        <v>1099.0079659999999</v>
      </c>
      <c r="C226" s="14">
        <f t="shared" si="104"/>
        <v>1000</v>
      </c>
      <c r="D226" s="13">
        <f ca="1">IF(A226&lt;$B$1,VLOOKUP(A226,[1]DI!$A$4:$B$15000,2,FALSE),0)</f>
        <v>9.1499999999999998E-2</v>
      </c>
      <c r="E226" s="14">
        <f t="shared" ca="1" si="113"/>
        <v>1.00034749</v>
      </c>
      <c r="F226" s="14">
        <f ca="1">(TRUNC(PRODUCT($E$12:$E225),16))</f>
        <v>1.0383944021432101</v>
      </c>
      <c r="G226" s="14">
        <f t="shared" si="114"/>
        <v>1</v>
      </c>
      <c r="H226" s="14">
        <f t="shared" ca="1" si="115"/>
        <v>1.0383944000000001</v>
      </c>
      <c r="I226" s="13">
        <f t="shared" si="105"/>
        <v>0.1</v>
      </c>
      <c r="J226" s="29">
        <f t="shared" si="106"/>
        <v>44375</v>
      </c>
      <c r="K226" s="2">
        <f t="shared" si="107"/>
        <v>150</v>
      </c>
      <c r="L226" s="17">
        <f t="shared" si="108"/>
        <v>150</v>
      </c>
      <c r="M226" s="12">
        <f t="shared" si="100"/>
        <v>1.058372393</v>
      </c>
      <c r="N226" s="12">
        <f t="shared" ca="1" si="101"/>
        <v>1.0990079660000001</v>
      </c>
      <c r="O226" s="17">
        <f t="shared" si="109"/>
        <v>0</v>
      </c>
      <c r="P226" s="14">
        <f t="shared" ca="1" si="98"/>
        <v>99.007965999999996</v>
      </c>
      <c r="Q226" s="14">
        <f t="shared" si="99"/>
        <v>0</v>
      </c>
      <c r="R226" s="14">
        <f t="shared" si="117"/>
        <v>0</v>
      </c>
      <c r="S226" s="20">
        <f t="shared" si="102"/>
        <v>0</v>
      </c>
      <c r="T226" s="14">
        <f t="shared" si="116"/>
        <v>0</v>
      </c>
      <c r="U226" s="4" t="str">
        <f t="shared" si="110"/>
        <v>J=</v>
      </c>
      <c r="V226" s="29">
        <f t="shared" si="111"/>
        <v>44732</v>
      </c>
      <c r="W226" s="3"/>
      <c r="X226" s="3"/>
      <c r="Y226" s="105">
        <f>[2]Plan1!$A296</f>
        <v>45778</v>
      </c>
      <c r="Z226" s="105" t="str">
        <f>[2]Plan1!$C296</f>
        <v>Dia do Trabalho</v>
      </c>
      <c r="AA226" s="96"/>
      <c r="AB226" s="1"/>
      <c r="AD226" s="3"/>
      <c r="AE226" s="3"/>
      <c r="AF226" s="3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35">
        <f t="shared" si="103"/>
        <v>44590</v>
      </c>
      <c r="B227" s="156">
        <f t="shared" ca="1" si="112"/>
        <v>1099.80574299</v>
      </c>
      <c r="C227" s="14">
        <f t="shared" si="104"/>
        <v>1000</v>
      </c>
      <c r="D227" s="13">
        <f ca="1">IF(A227&lt;$B$1,VLOOKUP(A227,[1]DI!$A$4:$B$15000,2,FALSE),0)</f>
        <v>0</v>
      </c>
      <c r="E227" s="14">
        <f t="shared" ca="1" si="113"/>
        <v>1</v>
      </c>
      <c r="F227" s="14">
        <f ca="1">(TRUNC(PRODUCT($E$12:$E226),16))</f>
        <v>1.03875523381402</v>
      </c>
      <c r="G227" s="14">
        <f t="shared" si="114"/>
        <v>1</v>
      </c>
      <c r="H227" s="14">
        <f t="shared" ca="1" si="115"/>
        <v>1.03875523</v>
      </c>
      <c r="I227" s="13">
        <f t="shared" si="105"/>
        <v>0.1</v>
      </c>
      <c r="J227" s="29">
        <f t="shared" si="106"/>
        <v>44375</v>
      </c>
      <c r="K227" s="2">
        <f t="shared" si="107"/>
        <v>150</v>
      </c>
      <c r="L227" s="17">
        <f t="shared" si="108"/>
        <v>151</v>
      </c>
      <c r="M227" s="12">
        <f t="shared" si="100"/>
        <v>1.058772761</v>
      </c>
      <c r="N227" s="12">
        <f t="shared" ca="1" si="101"/>
        <v>1.0998057429999999</v>
      </c>
      <c r="O227" s="17">
        <f t="shared" si="109"/>
        <v>0</v>
      </c>
      <c r="P227" s="14">
        <f t="shared" ca="1" si="98"/>
        <v>99.805742989999999</v>
      </c>
      <c r="Q227" s="14">
        <f t="shared" si="99"/>
        <v>0</v>
      </c>
      <c r="R227" s="14">
        <f t="shared" si="117"/>
        <v>0</v>
      </c>
      <c r="S227" s="20">
        <f t="shared" si="102"/>
        <v>0</v>
      </c>
      <c r="T227" s="14">
        <f t="shared" si="116"/>
        <v>0</v>
      </c>
      <c r="U227" s="4" t="str">
        <f t="shared" si="110"/>
        <v>J=</v>
      </c>
      <c r="V227" s="29">
        <f t="shared" si="111"/>
        <v>44732</v>
      </c>
      <c r="W227" s="3"/>
      <c r="X227" s="3"/>
      <c r="Y227" s="105">
        <f>[2]Plan1!$A297</f>
        <v>45827</v>
      </c>
      <c r="Z227" s="105" t="str">
        <f>[2]Plan1!$C297</f>
        <v>Corpus Christi</v>
      </c>
      <c r="AA227" s="96"/>
      <c r="AB227" s="1"/>
      <c r="AD227" s="3"/>
      <c r="AE227" s="3"/>
      <c r="AF227" s="3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35">
        <f t="shared" si="103"/>
        <v>44591</v>
      </c>
      <c r="B228" s="156">
        <f t="shared" ca="1" si="112"/>
        <v>1099.80574299</v>
      </c>
      <c r="C228" s="14">
        <f t="shared" si="104"/>
        <v>1000</v>
      </c>
      <c r="D228" s="13">
        <f ca="1">IF(A228&lt;$B$1,VLOOKUP(A228,[1]DI!$A$4:$B$15000,2,FALSE),0)</f>
        <v>0</v>
      </c>
      <c r="E228" s="14">
        <f t="shared" ca="1" si="113"/>
        <v>1</v>
      </c>
      <c r="F228" s="14">
        <f ca="1">(TRUNC(PRODUCT($E$12:$E227),16))</f>
        <v>1.03875523381402</v>
      </c>
      <c r="G228" s="14">
        <f t="shared" si="114"/>
        <v>1</v>
      </c>
      <c r="H228" s="14">
        <f t="shared" ca="1" si="115"/>
        <v>1.03875523</v>
      </c>
      <c r="I228" s="13">
        <f t="shared" si="105"/>
        <v>0.1</v>
      </c>
      <c r="J228" s="29">
        <f t="shared" si="106"/>
        <v>44375</v>
      </c>
      <c r="K228" s="2">
        <f t="shared" si="107"/>
        <v>150</v>
      </c>
      <c r="L228" s="17">
        <f t="shared" si="108"/>
        <v>151</v>
      </c>
      <c r="M228" s="12">
        <f t="shared" si="100"/>
        <v>1.058772761</v>
      </c>
      <c r="N228" s="12">
        <f t="shared" ca="1" si="101"/>
        <v>1.0998057429999999</v>
      </c>
      <c r="O228" s="17">
        <f t="shared" si="109"/>
        <v>0</v>
      </c>
      <c r="P228" s="14">
        <f t="shared" ca="1" si="98"/>
        <v>99.805742989999999</v>
      </c>
      <c r="Q228" s="14">
        <f t="shared" si="99"/>
        <v>0</v>
      </c>
      <c r="R228" s="14">
        <f t="shared" si="117"/>
        <v>0</v>
      </c>
      <c r="S228" s="20">
        <f t="shared" si="102"/>
        <v>0</v>
      </c>
      <c r="T228" s="14">
        <f t="shared" si="116"/>
        <v>0</v>
      </c>
      <c r="U228" s="4" t="str">
        <f t="shared" si="110"/>
        <v>J=</v>
      </c>
      <c r="V228" s="29">
        <f t="shared" si="111"/>
        <v>44732</v>
      </c>
      <c r="W228" s="3"/>
      <c r="X228" s="3"/>
      <c r="Y228" s="105">
        <f>[2]Plan1!$A298</f>
        <v>45907</v>
      </c>
      <c r="Z228" s="105" t="str">
        <f>[2]Plan1!$C298</f>
        <v>Independência do Brasil</v>
      </c>
      <c r="AA228" s="96"/>
      <c r="AB228" s="1"/>
      <c r="AD228" s="3"/>
      <c r="AE228" s="3"/>
      <c r="AF228" s="3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35">
        <f t="shared" si="103"/>
        <v>44592</v>
      </c>
      <c r="B229" s="156">
        <f t="shared" ca="1" si="112"/>
        <v>1099.80574299</v>
      </c>
      <c r="C229" s="14">
        <f t="shared" si="104"/>
        <v>1000</v>
      </c>
      <c r="D229" s="13">
        <f ca="1">IF(A229&lt;$B$1,VLOOKUP(A229,[1]DI!$A$4:$B$15000,2,FALSE),0)</f>
        <v>9.1499999999999998E-2</v>
      </c>
      <c r="E229" s="14">
        <f t="shared" ca="1" si="113"/>
        <v>1.00034749</v>
      </c>
      <c r="F229" s="14">
        <f ca="1">(TRUNC(PRODUCT($E$12:$E228),16))</f>
        <v>1.03875523381402</v>
      </c>
      <c r="G229" s="14">
        <f t="shared" si="114"/>
        <v>1</v>
      </c>
      <c r="H229" s="14">
        <f t="shared" ca="1" si="115"/>
        <v>1.03875523</v>
      </c>
      <c r="I229" s="13">
        <f t="shared" si="105"/>
        <v>0.1</v>
      </c>
      <c r="J229" s="29">
        <f t="shared" si="106"/>
        <v>44375</v>
      </c>
      <c r="K229" s="2">
        <f t="shared" si="107"/>
        <v>151</v>
      </c>
      <c r="L229" s="17">
        <f t="shared" si="108"/>
        <v>151</v>
      </c>
      <c r="M229" s="12">
        <f t="shared" si="100"/>
        <v>1.058772761</v>
      </c>
      <c r="N229" s="12">
        <f t="shared" ca="1" si="101"/>
        <v>1.0998057429999999</v>
      </c>
      <c r="O229" s="17">
        <f t="shared" si="109"/>
        <v>0</v>
      </c>
      <c r="P229" s="14">
        <f t="shared" ca="1" si="98"/>
        <v>99.805742989999999</v>
      </c>
      <c r="Q229" s="14">
        <f t="shared" si="99"/>
        <v>0</v>
      </c>
      <c r="R229" s="14">
        <f t="shared" si="117"/>
        <v>0</v>
      </c>
      <c r="S229" s="20">
        <f t="shared" si="102"/>
        <v>0</v>
      </c>
      <c r="T229" s="14">
        <f t="shared" si="116"/>
        <v>0</v>
      </c>
      <c r="U229" s="4" t="str">
        <f t="shared" si="110"/>
        <v>J=</v>
      </c>
      <c r="V229" s="29">
        <f t="shared" si="111"/>
        <v>44732</v>
      </c>
      <c r="W229" s="3"/>
      <c r="X229" s="3"/>
      <c r="Y229" s="105">
        <f>[2]Plan1!$A299</f>
        <v>45942</v>
      </c>
      <c r="Z229" s="105" t="str">
        <f>[2]Plan1!$C299</f>
        <v>Nossa Sr.a Aparecida - Padroeira do Brasil</v>
      </c>
      <c r="AA229" s="96"/>
      <c r="AB229" s="1"/>
      <c r="AD229" s="3"/>
      <c r="AE229" s="3"/>
      <c r="AF229" s="3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35">
        <f t="shared" si="103"/>
        <v>44593</v>
      </c>
      <c r="B230" s="156">
        <f t="shared" ca="1" si="112"/>
        <v>1100.604104</v>
      </c>
      <c r="C230" s="14">
        <f t="shared" si="104"/>
        <v>1000</v>
      </c>
      <c r="D230" s="13">
        <f ca="1">IF(A230&lt;$B$1,VLOOKUP(A230,[1]DI!$A$4:$B$15000,2,FALSE),0)</f>
        <v>9.1499999999999998E-2</v>
      </c>
      <c r="E230" s="14">
        <f t="shared" ca="1" si="113"/>
        <v>1.00034749</v>
      </c>
      <c r="F230" s="14">
        <f ca="1">(TRUNC(PRODUCT($E$12:$E229),16))</f>
        <v>1.03911619087021</v>
      </c>
      <c r="G230" s="14">
        <f t="shared" si="114"/>
        <v>1</v>
      </c>
      <c r="H230" s="14">
        <f t="shared" ca="1" si="115"/>
        <v>1.0391161900000001</v>
      </c>
      <c r="I230" s="13">
        <f t="shared" si="105"/>
        <v>0.1</v>
      </c>
      <c r="J230" s="29">
        <f t="shared" si="106"/>
        <v>44375</v>
      </c>
      <c r="K230" s="2">
        <f t="shared" si="107"/>
        <v>152</v>
      </c>
      <c r="L230" s="17">
        <f t="shared" si="108"/>
        <v>152</v>
      </c>
      <c r="M230" s="12">
        <f t="shared" si="100"/>
        <v>1.0591732810000001</v>
      </c>
      <c r="N230" s="12">
        <f t="shared" ca="1" si="101"/>
        <v>1.1006041040000001</v>
      </c>
      <c r="O230" s="17">
        <f t="shared" si="109"/>
        <v>0</v>
      </c>
      <c r="P230" s="14">
        <f t="shared" ca="1" si="98"/>
        <v>100.60410400000001</v>
      </c>
      <c r="Q230" s="14">
        <f t="shared" si="99"/>
        <v>0</v>
      </c>
      <c r="R230" s="14">
        <f t="shared" si="117"/>
        <v>0</v>
      </c>
      <c r="S230" s="20">
        <f t="shared" si="102"/>
        <v>0</v>
      </c>
      <c r="T230" s="14">
        <f t="shared" si="116"/>
        <v>0</v>
      </c>
      <c r="U230" s="4" t="str">
        <f t="shared" si="110"/>
        <v>J=</v>
      </c>
      <c r="V230" s="29">
        <f t="shared" si="111"/>
        <v>44732</v>
      </c>
      <c r="W230" s="3"/>
      <c r="X230" s="3"/>
      <c r="Y230" s="105">
        <f>[2]Plan1!$A300</f>
        <v>45963</v>
      </c>
      <c r="Z230" s="105" t="str">
        <f>[2]Plan1!$C300</f>
        <v>Finados</v>
      </c>
      <c r="AA230" s="96"/>
      <c r="AB230" s="1"/>
      <c r="AD230" s="3"/>
      <c r="AE230" s="3"/>
      <c r="AF230" s="3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35">
        <f t="shared" si="103"/>
        <v>44594</v>
      </c>
      <c r="B231" s="156">
        <f t="shared" ca="1" si="112"/>
        <v>1101.403039</v>
      </c>
      <c r="C231" s="14">
        <f t="shared" si="104"/>
        <v>1000</v>
      </c>
      <c r="D231" s="13">
        <f ca="1">IF(A231&lt;$B$1,VLOOKUP(A231,[1]DI!$A$4:$B$15000,2,FALSE),0)</f>
        <v>9.1499999999999998E-2</v>
      </c>
      <c r="E231" s="14">
        <f t="shared" ca="1" si="113"/>
        <v>1.00034749</v>
      </c>
      <c r="F231" s="14">
        <f ca="1">(TRUNC(PRODUCT($E$12:$E230),16))</f>
        <v>1.0394772733553801</v>
      </c>
      <c r="G231" s="14">
        <f t="shared" si="114"/>
        <v>1</v>
      </c>
      <c r="H231" s="14">
        <f t="shared" ca="1" si="115"/>
        <v>1.0394772699999999</v>
      </c>
      <c r="I231" s="13">
        <f t="shared" si="105"/>
        <v>0.1</v>
      </c>
      <c r="J231" s="29">
        <f t="shared" si="106"/>
        <v>44375</v>
      </c>
      <c r="K231" s="2">
        <f t="shared" si="107"/>
        <v>153</v>
      </c>
      <c r="L231" s="17">
        <f t="shared" si="108"/>
        <v>153</v>
      </c>
      <c r="M231" s="12">
        <f t="shared" si="100"/>
        <v>1.059573952</v>
      </c>
      <c r="N231" s="12">
        <f t="shared" ca="1" si="101"/>
        <v>1.101403039</v>
      </c>
      <c r="O231" s="17">
        <f t="shared" si="109"/>
        <v>0</v>
      </c>
      <c r="P231" s="14">
        <f t="shared" ca="1" si="98"/>
        <v>101.40303900000001</v>
      </c>
      <c r="Q231" s="14">
        <f t="shared" si="99"/>
        <v>0</v>
      </c>
      <c r="R231" s="14">
        <f t="shared" si="117"/>
        <v>0</v>
      </c>
      <c r="S231" s="20">
        <f t="shared" si="102"/>
        <v>0</v>
      </c>
      <c r="T231" s="14">
        <f t="shared" si="116"/>
        <v>0</v>
      </c>
      <c r="U231" s="4" t="str">
        <f t="shared" si="110"/>
        <v>J=</v>
      </c>
      <c r="V231" s="29">
        <f t="shared" si="111"/>
        <v>44732</v>
      </c>
      <c r="W231" s="3"/>
      <c r="X231" s="3"/>
      <c r="Y231" s="105">
        <f>[2]Plan1!$A301</f>
        <v>45976</v>
      </c>
      <c r="Z231" s="105" t="str">
        <f>[2]Plan1!$C301</f>
        <v>Proclamação da República</v>
      </c>
      <c r="AA231" s="96"/>
      <c r="AB231" s="1"/>
      <c r="AD231" s="3"/>
      <c r="AE231" s="3"/>
      <c r="AF231" s="3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35">
        <f t="shared" si="103"/>
        <v>44595</v>
      </c>
      <c r="B232" s="156">
        <f t="shared" ca="1" si="112"/>
        <v>1102.202558</v>
      </c>
      <c r="C232" s="14">
        <f t="shared" si="104"/>
        <v>1000</v>
      </c>
      <c r="D232" s="13">
        <f ca="1">IF(A232&lt;$B$1,VLOOKUP(A232,[1]DI!$A$4:$B$15000,2,FALSE),0)</f>
        <v>0.1065</v>
      </c>
      <c r="E232" s="14">
        <f t="shared" ca="1" si="113"/>
        <v>1.00040168</v>
      </c>
      <c r="F232" s="14">
        <f ca="1">(TRUNC(PRODUCT($E$12:$E231),16))</f>
        <v>1.0398384813131001</v>
      </c>
      <c r="G232" s="14">
        <f t="shared" si="114"/>
        <v>1</v>
      </c>
      <c r="H232" s="14">
        <f t="shared" ca="1" si="115"/>
        <v>1.03983848</v>
      </c>
      <c r="I232" s="13">
        <f t="shared" si="105"/>
        <v>0.1</v>
      </c>
      <c r="J232" s="29">
        <f t="shared" si="106"/>
        <v>44375</v>
      </c>
      <c r="K232" s="2">
        <f t="shared" si="107"/>
        <v>154</v>
      </c>
      <c r="L232" s="17">
        <f t="shared" si="108"/>
        <v>154</v>
      </c>
      <c r="M232" s="12">
        <f t="shared" si="100"/>
        <v>1.0599747740000001</v>
      </c>
      <c r="N232" s="12">
        <f t="shared" ca="1" si="101"/>
        <v>1.1022025580000001</v>
      </c>
      <c r="O232" s="17">
        <f t="shared" si="109"/>
        <v>0</v>
      </c>
      <c r="P232" s="14">
        <f t="shared" ca="1" si="98"/>
        <v>102.202558</v>
      </c>
      <c r="Q232" s="14">
        <f t="shared" si="99"/>
        <v>0</v>
      </c>
      <c r="R232" s="14">
        <f t="shared" si="117"/>
        <v>0</v>
      </c>
      <c r="S232" s="20">
        <f t="shared" si="102"/>
        <v>0</v>
      </c>
      <c r="T232" s="14">
        <f t="shared" si="116"/>
        <v>0</v>
      </c>
      <c r="U232" s="4" t="str">
        <f t="shared" si="110"/>
        <v>J=</v>
      </c>
      <c r="V232" s="29">
        <f t="shared" si="111"/>
        <v>44732</v>
      </c>
      <c r="W232" s="3"/>
      <c r="X232" s="3"/>
      <c r="Y232" s="105">
        <f>[2]Plan1!$A302</f>
        <v>45981</v>
      </c>
      <c r="Z232" s="105" t="str">
        <f>[2]Plan1!$C302</f>
        <v>Dia Nacional de Zumbi e da Consciência Negra</v>
      </c>
      <c r="AA232" s="96"/>
      <c r="AB232" s="1"/>
      <c r="AD232" s="3"/>
      <c r="AE232" s="3"/>
      <c r="AF232" s="3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35">
        <f t="shared" si="103"/>
        <v>44596</v>
      </c>
      <c r="B233" s="156">
        <f t="shared" ca="1" si="112"/>
        <v>1103.062404</v>
      </c>
      <c r="C233" s="14">
        <f t="shared" si="104"/>
        <v>1000</v>
      </c>
      <c r="D233" s="13">
        <f ca="1">IF(A233&lt;$B$1,VLOOKUP(A233,[1]DI!$A$4:$B$15000,2,FALSE),0)</f>
        <v>0.1065</v>
      </c>
      <c r="E233" s="14">
        <f t="shared" ca="1" si="113"/>
        <v>1.00040168</v>
      </c>
      <c r="F233" s="14">
        <f ca="1">(TRUNC(PRODUCT($E$12:$E232),16))</f>
        <v>1.04025616363427</v>
      </c>
      <c r="G233" s="14">
        <f t="shared" si="114"/>
        <v>1</v>
      </c>
      <c r="H233" s="14">
        <f t="shared" ca="1" si="115"/>
        <v>1.04025616</v>
      </c>
      <c r="I233" s="13">
        <f t="shared" si="105"/>
        <v>0.1</v>
      </c>
      <c r="J233" s="29">
        <f t="shared" si="106"/>
        <v>44375</v>
      </c>
      <c r="K233" s="2">
        <f t="shared" si="107"/>
        <v>155</v>
      </c>
      <c r="L233" s="17">
        <f t="shared" si="108"/>
        <v>155</v>
      </c>
      <c r="M233" s="12">
        <f t="shared" si="100"/>
        <v>1.060375748</v>
      </c>
      <c r="N233" s="12">
        <f t="shared" ca="1" si="101"/>
        <v>1.1030624040000001</v>
      </c>
      <c r="O233" s="17">
        <f t="shared" si="109"/>
        <v>0</v>
      </c>
      <c r="P233" s="14">
        <f t="shared" ca="1" si="98"/>
        <v>103.062404</v>
      </c>
      <c r="Q233" s="14">
        <f t="shared" si="99"/>
        <v>0</v>
      </c>
      <c r="R233" s="14">
        <f t="shared" si="117"/>
        <v>0</v>
      </c>
      <c r="S233" s="20">
        <f t="shared" si="102"/>
        <v>0</v>
      </c>
      <c r="T233" s="14">
        <f t="shared" si="116"/>
        <v>0</v>
      </c>
      <c r="U233" s="4" t="str">
        <f t="shared" si="110"/>
        <v>J=</v>
      </c>
      <c r="V233" s="29">
        <f t="shared" si="111"/>
        <v>44732</v>
      </c>
      <c r="W233" s="3"/>
      <c r="X233" s="3"/>
      <c r="Y233" s="105">
        <f>[2]Plan1!$A303</f>
        <v>46016</v>
      </c>
      <c r="Z233" s="105" t="str">
        <f>[2]Plan1!$C303</f>
        <v>Natal</v>
      </c>
      <c r="AA233" s="96"/>
      <c r="AB233" s="1"/>
      <c r="AD233" s="3"/>
      <c r="AE233" s="3"/>
      <c r="AF233" s="3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35">
        <f t="shared" si="103"/>
        <v>44597</v>
      </c>
      <c r="B234" s="156">
        <f t="shared" ca="1" si="112"/>
        <v>1103.9229230000001</v>
      </c>
      <c r="C234" s="14">
        <f t="shared" si="104"/>
        <v>1000</v>
      </c>
      <c r="D234" s="13">
        <f ca="1">IF(A234&lt;$B$1,VLOOKUP(A234,[1]DI!$A$4:$B$15000,2,FALSE),0)</f>
        <v>0</v>
      </c>
      <c r="E234" s="14">
        <f t="shared" ca="1" si="113"/>
        <v>1</v>
      </c>
      <c r="F234" s="14">
        <f ca="1">(TRUNC(PRODUCT($E$12:$E233),16))</f>
        <v>1.0406740137300801</v>
      </c>
      <c r="G234" s="14">
        <f t="shared" si="114"/>
        <v>1</v>
      </c>
      <c r="H234" s="14">
        <f t="shared" ca="1" si="115"/>
        <v>1.04067401</v>
      </c>
      <c r="I234" s="13">
        <f t="shared" si="105"/>
        <v>0.1</v>
      </c>
      <c r="J234" s="29">
        <f t="shared" si="106"/>
        <v>44375</v>
      </c>
      <c r="K234" s="2">
        <f t="shared" si="107"/>
        <v>155</v>
      </c>
      <c r="L234" s="17">
        <f t="shared" si="108"/>
        <v>156</v>
      </c>
      <c r="M234" s="12">
        <f t="shared" si="100"/>
        <v>1.0607768740000001</v>
      </c>
      <c r="N234" s="12">
        <f t="shared" ca="1" si="101"/>
        <v>1.1039229230000001</v>
      </c>
      <c r="O234" s="17">
        <f t="shared" si="109"/>
        <v>0</v>
      </c>
      <c r="P234" s="14">
        <f t="shared" ca="1" si="98"/>
        <v>103.922923</v>
      </c>
      <c r="Q234" s="14">
        <f t="shared" si="99"/>
        <v>0</v>
      </c>
      <c r="R234" s="14">
        <f t="shared" si="117"/>
        <v>0</v>
      </c>
      <c r="S234" s="20">
        <f t="shared" si="102"/>
        <v>0</v>
      </c>
      <c r="T234" s="14">
        <f t="shared" si="116"/>
        <v>0</v>
      </c>
      <c r="U234" s="4" t="str">
        <f t="shared" si="110"/>
        <v>J=</v>
      </c>
      <c r="V234" s="29">
        <f t="shared" si="111"/>
        <v>44732</v>
      </c>
      <c r="W234" s="3"/>
      <c r="X234" s="3"/>
      <c r="Y234" s="105">
        <f>[2]Plan1!$A304</f>
        <v>46023</v>
      </c>
      <c r="Z234" s="105" t="str">
        <f>[2]Plan1!$C304</f>
        <v>Confraternização Universal</v>
      </c>
      <c r="AA234" s="96"/>
      <c r="AB234" s="1"/>
      <c r="AD234" s="3"/>
      <c r="AE234" s="3"/>
      <c r="AF234" s="3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35">
        <f t="shared" si="103"/>
        <v>44598</v>
      </c>
      <c r="B235" s="156">
        <f t="shared" ca="1" si="112"/>
        <v>1103.9229230000001</v>
      </c>
      <c r="C235" s="14">
        <f t="shared" si="104"/>
        <v>1000</v>
      </c>
      <c r="D235" s="13">
        <f ca="1">IF(A235&lt;$B$1,VLOOKUP(A235,[1]DI!$A$4:$B$15000,2,FALSE),0)</f>
        <v>0</v>
      </c>
      <c r="E235" s="14">
        <f t="shared" ca="1" si="113"/>
        <v>1</v>
      </c>
      <c r="F235" s="14">
        <f ca="1">(TRUNC(PRODUCT($E$12:$E234),16))</f>
        <v>1.0406740137300801</v>
      </c>
      <c r="G235" s="14">
        <f t="shared" si="114"/>
        <v>1</v>
      </c>
      <c r="H235" s="14">
        <f t="shared" ca="1" si="115"/>
        <v>1.04067401</v>
      </c>
      <c r="I235" s="13">
        <f t="shared" si="105"/>
        <v>0.1</v>
      </c>
      <c r="J235" s="29">
        <f t="shared" si="106"/>
        <v>44375</v>
      </c>
      <c r="K235" s="2">
        <f t="shared" si="107"/>
        <v>155</v>
      </c>
      <c r="L235" s="17">
        <f t="shared" si="108"/>
        <v>156</v>
      </c>
      <c r="M235" s="12">
        <f t="shared" si="100"/>
        <v>1.0607768740000001</v>
      </c>
      <c r="N235" s="12">
        <f t="shared" ca="1" si="101"/>
        <v>1.1039229230000001</v>
      </c>
      <c r="O235" s="17">
        <f t="shared" si="109"/>
        <v>0</v>
      </c>
      <c r="P235" s="14">
        <f t="shared" ca="1" si="98"/>
        <v>103.922923</v>
      </c>
      <c r="Q235" s="14">
        <f t="shared" si="99"/>
        <v>0</v>
      </c>
      <c r="R235" s="14">
        <f t="shared" si="117"/>
        <v>0</v>
      </c>
      <c r="S235" s="20">
        <f t="shared" si="102"/>
        <v>0</v>
      </c>
      <c r="T235" s="14">
        <f t="shared" si="116"/>
        <v>0</v>
      </c>
      <c r="U235" s="4" t="str">
        <f t="shared" si="110"/>
        <v>J=</v>
      </c>
      <c r="V235" s="29">
        <f t="shared" si="111"/>
        <v>44732</v>
      </c>
      <c r="W235" s="3"/>
      <c r="X235" s="3"/>
      <c r="Y235" s="105">
        <f>[2]Plan1!$A305</f>
        <v>46069</v>
      </c>
      <c r="Z235" s="105" t="str">
        <f>[2]Plan1!$C305</f>
        <v>Carnaval</v>
      </c>
      <c r="AA235" s="96"/>
      <c r="AB235" s="1"/>
      <c r="AD235" s="3"/>
      <c r="AE235" s="3"/>
      <c r="AF235" s="3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35">
        <f t="shared" si="103"/>
        <v>44599</v>
      </c>
      <c r="B236" s="156">
        <f t="shared" ca="1" si="112"/>
        <v>1103.9229230000001</v>
      </c>
      <c r="C236" s="14">
        <f t="shared" si="104"/>
        <v>1000</v>
      </c>
      <c r="D236" s="13">
        <f ca="1">IF(A236&lt;$B$1,VLOOKUP(A236,[1]DI!$A$4:$B$15000,2,FALSE),0)</f>
        <v>0.1065</v>
      </c>
      <c r="E236" s="14">
        <f t="shared" ca="1" si="113"/>
        <v>1.00040168</v>
      </c>
      <c r="F236" s="14">
        <f ca="1">(TRUNC(PRODUCT($E$12:$E235),16))</f>
        <v>1.0406740137300801</v>
      </c>
      <c r="G236" s="14">
        <f t="shared" si="114"/>
        <v>1</v>
      </c>
      <c r="H236" s="14">
        <f t="shared" ca="1" si="115"/>
        <v>1.04067401</v>
      </c>
      <c r="I236" s="13">
        <f t="shared" si="105"/>
        <v>0.1</v>
      </c>
      <c r="J236" s="29">
        <f t="shared" si="106"/>
        <v>44375</v>
      </c>
      <c r="K236" s="2">
        <f t="shared" si="107"/>
        <v>156</v>
      </c>
      <c r="L236" s="17">
        <f t="shared" si="108"/>
        <v>156</v>
      </c>
      <c r="M236" s="12">
        <f t="shared" si="100"/>
        <v>1.0607768740000001</v>
      </c>
      <c r="N236" s="12">
        <f t="shared" ca="1" si="101"/>
        <v>1.1039229230000001</v>
      </c>
      <c r="O236" s="17">
        <f t="shared" si="109"/>
        <v>0</v>
      </c>
      <c r="P236" s="14">
        <f t="shared" ca="1" si="98"/>
        <v>103.922923</v>
      </c>
      <c r="Q236" s="14">
        <f t="shared" si="99"/>
        <v>0</v>
      </c>
      <c r="R236" s="14">
        <f t="shared" si="117"/>
        <v>0</v>
      </c>
      <c r="S236" s="20">
        <f t="shared" si="102"/>
        <v>0</v>
      </c>
      <c r="T236" s="14">
        <f t="shared" si="116"/>
        <v>0</v>
      </c>
      <c r="U236" s="4" t="str">
        <f t="shared" si="110"/>
        <v>J=</v>
      </c>
      <c r="V236" s="29">
        <f t="shared" si="111"/>
        <v>44732</v>
      </c>
      <c r="W236" s="3"/>
      <c r="X236" s="3"/>
      <c r="Y236" s="105">
        <f>[2]Plan1!$A306</f>
        <v>46070</v>
      </c>
      <c r="Z236" s="105" t="str">
        <f>[2]Plan1!$C306</f>
        <v>Carnaval</v>
      </c>
      <c r="AA236" s="96"/>
      <c r="AB236" s="1"/>
      <c r="AD236" s="3"/>
      <c r="AE236" s="3"/>
      <c r="AF236" s="3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35">
        <f t="shared" si="103"/>
        <v>44600</v>
      </c>
      <c r="B237" s="156">
        <f t="shared" ca="1" si="112"/>
        <v>1104.784116</v>
      </c>
      <c r="C237" s="14">
        <f t="shared" si="104"/>
        <v>1000</v>
      </c>
      <c r="D237" s="13">
        <f ca="1">IF(A237&lt;$B$1,VLOOKUP(A237,[1]DI!$A$4:$B$15000,2,FALSE),0)</f>
        <v>0.1065</v>
      </c>
      <c r="E237" s="14">
        <f t="shared" ca="1" si="113"/>
        <v>1.00040168</v>
      </c>
      <c r="F237" s="14">
        <f ca="1">(TRUNC(PRODUCT($E$12:$E236),16))</f>
        <v>1.04109203166791</v>
      </c>
      <c r="G237" s="14">
        <f t="shared" si="114"/>
        <v>1</v>
      </c>
      <c r="H237" s="14">
        <f t="shared" ca="1" si="115"/>
        <v>1.0410920299999999</v>
      </c>
      <c r="I237" s="13">
        <f t="shared" si="105"/>
        <v>0.1</v>
      </c>
      <c r="J237" s="29">
        <f t="shared" si="106"/>
        <v>44375</v>
      </c>
      <c r="K237" s="2">
        <f t="shared" si="107"/>
        <v>157</v>
      </c>
      <c r="L237" s="17">
        <f t="shared" si="108"/>
        <v>157</v>
      </c>
      <c r="M237" s="12">
        <f t="shared" si="100"/>
        <v>1.0611781520000001</v>
      </c>
      <c r="N237" s="12">
        <f t="shared" ca="1" si="101"/>
        <v>1.104784116</v>
      </c>
      <c r="O237" s="17">
        <f t="shared" si="109"/>
        <v>0</v>
      </c>
      <c r="P237" s="14">
        <f t="shared" ca="1" si="98"/>
        <v>104.784116</v>
      </c>
      <c r="Q237" s="14">
        <f t="shared" si="99"/>
        <v>0</v>
      </c>
      <c r="R237" s="14">
        <f t="shared" si="117"/>
        <v>0</v>
      </c>
      <c r="S237" s="20">
        <f t="shared" si="102"/>
        <v>0</v>
      </c>
      <c r="T237" s="14">
        <f t="shared" si="116"/>
        <v>0</v>
      </c>
      <c r="U237" s="4" t="str">
        <f t="shared" si="110"/>
        <v>J=</v>
      </c>
      <c r="V237" s="29">
        <f t="shared" si="111"/>
        <v>44732</v>
      </c>
      <c r="W237" s="3"/>
      <c r="X237" s="3"/>
      <c r="Y237" s="105">
        <f>[2]Plan1!$A307</f>
        <v>46115</v>
      </c>
      <c r="Z237" s="105" t="str">
        <f>[2]Plan1!$C307</f>
        <v>Paixão de Cristo</v>
      </c>
      <c r="AA237" s="96"/>
      <c r="AB237" s="1"/>
      <c r="AD237" s="3"/>
      <c r="AE237" s="3"/>
      <c r="AF237" s="3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35">
        <f t="shared" si="103"/>
        <v>44601</v>
      </c>
      <c r="B238" s="156">
        <f t="shared" ca="1" si="112"/>
        <v>1105.6459829999999</v>
      </c>
      <c r="C238" s="14">
        <f t="shared" si="104"/>
        <v>1000</v>
      </c>
      <c r="D238" s="13">
        <f ca="1">IF(A238&lt;$B$1,VLOOKUP(A238,[1]DI!$A$4:$B$15000,2,FALSE),0)</f>
        <v>0.1065</v>
      </c>
      <c r="E238" s="14">
        <f t="shared" ca="1" si="113"/>
        <v>1.00040168</v>
      </c>
      <c r="F238" s="14">
        <f ca="1">(TRUNC(PRODUCT($E$12:$E237),16))</f>
        <v>1.0415102175152</v>
      </c>
      <c r="G238" s="14">
        <f t="shared" si="114"/>
        <v>1</v>
      </c>
      <c r="H238" s="14">
        <f t="shared" ca="1" si="115"/>
        <v>1.0415102199999999</v>
      </c>
      <c r="I238" s="13">
        <f t="shared" si="105"/>
        <v>0.1</v>
      </c>
      <c r="J238" s="29">
        <f t="shared" si="106"/>
        <v>44375</v>
      </c>
      <c r="K238" s="2">
        <f t="shared" si="107"/>
        <v>158</v>
      </c>
      <c r="L238" s="17">
        <f t="shared" si="108"/>
        <v>158</v>
      </c>
      <c r="M238" s="12">
        <f t="shared" si="100"/>
        <v>1.0615795809999999</v>
      </c>
      <c r="N238" s="12">
        <f t="shared" ca="1" si="101"/>
        <v>1.1056459830000001</v>
      </c>
      <c r="O238" s="17">
        <f t="shared" si="109"/>
        <v>0</v>
      </c>
      <c r="P238" s="14">
        <f t="shared" ca="1" si="98"/>
        <v>105.645983</v>
      </c>
      <c r="Q238" s="14">
        <f t="shared" si="99"/>
        <v>0</v>
      </c>
      <c r="R238" s="14">
        <f t="shared" si="117"/>
        <v>0</v>
      </c>
      <c r="S238" s="20">
        <f t="shared" si="102"/>
        <v>0</v>
      </c>
      <c r="T238" s="14">
        <f t="shared" si="116"/>
        <v>0</v>
      </c>
      <c r="U238" s="4" t="str">
        <f t="shared" si="110"/>
        <v>J=</v>
      </c>
      <c r="V238" s="29">
        <f t="shared" si="111"/>
        <v>44732</v>
      </c>
      <c r="W238" s="3"/>
      <c r="X238" s="3"/>
      <c r="Y238" s="105">
        <f>[2]Plan1!$A308</f>
        <v>46133</v>
      </c>
      <c r="Z238" s="105" t="str">
        <f>[2]Plan1!$C308</f>
        <v>Tiradentes</v>
      </c>
      <c r="AA238" s="96"/>
      <c r="AB238" s="1"/>
      <c r="AD238" s="3"/>
      <c r="AE238" s="3"/>
      <c r="AF238" s="3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35">
        <f t="shared" si="103"/>
        <v>44602</v>
      </c>
      <c r="B239" s="156">
        <f t="shared" ca="1" si="112"/>
        <v>1106.508513</v>
      </c>
      <c r="C239" s="14">
        <f t="shared" si="104"/>
        <v>1000</v>
      </c>
      <c r="D239" s="13">
        <f ca="1">IF(A239&lt;$B$1,VLOOKUP(A239,[1]DI!$A$4:$B$15000,2,FALSE),0)</f>
        <v>0.1065</v>
      </c>
      <c r="E239" s="14">
        <f t="shared" ca="1" si="113"/>
        <v>1.00040168</v>
      </c>
      <c r="F239" s="14">
        <f ca="1">(TRUNC(PRODUCT($E$12:$E238),16))</f>
        <v>1.04192857133937</v>
      </c>
      <c r="G239" s="14">
        <f t="shared" si="114"/>
        <v>1</v>
      </c>
      <c r="H239" s="14">
        <f t="shared" ca="1" si="115"/>
        <v>1.0419285700000001</v>
      </c>
      <c r="I239" s="13">
        <f t="shared" si="105"/>
        <v>0.1</v>
      </c>
      <c r="J239" s="29">
        <f t="shared" si="106"/>
        <v>44375</v>
      </c>
      <c r="K239" s="2">
        <f t="shared" si="107"/>
        <v>159</v>
      </c>
      <c r="L239" s="17">
        <f t="shared" si="108"/>
        <v>159</v>
      </c>
      <c r="M239" s="12">
        <f t="shared" si="100"/>
        <v>1.0619811619999999</v>
      </c>
      <c r="N239" s="12">
        <f t="shared" ca="1" si="101"/>
        <v>1.1065085130000001</v>
      </c>
      <c r="O239" s="17">
        <f t="shared" si="109"/>
        <v>0</v>
      </c>
      <c r="P239" s="14">
        <f t="shared" ca="1" si="98"/>
        <v>106.50851299999999</v>
      </c>
      <c r="Q239" s="14">
        <f t="shared" si="99"/>
        <v>0</v>
      </c>
      <c r="R239" s="14">
        <f t="shared" si="117"/>
        <v>0</v>
      </c>
      <c r="S239" s="20">
        <f t="shared" si="102"/>
        <v>0</v>
      </c>
      <c r="T239" s="14">
        <f t="shared" si="116"/>
        <v>0</v>
      </c>
      <c r="U239" s="4" t="str">
        <f t="shared" si="110"/>
        <v>J=</v>
      </c>
      <c r="V239" s="29">
        <f t="shared" si="111"/>
        <v>44732</v>
      </c>
      <c r="W239" s="3"/>
      <c r="X239" s="3"/>
      <c r="Y239" s="105">
        <f>[2]Plan1!$A309</f>
        <v>46143</v>
      </c>
      <c r="Z239" s="105" t="str">
        <f>[2]Plan1!$C309</f>
        <v>Dia do Trabalho</v>
      </c>
      <c r="AA239" s="96"/>
      <c r="AB239" s="1"/>
      <c r="AD239" s="3"/>
      <c r="AE239" s="3"/>
      <c r="AF239" s="3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35">
        <f t="shared" si="103"/>
        <v>44603</v>
      </c>
      <c r="B240" s="156">
        <f t="shared" ca="1" si="112"/>
        <v>1107.3717200000001</v>
      </c>
      <c r="C240" s="14">
        <f t="shared" si="104"/>
        <v>1000</v>
      </c>
      <c r="D240" s="13">
        <f ca="1">IF(A240&lt;$B$1,VLOOKUP(A240,[1]DI!$A$4:$B$15000,2,FALSE),0)</f>
        <v>0.1065</v>
      </c>
      <c r="E240" s="14">
        <f t="shared" ca="1" si="113"/>
        <v>1.00040168</v>
      </c>
      <c r="F240" s="14">
        <f ca="1">(TRUNC(PRODUCT($E$12:$E239),16))</f>
        <v>1.0423470932079</v>
      </c>
      <c r="G240" s="14">
        <f t="shared" si="114"/>
        <v>1</v>
      </c>
      <c r="H240" s="14">
        <f t="shared" ca="1" si="115"/>
        <v>1.04234709</v>
      </c>
      <c r="I240" s="13">
        <f t="shared" si="105"/>
        <v>0.1</v>
      </c>
      <c r="J240" s="29">
        <f t="shared" si="106"/>
        <v>44375</v>
      </c>
      <c r="K240" s="2">
        <f t="shared" si="107"/>
        <v>160</v>
      </c>
      <c r="L240" s="17">
        <f t="shared" si="108"/>
        <v>160</v>
      </c>
      <c r="M240" s="12">
        <f t="shared" si="100"/>
        <v>1.0623828959999999</v>
      </c>
      <c r="N240" s="12">
        <f t="shared" ca="1" si="101"/>
        <v>1.1073717199999999</v>
      </c>
      <c r="O240" s="17">
        <f t="shared" si="109"/>
        <v>0</v>
      </c>
      <c r="P240" s="14">
        <f t="shared" ca="1" si="98"/>
        <v>107.37172</v>
      </c>
      <c r="Q240" s="14">
        <f t="shared" si="99"/>
        <v>0</v>
      </c>
      <c r="R240" s="14">
        <f t="shared" si="117"/>
        <v>0</v>
      </c>
      <c r="S240" s="20">
        <f t="shared" si="102"/>
        <v>0</v>
      </c>
      <c r="T240" s="14">
        <f t="shared" si="116"/>
        <v>0</v>
      </c>
      <c r="U240" s="4" t="str">
        <f t="shared" si="110"/>
        <v>J=</v>
      </c>
      <c r="V240" s="29">
        <f t="shared" si="111"/>
        <v>44732</v>
      </c>
      <c r="W240" s="3"/>
      <c r="X240" s="3"/>
      <c r="Y240" s="105">
        <f>[2]Plan1!$A310</f>
        <v>46177</v>
      </c>
      <c r="Z240" s="105" t="str">
        <f>[2]Plan1!$C310</f>
        <v>Corpus Christi</v>
      </c>
      <c r="AA240" s="96"/>
      <c r="AB240" s="1"/>
      <c r="AD240" s="3"/>
      <c r="AE240" s="3"/>
      <c r="AF240" s="3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35">
        <f t="shared" si="103"/>
        <v>44604</v>
      </c>
      <c r="B241" s="156">
        <f t="shared" ca="1" si="112"/>
        <v>1108.2356010000001</v>
      </c>
      <c r="C241" s="14">
        <f t="shared" si="104"/>
        <v>1000</v>
      </c>
      <c r="D241" s="13">
        <f ca="1">IF(A241&lt;$B$1,VLOOKUP(A241,[1]DI!$A$4:$B$15000,2,FALSE),0)</f>
        <v>0</v>
      </c>
      <c r="E241" s="14">
        <f t="shared" ca="1" si="113"/>
        <v>1</v>
      </c>
      <c r="F241" s="14">
        <f ca="1">(TRUNC(PRODUCT($E$12:$E240),16))</f>
        <v>1.0427657831882999</v>
      </c>
      <c r="G241" s="14">
        <f t="shared" si="114"/>
        <v>1</v>
      </c>
      <c r="H241" s="14">
        <f t="shared" ca="1" si="115"/>
        <v>1.0427657800000001</v>
      </c>
      <c r="I241" s="13">
        <f t="shared" si="105"/>
        <v>0.1</v>
      </c>
      <c r="J241" s="29">
        <f t="shared" si="106"/>
        <v>44375</v>
      </c>
      <c r="K241" s="2">
        <f t="shared" si="107"/>
        <v>160</v>
      </c>
      <c r="L241" s="17">
        <f t="shared" si="108"/>
        <v>161</v>
      </c>
      <c r="M241" s="12">
        <f t="shared" si="100"/>
        <v>1.062784781</v>
      </c>
      <c r="N241" s="12">
        <f t="shared" ca="1" si="101"/>
        <v>1.1082356010000001</v>
      </c>
      <c r="O241" s="17">
        <f t="shared" si="109"/>
        <v>0</v>
      </c>
      <c r="P241" s="14">
        <f t="shared" ca="1" si="98"/>
        <v>108.235601</v>
      </c>
      <c r="Q241" s="14">
        <f t="shared" si="99"/>
        <v>0</v>
      </c>
      <c r="R241" s="14">
        <f t="shared" si="117"/>
        <v>0</v>
      </c>
      <c r="S241" s="20">
        <f t="shared" si="102"/>
        <v>0</v>
      </c>
      <c r="T241" s="14">
        <f t="shared" si="116"/>
        <v>0</v>
      </c>
      <c r="U241" s="4" t="str">
        <f t="shared" si="110"/>
        <v>J=</v>
      </c>
      <c r="V241" s="29">
        <f t="shared" si="111"/>
        <v>44732</v>
      </c>
      <c r="W241" s="3"/>
      <c r="X241" s="3"/>
      <c r="Y241" s="105">
        <f>[2]Plan1!$A311</f>
        <v>46272</v>
      </c>
      <c r="Z241" s="105" t="str">
        <f>[2]Plan1!$C311</f>
        <v>Independência do Brasil</v>
      </c>
      <c r="AA241" s="96"/>
      <c r="AB241" s="1"/>
      <c r="AD241" s="3"/>
      <c r="AE241" s="3"/>
      <c r="AF241" s="3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35">
        <f t="shared" si="103"/>
        <v>44605</v>
      </c>
      <c r="B242" s="156">
        <f t="shared" ca="1" si="112"/>
        <v>1108.2356010000001</v>
      </c>
      <c r="C242" s="14">
        <f t="shared" si="104"/>
        <v>1000</v>
      </c>
      <c r="D242" s="13">
        <f ca="1">IF(A242&lt;$B$1,VLOOKUP(A242,[1]DI!$A$4:$B$15000,2,FALSE),0)</f>
        <v>0</v>
      </c>
      <c r="E242" s="14">
        <f t="shared" ca="1" si="113"/>
        <v>1</v>
      </c>
      <c r="F242" s="14">
        <f ca="1">(TRUNC(PRODUCT($E$12:$E241),16))</f>
        <v>1.0427657831882999</v>
      </c>
      <c r="G242" s="14">
        <f t="shared" si="114"/>
        <v>1</v>
      </c>
      <c r="H242" s="14">
        <f t="shared" ca="1" si="115"/>
        <v>1.0427657800000001</v>
      </c>
      <c r="I242" s="13">
        <f t="shared" si="105"/>
        <v>0.1</v>
      </c>
      <c r="J242" s="29">
        <f t="shared" si="106"/>
        <v>44375</v>
      </c>
      <c r="K242" s="2">
        <f t="shared" si="107"/>
        <v>160</v>
      </c>
      <c r="L242" s="17">
        <f t="shared" si="108"/>
        <v>161</v>
      </c>
      <c r="M242" s="12">
        <f t="shared" si="100"/>
        <v>1.062784781</v>
      </c>
      <c r="N242" s="12">
        <f t="shared" ca="1" si="101"/>
        <v>1.1082356010000001</v>
      </c>
      <c r="O242" s="17">
        <f t="shared" si="109"/>
        <v>0</v>
      </c>
      <c r="P242" s="14">
        <f t="shared" ref="P242:P305" ca="1" si="118">TRUNC(((N242-1)*C242),8)+TRUNC(R241*N242,8)</f>
        <v>108.235601</v>
      </c>
      <c r="Q242" s="14">
        <f t="shared" ref="Q242:Q305" si="119">Q241</f>
        <v>0</v>
      </c>
      <c r="R242" s="14">
        <f t="shared" si="117"/>
        <v>0</v>
      </c>
      <c r="S242" s="20">
        <f t="shared" si="102"/>
        <v>0</v>
      </c>
      <c r="T242" s="14">
        <f t="shared" si="116"/>
        <v>0</v>
      </c>
      <c r="U242" s="4" t="str">
        <f t="shared" si="110"/>
        <v>J=</v>
      </c>
      <c r="V242" s="29">
        <f t="shared" si="111"/>
        <v>44732</v>
      </c>
      <c r="W242" s="3"/>
      <c r="X242" s="3"/>
      <c r="Y242" s="105">
        <f>[2]Plan1!$A312</f>
        <v>46307</v>
      </c>
      <c r="Z242" s="105" t="str">
        <f>[2]Plan1!$C312</f>
        <v>Nossa Sr.a Aparecida - Padroeira do Brasil</v>
      </c>
      <c r="AA242" s="96"/>
      <c r="AB242" s="1"/>
      <c r="AD242" s="3"/>
      <c r="AE242" s="3"/>
      <c r="AF242" s="3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35">
        <f t="shared" si="103"/>
        <v>44606</v>
      </c>
      <c r="B243" s="156">
        <f t="shared" ca="1" si="112"/>
        <v>1108.2356010000001</v>
      </c>
      <c r="C243" s="14">
        <f t="shared" si="104"/>
        <v>1000</v>
      </c>
      <c r="D243" s="13">
        <f ca="1">IF(A243&lt;$B$1,VLOOKUP(A243,[1]DI!$A$4:$B$15000,2,FALSE),0)</f>
        <v>0.1065</v>
      </c>
      <c r="E243" s="14">
        <f t="shared" ca="1" si="113"/>
        <v>1.00040168</v>
      </c>
      <c r="F243" s="14">
        <f ca="1">(TRUNC(PRODUCT($E$12:$E242),16))</f>
        <v>1.0427657831882999</v>
      </c>
      <c r="G243" s="14">
        <f t="shared" si="114"/>
        <v>1</v>
      </c>
      <c r="H243" s="14">
        <f t="shared" ca="1" si="115"/>
        <v>1.0427657800000001</v>
      </c>
      <c r="I243" s="13">
        <f t="shared" si="105"/>
        <v>0.1</v>
      </c>
      <c r="J243" s="29">
        <f t="shared" si="106"/>
        <v>44375</v>
      </c>
      <c r="K243" s="2">
        <f t="shared" si="107"/>
        <v>161</v>
      </c>
      <c r="L243" s="17">
        <f t="shared" si="108"/>
        <v>161</v>
      </c>
      <c r="M243" s="12">
        <f t="shared" si="100"/>
        <v>1.062784781</v>
      </c>
      <c r="N243" s="12">
        <f t="shared" ca="1" si="101"/>
        <v>1.1082356010000001</v>
      </c>
      <c r="O243" s="17">
        <f t="shared" si="109"/>
        <v>0</v>
      </c>
      <c r="P243" s="14">
        <f t="shared" ca="1" si="118"/>
        <v>108.235601</v>
      </c>
      <c r="Q243" s="14">
        <f t="shared" si="119"/>
        <v>0</v>
      </c>
      <c r="R243" s="14">
        <f t="shared" si="117"/>
        <v>0</v>
      </c>
      <c r="S243" s="20">
        <f t="shared" si="102"/>
        <v>0</v>
      </c>
      <c r="T243" s="14">
        <f t="shared" si="116"/>
        <v>0</v>
      </c>
      <c r="U243" s="4" t="str">
        <f t="shared" si="110"/>
        <v>J=</v>
      </c>
      <c r="V243" s="29">
        <f t="shared" si="111"/>
        <v>44732</v>
      </c>
      <c r="W243" s="3"/>
      <c r="X243" s="3"/>
      <c r="Y243" s="105">
        <f>[2]Plan1!$A313</f>
        <v>46328</v>
      </c>
      <c r="Z243" s="105" t="str">
        <f>[2]Plan1!$C313</f>
        <v>Finados</v>
      </c>
      <c r="AA243" s="96"/>
      <c r="AB243" s="1"/>
      <c r="AD243" s="3"/>
      <c r="AE243" s="3"/>
      <c r="AF243" s="3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35">
        <f t="shared" si="103"/>
        <v>44607</v>
      </c>
      <c r="B244" s="156">
        <f t="shared" ca="1" si="112"/>
        <v>1109.100158</v>
      </c>
      <c r="C244" s="14">
        <f t="shared" si="104"/>
        <v>1000</v>
      </c>
      <c r="D244" s="13">
        <f ca="1">IF(A244&lt;$B$1,VLOOKUP(A244,[1]DI!$A$4:$B$15000,2,FALSE),0)</f>
        <v>0.1065</v>
      </c>
      <c r="E244" s="14">
        <f t="shared" ca="1" si="113"/>
        <v>1.00040168</v>
      </c>
      <c r="F244" s="14">
        <f ca="1">(TRUNC(PRODUCT($E$12:$E243),16))</f>
        <v>1.0431846413480901</v>
      </c>
      <c r="G244" s="14">
        <f t="shared" si="114"/>
        <v>1</v>
      </c>
      <c r="H244" s="14">
        <f t="shared" ca="1" si="115"/>
        <v>1.04318464</v>
      </c>
      <c r="I244" s="13">
        <f t="shared" si="105"/>
        <v>0.1</v>
      </c>
      <c r="J244" s="29">
        <f t="shared" si="106"/>
        <v>44375</v>
      </c>
      <c r="K244" s="2">
        <f t="shared" si="107"/>
        <v>162</v>
      </c>
      <c r="L244" s="17">
        <f t="shared" si="108"/>
        <v>162</v>
      </c>
      <c r="M244" s="12">
        <f t="shared" si="100"/>
        <v>1.0631868179999999</v>
      </c>
      <c r="N244" s="12">
        <f t="shared" ca="1" si="101"/>
        <v>1.1091001579999999</v>
      </c>
      <c r="O244" s="17">
        <f t="shared" si="109"/>
        <v>0</v>
      </c>
      <c r="P244" s="14">
        <f t="shared" ca="1" si="118"/>
        <v>109.10015799999999</v>
      </c>
      <c r="Q244" s="14">
        <f t="shared" si="119"/>
        <v>0</v>
      </c>
      <c r="R244" s="14">
        <f t="shared" si="117"/>
        <v>0</v>
      </c>
      <c r="S244" s="20">
        <f t="shared" si="102"/>
        <v>0</v>
      </c>
      <c r="T244" s="14">
        <f t="shared" si="116"/>
        <v>0</v>
      </c>
      <c r="U244" s="4" t="str">
        <f t="shared" si="110"/>
        <v>J=</v>
      </c>
      <c r="V244" s="29">
        <f t="shared" si="111"/>
        <v>44732</v>
      </c>
      <c r="W244" s="3"/>
      <c r="X244" s="3"/>
      <c r="Y244" s="105">
        <f>[2]Plan1!$A314</f>
        <v>46341</v>
      </c>
      <c r="Z244" s="105" t="str">
        <f>[2]Plan1!$C314</f>
        <v>Proclamação da República</v>
      </c>
      <c r="AA244" s="96"/>
      <c r="AB244" s="1"/>
      <c r="AD244" s="3"/>
      <c r="AE244" s="3"/>
      <c r="AF244" s="3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35">
        <f t="shared" si="103"/>
        <v>44608</v>
      </c>
      <c r="B245" s="156">
        <f t="shared" ca="1" si="112"/>
        <v>1109.965391</v>
      </c>
      <c r="C245" s="14">
        <f t="shared" si="104"/>
        <v>1000</v>
      </c>
      <c r="D245" s="13">
        <f ca="1">IF(A245&lt;$B$1,VLOOKUP(A245,[1]DI!$A$4:$B$15000,2,FALSE),0)</f>
        <v>0.1065</v>
      </c>
      <c r="E245" s="14">
        <f t="shared" ca="1" si="113"/>
        <v>1.00040168</v>
      </c>
      <c r="F245" s="14">
        <f ca="1">(TRUNC(PRODUCT($E$12:$E244),16))</f>
        <v>1.0436036677548299</v>
      </c>
      <c r="G245" s="14">
        <f t="shared" si="114"/>
        <v>1</v>
      </c>
      <c r="H245" s="14">
        <f t="shared" ca="1" si="115"/>
        <v>1.04360367</v>
      </c>
      <c r="I245" s="13">
        <f t="shared" si="105"/>
        <v>0.1</v>
      </c>
      <c r="J245" s="29">
        <f t="shared" si="106"/>
        <v>44375</v>
      </c>
      <c r="K245" s="2">
        <f t="shared" si="107"/>
        <v>163</v>
      </c>
      <c r="L245" s="17">
        <f t="shared" si="108"/>
        <v>163</v>
      </c>
      <c r="M245" s="12">
        <f t="shared" si="100"/>
        <v>1.063589007</v>
      </c>
      <c r="N245" s="12">
        <f t="shared" ca="1" si="101"/>
        <v>1.109965391</v>
      </c>
      <c r="O245" s="17">
        <f t="shared" si="109"/>
        <v>0</v>
      </c>
      <c r="P245" s="14">
        <f t="shared" ca="1" si="118"/>
        <v>109.965391</v>
      </c>
      <c r="Q245" s="14">
        <f t="shared" si="119"/>
        <v>0</v>
      </c>
      <c r="R245" s="14">
        <f t="shared" si="117"/>
        <v>0</v>
      </c>
      <c r="S245" s="20">
        <f t="shared" si="102"/>
        <v>0</v>
      </c>
      <c r="T245" s="14">
        <f t="shared" si="116"/>
        <v>0</v>
      </c>
      <c r="U245" s="4" t="str">
        <f t="shared" si="110"/>
        <v>J=</v>
      </c>
      <c r="V245" s="29">
        <f t="shared" si="111"/>
        <v>44732</v>
      </c>
      <c r="W245" s="3"/>
      <c r="X245" s="3"/>
      <c r="Y245" s="105">
        <f>[2]Plan1!$A315</f>
        <v>46346</v>
      </c>
      <c r="Z245" s="105" t="str">
        <f>[2]Plan1!$C315</f>
        <v>Dia Nacional de Zumbi e da Consciência Negra</v>
      </c>
      <c r="AA245" s="96"/>
      <c r="AB245" s="1"/>
      <c r="AD245" s="3"/>
      <c r="AE245" s="3"/>
      <c r="AF245" s="3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35">
        <f t="shared" si="103"/>
        <v>44609</v>
      </c>
      <c r="B246" s="156">
        <f t="shared" ca="1" si="112"/>
        <v>1110.831291</v>
      </c>
      <c r="C246" s="14">
        <f t="shared" si="104"/>
        <v>1000</v>
      </c>
      <c r="D246" s="13">
        <f ca="1">IF(A246&lt;$B$1,VLOOKUP(A246,[1]DI!$A$4:$B$15000,2,FALSE),0)</f>
        <v>0.1065</v>
      </c>
      <c r="E246" s="14">
        <f t="shared" ca="1" si="113"/>
        <v>1.00040168</v>
      </c>
      <c r="F246" s="14">
        <f ca="1">(TRUNC(PRODUCT($E$12:$E245),16))</f>
        <v>1.0440228624760901</v>
      </c>
      <c r="G246" s="14">
        <f t="shared" si="114"/>
        <v>1</v>
      </c>
      <c r="H246" s="14">
        <f t="shared" ca="1" si="115"/>
        <v>1.0440228600000001</v>
      </c>
      <c r="I246" s="13">
        <f t="shared" si="105"/>
        <v>0.1</v>
      </c>
      <c r="J246" s="29">
        <f t="shared" si="106"/>
        <v>44375</v>
      </c>
      <c r="K246" s="2">
        <f t="shared" si="107"/>
        <v>164</v>
      </c>
      <c r="L246" s="17">
        <f t="shared" si="108"/>
        <v>164</v>
      </c>
      <c r="M246" s="12">
        <f t="shared" si="100"/>
        <v>1.0639913489999999</v>
      </c>
      <c r="N246" s="12">
        <f t="shared" ca="1" si="101"/>
        <v>1.110831291</v>
      </c>
      <c r="O246" s="17">
        <f t="shared" si="109"/>
        <v>0</v>
      </c>
      <c r="P246" s="14">
        <f t="shared" ca="1" si="118"/>
        <v>110.83129099999999</v>
      </c>
      <c r="Q246" s="14">
        <f t="shared" si="119"/>
        <v>0</v>
      </c>
      <c r="R246" s="14">
        <f t="shared" si="117"/>
        <v>0</v>
      </c>
      <c r="S246" s="20">
        <f t="shared" si="102"/>
        <v>0</v>
      </c>
      <c r="T246" s="14">
        <f t="shared" si="116"/>
        <v>0</v>
      </c>
      <c r="U246" s="4" t="str">
        <f t="shared" si="110"/>
        <v>J=</v>
      </c>
      <c r="V246" s="29">
        <f t="shared" si="111"/>
        <v>44732</v>
      </c>
      <c r="W246" s="3"/>
      <c r="X246" s="3"/>
      <c r="Y246" s="105">
        <f>[2]Plan1!$A316</f>
        <v>46381</v>
      </c>
      <c r="Z246" s="105" t="str">
        <f>[2]Plan1!$C316</f>
        <v>Natal</v>
      </c>
      <c r="AA246" s="96"/>
      <c r="AB246" s="1"/>
      <c r="AD246" s="3"/>
      <c r="AE246" s="3"/>
      <c r="AF246" s="3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35">
        <f t="shared" si="103"/>
        <v>44610</v>
      </c>
      <c r="B247" s="156">
        <f t="shared" ca="1" si="112"/>
        <v>1111.6978779999999</v>
      </c>
      <c r="C247" s="14">
        <f t="shared" si="104"/>
        <v>1000</v>
      </c>
      <c r="D247" s="13">
        <f ca="1">IF(A247&lt;$B$1,VLOOKUP(A247,[1]DI!$A$4:$B$15000,2,FALSE),0)</f>
        <v>0.1065</v>
      </c>
      <c r="E247" s="14">
        <f t="shared" ca="1" si="113"/>
        <v>1.00040168</v>
      </c>
      <c r="F247" s="14">
        <f ca="1">(TRUNC(PRODUCT($E$12:$E246),16))</f>
        <v>1.0444422255794901</v>
      </c>
      <c r="G247" s="14">
        <f t="shared" si="114"/>
        <v>1</v>
      </c>
      <c r="H247" s="14">
        <f t="shared" ca="1" si="115"/>
        <v>1.04444223</v>
      </c>
      <c r="I247" s="13">
        <f t="shared" si="105"/>
        <v>0.1</v>
      </c>
      <c r="J247" s="29">
        <f t="shared" si="106"/>
        <v>44375</v>
      </c>
      <c r="K247" s="2">
        <f t="shared" si="107"/>
        <v>165</v>
      </c>
      <c r="L247" s="17">
        <f t="shared" si="108"/>
        <v>165</v>
      </c>
      <c r="M247" s="12">
        <f t="shared" si="100"/>
        <v>1.0643938420000001</v>
      </c>
      <c r="N247" s="12">
        <f t="shared" ca="1" si="101"/>
        <v>1.111697878</v>
      </c>
      <c r="O247" s="17">
        <f t="shared" si="109"/>
        <v>0</v>
      </c>
      <c r="P247" s="14">
        <f t="shared" ca="1" si="118"/>
        <v>111.697878</v>
      </c>
      <c r="Q247" s="14">
        <f t="shared" si="119"/>
        <v>0</v>
      </c>
      <c r="R247" s="14">
        <f t="shared" si="117"/>
        <v>0</v>
      </c>
      <c r="S247" s="20">
        <f t="shared" si="102"/>
        <v>0</v>
      </c>
      <c r="T247" s="14">
        <f t="shared" si="116"/>
        <v>0</v>
      </c>
      <c r="U247" s="4" t="str">
        <f t="shared" si="110"/>
        <v>J=</v>
      </c>
      <c r="V247" s="29">
        <f t="shared" si="111"/>
        <v>44732</v>
      </c>
      <c r="W247" s="3"/>
      <c r="X247" s="3"/>
      <c r="Y247" s="105">
        <f>[2]Plan1!$A317</f>
        <v>46388</v>
      </c>
      <c r="Z247" s="105" t="str">
        <f>[2]Plan1!$C317</f>
        <v>Confraternização Universal</v>
      </c>
      <c r="AA247" s="96"/>
      <c r="AB247" s="1"/>
      <c r="AD247" s="3"/>
      <c r="AE247" s="3"/>
      <c r="AF247" s="3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35">
        <f t="shared" si="103"/>
        <v>44611</v>
      </c>
      <c r="B248" s="156">
        <f t="shared" ca="1" si="112"/>
        <v>1112.5651319999999</v>
      </c>
      <c r="C248" s="14">
        <f t="shared" si="104"/>
        <v>1000</v>
      </c>
      <c r="D248" s="13">
        <f ca="1">IF(A248&lt;$B$1,VLOOKUP(A248,[1]DI!$A$4:$B$15000,2,FALSE),0)</f>
        <v>0</v>
      </c>
      <c r="E248" s="14">
        <f t="shared" ca="1" si="113"/>
        <v>1</v>
      </c>
      <c r="F248" s="14">
        <f ca="1">(TRUNC(PRODUCT($E$12:$E247),16))</f>
        <v>1.0448617571326599</v>
      </c>
      <c r="G248" s="14">
        <f t="shared" si="114"/>
        <v>1</v>
      </c>
      <c r="H248" s="14">
        <f t="shared" ca="1" si="115"/>
        <v>1.0448617600000001</v>
      </c>
      <c r="I248" s="13">
        <f t="shared" si="105"/>
        <v>0.1</v>
      </c>
      <c r="J248" s="29">
        <f t="shared" si="106"/>
        <v>44375</v>
      </c>
      <c r="K248" s="2">
        <f t="shared" si="107"/>
        <v>165</v>
      </c>
      <c r="L248" s="17">
        <f t="shared" si="108"/>
        <v>166</v>
      </c>
      <c r="M248" s="12">
        <f t="shared" si="100"/>
        <v>1.064796488</v>
      </c>
      <c r="N248" s="12">
        <f t="shared" ca="1" si="101"/>
        <v>1.1125651320000001</v>
      </c>
      <c r="O248" s="17">
        <f t="shared" si="109"/>
        <v>0</v>
      </c>
      <c r="P248" s="14">
        <f t="shared" ca="1" si="118"/>
        <v>112.56513200000001</v>
      </c>
      <c r="Q248" s="14">
        <f t="shared" si="119"/>
        <v>0</v>
      </c>
      <c r="R248" s="14">
        <f t="shared" si="117"/>
        <v>0</v>
      </c>
      <c r="S248" s="20">
        <f t="shared" si="102"/>
        <v>0</v>
      </c>
      <c r="T248" s="14">
        <f t="shared" si="116"/>
        <v>0</v>
      </c>
      <c r="U248" s="4" t="str">
        <f t="shared" si="110"/>
        <v>J=</v>
      </c>
      <c r="V248" s="29">
        <f t="shared" si="111"/>
        <v>44732</v>
      </c>
      <c r="W248" s="3"/>
      <c r="X248" s="3"/>
      <c r="Y248" s="105">
        <f>[2]Plan1!$A318</f>
        <v>46426</v>
      </c>
      <c r="Z248" s="105" t="str">
        <f>[2]Plan1!$C318</f>
        <v>Carnaval</v>
      </c>
      <c r="AA248" s="96"/>
      <c r="AB248" s="1"/>
      <c r="AD248" s="3"/>
      <c r="AE248" s="3"/>
      <c r="AF248" s="3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35">
        <f t="shared" si="103"/>
        <v>44612</v>
      </c>
      <c r="B249" s="156">
        <f t="shared" ca="1" si="112"/>
        <v>1112.5651319999999</v>
      </c>
      <c r="C249" s="14">
        <f t="shared" si="104"/>
        <v>1000</v>
      </c>
      <c r="D249" s="13">
        <f ca="1">IF(A249&lt;$B$1,VLOOKUP(A249,[1]DI!$A$4:$B$15000,2,FALSE),0)</f>
        <v>0</v>
      </c>
      <c r="E249" s="14">
        <f t="shared" ca="1" si="113"/>
        <v>1</v>
      </c>
      <c r="F249" s="14">
        <f ca="1">(TRUNC(PRODUCT($E$12:$E248),16))</f>
        <v>1.0448617571326599</v>
      </c>
      <c r="G249" s="14">
        <f t="shared" si="114"/>
        <v>1</v>
      </c>
      <c r="H249" s="14">
        <f t="shared" ca="1" si="115"/>
        <v>1.0448617600000001</v>
      </c>
      <c r="I249" s="13">
        <f t="shared" si="105"/>
        <v>0.1</v>
      </c>
      <c r="J249" s="29">
        <f t="shared" si="106"/>
        <v>44375</v>
      </c>
      <c r="K249" s="2">
        <f t="shared" si="107"/>
        <v>165</v>
      </c>
      <c r="L249" s="17">
        <f t="shared" si="108"/>
        <v>166</v>
      </c>
      <c r="M249" s="12">
        <f t="shared" si="100"/>
        <v>1.064796488</v>
      </c>
      <c r="N249" s="12">
        <f t="shared" ca="1" si="101"/>
        <v>1.1125651320000001</v>
      </c>
      <c r="O249" s="17">
        <f t="shared" si="109"/>
        <v>0</v>
      </c>
      <c r="P249" s="14">
        <f t="shared" ca="1" si="118"/>
        <v>112.56513200000001</v>
      </c>
      <c r="Q249" s="14">
        <f t="shared" si="119"/>
        <v>0</v>
      </c>
      <c r="R249" s="14">
        <f t="shared" si="117"/>
        <v>0</v>
      </c>
      <c r="S249" s="20">
        <f t="shared" si="102"/>
        <v>0</v>
      </c>
      <c r="T249" s="14">
        <f t="shared" si="116"/>
        <v>0</v>
      </c>
      <c r="U249" s="4" t="str">
        <f t="shared" si="110"/>
        <v>J=</v>
      </c>
      <c r="V249" s="29">
        <f t="shared" si="111"/>
        <v>44732</v>
      </c>
      <c r="W249" s="3"/>
      <c r="X249" s="3"/>
      <c r="Y249" s="105">
        <f>[2]Plan1!$A319</f>
        <v>46427</v>
      </c>
      <c r="Z249" s="105" t="str">
        <f>[2]Plan1!$C319</f>
        <v>Carnaval</v>
      </c>
      <c r="AA249" s="96"/>
      <c r="AB249" s="1"/>
      <c r="AD249" s="3"/>
      <c r="AE249" s="3"/>
      <c r="AF249" s="3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35">
        <f t="shared" si="103"/>
        <v>44613</v>
      </c>
      <c r="B250" s="156">
        <f t="shared" ca="1" si="112"/>
        <v>1112.5651319999999</v>
      </c>
      <c r="C250" s="14">
        <f t="shared" si="104"/>
        <v>1000</v>
      </c>
      <c r="D250" s="13">
        <f ca="1">IF(A250&lt;$B$1,VLOOKUP(A250,[1]DI!$A$4:$B$15000,2,FALSE),0)</f>
        <v>0.1065</v>
      </c>
      <c r="E250" s="14">
        <f t="shared" ca="1" si="113"/>
        <v>1.00040168</v>
      </c>
      <c r="F250" s="14">
        <f ca="1">(TRUNC(PRODUCT($E$12:$E249),16))</f>
        <v>1.0448617571326599</v>
      </c>
      <c r="G250" s="14">
        <f t="shared" si="114"/>
        <v>1</v>
      </c>
      <c r="H250" s="14">
        <f t="shared" ca="1" si="115"/>
        <v>1.0448617600000001</v>
      </c>
      <c r="I250" s="13">
        <f t="shared" si="105"/>
        <v>0.1</v>
      </c>
      <c r="J250" s="29">
        <f t="shared" si="106"/>
        <v>44375</v>
      </c>
      <c r="K250" s="2">
        <f t="shared" si="107"/>
        <v>166</v>
      </c>
      <c r="L250" s="17">
        <f t="shared" si="108"/>
        <v>166</v>
      </c>
      <c r="M250" s="12">
        <f t="shared" si="100"/>
        <v>1.064796488</v>
      </c>
      <c r="N250" s="12">
        <f t="shared" ca="1" si="101"/>
        <v>1.1125651320000001</v>
      </c>
      <c r="O250" s="17">
        <f t="shared" si="109"/>
        <v>0</v>
      </c>
      <c r="P250" s="14">
        <f t="shared" ca="1" si="118"/>
        <v>112.56513200000001</v>
      </c>
      <c r="Q250" s="14">
        <f t="shared" si="119"/>
        <v>0</v>
      </c>
      <c r="R250" s="14">
        <f t="shared" si="117"/>
        <v>0</v>
      </c>
      <c r="S250" s="20">
        <f t="shared" si="102"/>
        <v>0</v>
      </c>
      <c r="T250" s="14">
        <f t="shared" si="116"/>
        <v>0</v>
      </c>
      <c r="U250" s="4" t="str">
        <f t="shared" si="110"/>
        <v>J=</v>
      </c>
      <c r="V250" s="29">
        <f t="shared" si="111"/>
        <v>44732</v>
      </c>
      <c r="W250" s="3"/>
      <c r="X250" s="3"/>
      <c r="Y250" s="105">
        <f>[2]Plan1!$A320</f>
        <v>46472</v>
      </c>
      <c r="Z250" s="105" t="str">
        <f>[2]Plan1!$C320</f>
        <v>Paixão de Cristo</v>
      </c>
      <c r="AA250" s="96"/>
      <c r="AB250" s="1"/>
      <c r="AD250" s="3"/>
      <c r="AE250" s="3"/>
      <c r="AF250" s="3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35">
        <f t="shared" si="103"/>
        <v>44614</v>
      </c>
      <c r="B251" s="156">
        <f t="shared" ca="1" si="112"/>
        <v>1113.4330649999999</v>
      </c>
      <c r="C251" s="14">
        <f t="shared" si="104"/>
        <v>1000</v>
      </c>
      <c r="D251" s="13">
        <f ca="1">IF(A251&lt;$B$1,VLOOKUP(A251,[1]DI!$A$4:$B$15000,2,FALSE),0)</f>
        <v>0.1065</v>
      </c>
      <c r="E251" s="14">
        <f t="shared" ca="1" si="113"/>
        <v>1.00040168</v>
      </c>
      <c r="F251" s="14">
        <f ca="1">(TRUNC(PRODUCT($E$12:$E250),16))</f>
        <v>1.04528145720327</v>
      </c>
      <c r="G251" s="14">
        <f t="shared" si="114"/>
        <v>1</v>
      </c>
      <c r="H251" s="14">
        <f t="shared" ca="1" si="115"/>
        <v>1.04528146</v>
      </c>
      <c r="I251" s="13">
        <f t="shared" si="105"/>
        <v>0.1</v>
      </c>
      <c r="J251" s="29">
        <f t="shared" si="106"/>
        <v>44375</v>
      </c>
      <c r="K251" s="2">
        <f t="shared" si="107"/>
        <v>167</v>
      </c>
      <c r="L251" s="17">
        <f t="shared" si="108"/>
        <v>167</v>
      </c>
      <c r="M251" s="12">
        <f t="shared" si="100"/>
        <v>1.0651992859999999</v>
      </c>
      <c r="N251" s="12">
        <f t="shared" ca="1" si="101"/>
        <v>1.1134330649999999</v>
      </c>
      <c r="O251" s="17">
        <f t="shared" si="109"/>
        <v>0</v>
      </c>
      <c r="P251" s="14">
        <f t="shared" ca="1" si="118"/>
        <v>113.433065</v>
      </c>
      <c r="Q251" s="14">
        <f t="shared" si="119"/>
        <v>0</v>
      </c>
      <c r="R251" s="14">
        <f t="shared" si="117"/>
        <v>0</v>
      </c>
      <c r="S251" s="20">
        <f t="shared" si="102"/>
        <v>0</v>
      </c>
      <c r="T251" s="14">
        <f t="shared" si="116"/>
        <v>0</v>
      </c>
      <c r="U251" s="4" t="str">
        <f t="shared" si="110"/>
        <v>J=</v>
      </c>
      <c r="V251" s="29">
        <f t="shared" si="111"/>
        <v>44732</v>
      </c>
      <c r="W251" s="3"/>
      <c r="X251" s="3"/>
      <c r="Y251" s="105">
        <f>[2]Plan1!$A321</f>
        <v>46498</v>
      </c>
      <c r="Z251" s="105" t="str">
        <f>[2]Plan1!$C321</f>
        <v>Tiradentes</v>
      </c>
      <c r="AA251" s="96"/>
      <c r="AB251" s="1"/>
      <c r="AD251" s="3"/>
      <c r="AE251" s="3"/>
      <c r="AF251" s="3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35">
        <f t="shared" si="103"/>
        <v>44615</v>
      </c>
      <c r="B252" s="156">
        <f t="shared" ca="1" si="112"/>
        <v>1114.301676</v>
      </c>
      <c r="C252" s="14">
        <f t="shared" si="104"/>
        <v>1000</v>
      </c>
      <c r="D252" s="13">
        <f ca="1">IF(A252&lt;$B$1,VLOOKUP(A252,[1]DI!$A$4:$B$15000,2,FALSE),0)</f>
        <v>0.1065</v>
      </c>
      <c r="E252" s="14">
        <f t="shared" ca="1" si="113"/>
        <v>1.00040168</v>
      </c>
      <c r="F252" s="14">
        <f ca="1">(TRUNC(PRODUCT($E$12:$E251),16))</f>
        <v>1.045701325859</v>
      </c>
      <c r="G252" s="14">
        <f t="shared" si="114"/>
        <v>1</v>
      </c>
      <c r="H252" s="14">
        <f t="shared" ca="1" si="115"/>
        <v>1.04570133</v>
      </c>
      <c r="I252" s="13">
        <f t="shared" si="105"/>
        <v>0.1</v>
      </c>
      <c r="J252" s="29">
        <f t="shared" si="106"/>
        <v>44375</v>
      </c>
      <c r="K252" s="2">
        <f t="shared" si="107"/>
        <v>168</v>
      </c>
      <c r="L252" s="17">
        <f t="shared" si="108"/>
        <v>168</v>
      </c>
      <c r="M252" s="12">
        <f t="shared" si="100"/>
        <v>1.065602237</v>
      </c>
      <c r="N252" s="12">
        <f t="shared" ca="1" si="101"/>
        <v>1.114301676</v>
      </c>
      <c r="O252" s="17">
        <f t="shared" si="109"/>
        <v>0</v>
      </c>
      <c r="P252" s="14">
        <f t="shared" ca="1" si="118"/>
        <v>114.301676</v>
      </c>
      <c r="Q252" s="14">
        <f t="shared" si="119"/>
        <v>0</v>
      </c>
      <c r="R252" s="14">
        <f t="shared" si="117"/>
        <v>0</v>
      </c>
      <c r="S252" s="20">
        <f t="shared" si="102"/>
        <v>0</v>
      </c>
      <c r="T252" s="14">
        <f t="shared" si="116"/>
        <v>0</v>
      </c>
      <c r="U252" s="4" t="str">
        <f t="shared" si="110"/>
        <v>J=</v>
      </c>
      <c r="V252" s="29">
        <f t="shared" si="111"/>
        <v>44732</v>
      </c>
      <c r="W252" s="3"/>
      <c r="X252" s="3"/>
      <c r="Y252" s="105">
        <f>[2]Plan1!$A322</f>
        <v>46508</v>
      </c>
      <c r="Z252" s="105" t="str">
        <f>[2]Plan1!$C322</f>
        <v>Dia do Trabalho</v>
      </c>
      <c r="AA252" s="96"/>
      <c r="AB252" s="1"/>
      <c r="AD252" s="3"/>
      <c r="AE252" s="3"/>
      <c r="AF252" s="3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35">
        <f t="shared" si="103"/>
        <v>44616</v>
      </c>
      <c r="B253" s="156">
        <f t="shared" ca="1" si="112"/>
        <v>1115.1709559999999</v>
      </c>
      <c r="C253" s="14">
        <f t="shared" si="104"/>
        <v>1000</v>
      </c>
      <c r="D253" s="13">
        <f ca="1">IF(A253&lt;$B$1,VLOOKUP(A253,[1]DI!$A$4:$B$15000,2,FALSE),0)</f>
        <v>0.1065</v>
      </c>
      <c r="E253" s="14">
        <f t="shared" ca="1" si="113"/>
        <v>1.00040168</v>
      </c>
      <c r="F253" s="14">
        <f ca="1">(TRUNC(PRODUCT($E$12:$E252),16))</f>
        <v>1.0461213631675701</v>
      </c>
      <c r="G253" s="14">
        <f t="shared" si="114"/>
        <v>1</v>
      </c>
      <c r="H253" s="14">
        <f t="shared" ca="1" si="115"/>
        <v>1.0461213599999999</v>
      </c>
      <c r="I253" s="13">
        <f t="shared" si="105"/>
        <v>0.1</v>
      </c>
      <c r="J253" s="29">
        <f t="shared" si="106"/>
        <v>44375</v>
      </c>
      <c r="K253" s="2">
        <f t="shared" si="107"/>
        <v>169</v>
      </c>
      <c r="L253" s="17">
        <f t="shared" si="108"/>
        <v>169</v>
      </c>
      <c r="M253" s="12">
        <f t="shared" si="100"/>
        <v>1.06600534</v>
      </c>
      <c r="N253" s="12">
        <f t="shared" ca="1" si="101"/>
        <v>1.115170956</v>
      </c>
      <c r="O253" s="17">
        <f t="shared" si="109"/>
        <v>0</v>
      </c>
      <c r="P253" s="14">
        <f t="shared" ca="1" si="118"/>
        <v>115.170956</v>
      </c>
      <c r="Q253" s="14">
        <f t="shared" si="119"/>
        <v>0</v>
      </c>
      <c r="R253" s="14">
        <f t="shared" si="117"/>
        <v>0</v>
      </c>
      <c r="S253" s="20">
        <f t="shared" si="102"/>
        <v>0</v>
      </c>
      <c r="T253" s="14">
        <f t="shared" si="116"/>
        <v>0</v>
      </c>
      <c r="U253" s="4" t="str">
        <f t="shared" si="110"/>
        <v>J=</v>
      </c>
      <c r="V253" s="29">
        <f t="shared" si="111"/>
        <v>44732</v>
      </c>
      <c r="W253" s="3"/>
      <c r="X253" s="3"/>
      <c r="Y253" s="105">
        <f>[2]Plan1!$A323</f>
        <v>46534</v>
      </c>
      <c r="Z253" s="105" t="str">
        <f>[2]Plan1!$C323</f>
        <v>Corpus Christi</v>
      </c>
      <c r="AA253" s="96"/>
      <c r="AB253" s="1"/>
      <c r="AD253" s="3"/>
      <c r="AE253" s="3"/>
      <c r="AF253" s="3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35">
        <f t="shared" si="103"/>
        <v>44617</v>
      </c>
      <c r="B254" s="156">
        <f t="shared" ca="1" si="112"/>
        <v>1116.040925</v>
      </c>
      <c r="C254" s="14">
        <f t="shared" si="104"/>
        <v>1000</v>
      </c>
      <c r="D254" s="13">
        <f ca="1">IF(A254&lt;$B$1,VLOOKUP(A254,[1]DI!$A$4:$B$15000,2,FALSE),0)</f>
        <v>0.1065</v>
      </c>
      <c r="E254" s="14">
        <f t="shared" ca="1" si="113"/>
        <v>1.00040168</v>
      </c>
      <c r="F254" s="14">
        <f ca="1">(TRUNC(PRODUCT($E$12:$E253),16))</f>
        <v>1.0465415691967299</v>
      </c>
      <c r="G254" s="14">
        <f t="shared" si="114"/>
        <v>1</v>
      </c>
      <c r="H254" s="14">
        <f t="shared" ca="1" si="115"/>
        <v>1.04654157</v>
      </c>
      <c r="I254" s="13">
        <f t="shared" si="105"/>
        <v>0.1</v>
      </c>
      <c r="J254" s="29">
        <f t="shared" si="106"/>
        <v>44375</v>
      </c>
      <c r="K254" s="2">
        <f t="shared" si="107"/>
        <v>170</v>
      </c>
      <c r="L254" s="17">
        <f t="shared" si="108"/>
        <v>170</v>
      </c>
      <c r="M254" s="12">
        <f t="shared" si="100"/>
        <v>1.066408595</v>
      </c>
      <c r="N254" s="12">
        <f t="shared" ca="1" si="101"/>
        <v>1.1160409250000001</v>
      </c>
      <c r="O254" s="17">
        <f t="shared" si="109"/>
        <v>0</v>
      </c>
      <c r="P254" s="14">
        <f t="shared" ca="1" si="118"/>
        <v>116.040925</v>
      </c>
      <c r="Q254" s="14">
        <f t="shared" si="119"/>
        <v>0</v>
      </c>
      <c r="R254" s="14">
        <f t="shared" si="117"/>
        <v>0</v>
      </c>
      <c r="S254" s="20">
        <f t="shared" si="102"/>
        <v>0</v>
      </c>
      <c r="T254" s="14">
        <f t="shared" si="116"/>
        <v>0</v>
      </c>
      <c r="U254" s="4" t="str">
        <f t="shared" si="110"/>
        <v>J=</v>
      </c>
      <c r="V254" s="29">
        <f t="shared" si="111"/>
        <v>44732</v>
      </c>
      <c r="W254" s="3"/>
      <c r="X254" s="3"/>
      <c r="Y254" s="105">
        <f>[2]Plan1!$A324</f>
        <v>46637</v>
      </c>
      <c r="Z254" s="105" t="str">
        <f>[2]Plan1!$C324</f>
        <v>Independência do Brasil</v>
      </c>
      <c r="AA254" s="96"/>
      <c r="AB254" s="1"/>
      <c r="AD254" s="3"/>
      <c r="AE254" s="3"/>
      <c r="AF254" s="3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35">
        <f t="shared" si="103"/>
        <v>44618</v>
      </c>
      <c r="B255" s="156">
        <f t="shared" ca="1" si="112"/>
        <v>1116.911564</v>
      </c>
      <c r="C255" s="14">
        <f t="shared" si="104"/>
        <v>1000</v>
      </c>
      <c r="D255" s="13">
        <f ca="1">IF(A255&lt;$B$1,VLOOKUP(A255,[1]DI!$A$4:$B$15000,2,FALSE),0)</f>
        <v>0</v>
      </c>
      <c r="E255" s="14">
        <f t="shared" ca="1" si="113"/>
        <v>1</v>
      </c>
      <c r="F255" s="14">
        <f ca="1">(TRUNC(PRODUCT($E$12:$E254),16))</f>
        <v>1.0469619440142399</v>
      </c>
      <c r="G255" s="14">
        <f t="shared" si="114"/>
        <v>1</v>
      </c>
      <c r="H255" s="14">
        <f t="shared" ca="1" si="115"/>
        <v>1.0469619400000001</v>
      </c>
      <c r="I255" s="13">
        <f t="shared" si="105"/>
        <v>0.1</v>
      </c>
      <c r="J255" s="29">
        <f t="shared" si="106"/>
        <v>44375</v>
      </c>
      <c r="K255" s="2">
        <f t="shared" si="107"/>
        <v>170</v>
      </c>
      <c r="L255" s="17">
        <f t="shared" si="108"/>
        <v>171</v>
      </c>
      <c r="M255" s="12">
        <f t="shared" si="100"/>
        <v>1.0668120029999999</v>
      </c>
      <c r="N255" s="12">
        <f t="shared" ca="1" si="101"/>
        <v>1.116911564</v>
      </c>
      <c r="O255" s="17">
        <f t="shared" si="109"/>
        <v>0</v>
      </c>
      <c r="P255" s="14">
        <f t="shared" ca="1" si="118"/>
        <v>116.911564</v>
      </c>
      <c r="Q255" s="14">
        <f t="shared" si="119"/>
        <v>0</v>
      </c>
      <c r="R255" s="14">
        <f t="shared" si="117"/>
        <v>0</v>
      </c>
      <c r="S255" s="20">
        <f t="shared" si="102"/>
        <v>0</v>
      </c>
      <c r="T255" s="14">
        <f t="shared" si="116"/>
        <v>0</v>
      </c>
      <c r="U255" s="4" t="str">
        <f t="shared" si="110"/>
        <v>J=</v>
      </c>
      <c r="V255" s="29">
        <f t="shared" si="111"/>
        <v>44732</v>
      </c>
      <c r="W255" s="3"/>
      <c r="X255" s="3"/>
      <c r="Y255" s="105">
        <f>[2]Plan1!$A325</f>
        <v>46672</v>
      </c>
      <c r="Z255" s="105" t="str">
        <f>[2]Plan1!$C325</f>
        <v>Nossa Sr.a Aparecida - Padroeira do Brasil</v>
      </c>
      <c r="AA255" s="96"/>
      <c r="AB255" s="1"/>
      <c r="AD255" s="3"/>
      <c r="AE255" s="3"/>
      <c r="AF255" s="3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35">
        <f t="shared" si="103"/>
        <v>44619</v>
      </c>
      <c r="B256" s="156">
        <f t="shared" ca="1" si="112"/>
        <v>1116.911564</v>
      </c>
      <c r="C256" s="14">
        <f t="shared" si="104"/>
        <v>1000</v>
      </c>
      <c r="D256" s="13">
        <f ca="1">IF(A256&lt;$B$1,VLOOKUP(A256,[1]DI!$A$4:$B$15000,2,FALSE),0)</f>
        <v>0</v>
      </c>
      <c r="E256" s="14">
        <f t="shared" ca="1" si="113"/>
        <v>1</v>
      </c>
      <c r="F256" s="14">
        <f ca="1">(TRUNC(PRODUCT($E$12:$E255),16))</f>
        <v>1.0469619440142399</v>
      </c>
      <c r="G256" s="14">
        <f t="shared" si="114"/>
        <v>1</v>
      </c>
      <c r="H256" s="14">
        <f t="shared" ca="1" si="115"/>
        <v>1.0469619400000001</v>
      </c>
      <c r="I256" s="13">
        <f t="shared" si="105"/>
        <v>0.1</v>
      </c>
      <c r="J256" s="29">
        <f t="shared" si="106"/>
        <v>44375</v>
      </c>
      <c r="K256" s="2">
        <f t="shared" si="107"/>
        <v>170</v>
      </c>
      <c r="L256" s="17">
        <f t="shared" si="108"/>
        <v>171</v>
      </c>
      <c r="M256" s="12">
        <f t="shared" si="100"/>
        <v>1.0668120029999999</v>
      </c>
      <c r="N256" s="12">
        <f t="shared" ca="1" si="101"/>
        <v>1.116911564</v>
      </c>
      <c r="O256" s="17">
        <f t="shared" si="109"/>
        <v>0</v>
      </c>
      <c r="P256" s="14">
        <f t="shared" ca="1" si="118"/>
        <v>116.911564</v>
      </c>
      <c r="Q256" s="14">
        <f t="shared" si="119"/>
        <v>0</v>
      </c>
      <c r="R256" s="14">
        <f t="shared" si="117"/>
        <v>0</v>
      </c>
      <c r="S256" s="20">
        <f t="shared" si="102"/>
        <v>0</v>
      </c>
      <c r="T256" s="14">
        <f t="shared" si="116"/>
        <v>0</v>
      </c>
      <c r="U256" s="4" t="str">
        <f t="shared" si="110"/>
        <v>J=</v>
      </c>
      <c r="V256" s="29">
        <f t="shared" si="111"/>
        <v>44732</v>
      </c>
      <c r="W256" s="3"/>
      <c r="X256" s="3"/>
      <c r="Y256" s="105">
        <f>[2]Plan1!$A326</f>
        <v>46693</v>
      </c>
      <c r="Z256" s="105" t="str">
        <f>[2]Plan1!$C326</f>
        <v>Finados</v>
      </c>
      <c r="AA256" s="96"/>
      <c r="AB256" s="1"/>
      <c r="AD256" s="3"/>
      <c r="AE256" s="3"/>
      <c r="AF256" s="3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35">
        <f t="shared" si="103"/>
        <v>44620</v>
      </c>
      <c r="B257" s="156">
        <f t="shared" ca="1" si="112"/>
        <v>1116.911564</v>
      </c>
      <c r="C257" s="14">
        <f t="shared" si="104"/>
        <v>1000</v>
      </c>
      <c r="D257" s="13">
        <f ca="1">IF(A257&lt;$B$1,VLOOKUP(A257,[1]DI!$A$4:$B$15000,2,FALSE),0)</f>
        <v>0</v>
      </c>
      <c r="E257" s="14">
        <f t="shared" ca="1" si="113"/>
        <v>1</v>
      </c>
      <c r="F257" s="14">
        <f ca="1">(TRUNC(PRODUCT($E$12:$E256),16))</f>
        <v>1.0469619440142399</v>
      </c>
      <c r="G257" s="14">
        <f t="shared" si="114"/>
        <v>1</v>
      </c>
      <c r="H257" s="14">
        <f t="shared" ca="1" si="115"/>
        <v>1.0469619400000001</v>
      </c>
      <c r="I257" s="13">
        <f t="shared" si="105"/>
        <v>0.1</v>
      </c>
      <c r="J257" s="29">
        <f t="shared" si="106"/>
        <v>44375</v>
      </c>
      <c r="K257" s="2">
        <f t="shared" si="107"/>
        <v>170</v>
      </c>
      <c r="L257" s="17">
        <f t="shared" si="108"/>
        <v>171</v>
      </c>
      <c r="M257" s="12">
        <f t="shared" si="100"/>
        <v>1.0668120029999999</v>
      </c>
      <c r="N257" s="12">
        <f t="shared" ca="1" si="101"/>
        <v>1.116911564</v>
      </c>
      <c r="O257" s="17">
        <f t="shared" si="109"/>
        <v>0</v>
      </c>
      <c r="P257" s="14">
        <f t="shared" ca="1" si="118"/>
        <v>116.911564</v>
      </c>
      <c r="Q257" s="14">
        <f t="shared" si="119"/>
        <v>0</v>
      </c>
      <c r="R257" s="14">
        <f t="shared" si="117"/>
        <v>0</v>
      </c>
      <c r="S257" s="20">
        <f t="shared" si="102"/>
        <v>0</v>
      </c>
      <c r="T257" s="14">
        <f t="shared" si="116"/>
        <v>0</v>
      </c>
      <c r="U257" s="4" t="str">
        <f t="shared" si="110"/>
        <v>J=</v>
      </c>
      <c r="V257" s="29">
        <f t="shared" si="111"/>
        <v>44732</v>
      </c>
      <c r="W257" s="3"/>
      <c r="X257" s="3"/>
      <c r="Y257" s="105">
        <f>[2]Plan1!$A327</f>
        <v>46706</v>
      </c>
      <c r="Z257" s="105" t="str">
        <f>[2]Plan1!$C327</f>
        <v>Proclamação da República</v>
      </c>
      <c r="AA257" s="96"/>
      <c r="AB257" s="1"/>
      <c r="AD257" s="3"/>
      <c r="AE257" s="3"/>
      <c r="AF257" s="3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35">
        <f t="shared" si="103"/>
        <v>44621</v>
      </c>
      <c r="B258" s="156">
        <f t="shared" ca="1" si="112"/>
        <v>1116.911564</v>
      </c>
      <c r="C258" s="14">
        <f t="shared" si="104"/>
        <v>1000</v>
      </c>
      <c r="D258" s="13">
        <f ca="1">IF(A258&lt;$B$1,VLOOKUP(A258,[1]DI!$A$4:$B$15000,2,FALSE),0)</f>
        <v>0</v>
      </c>
      <c r="E258" s="14">
        <f t="shared" ca="1" si="113"/>
        <v>1</v>
      </c>
      <c r="F258" s="14">
        <f ca="1">(TRUNC(PRODUCT($E$12:$E257),16))</f>
        <v>1.0469619440142399</v>
      </c>
      <c r="G258" s="14">
        <f t="shared" si="114"/>
        <v>1</v>
      </c>
      <c r="H258" s="14">
        <f t="shared" ca="1" si="115"/>
        <v>1.0469619400000001</v>
      </c>
      <c r="I258" s="13">
        <f t="shared" si="105"/>
        <v>0.1</v>
      </c>
      <c r="J258" s="29">
        <f t="shared" si="106"/>
        <v>44375</v>
      </c>
      <c r="K258" s="2">
        <f t="shared" si="107"/>
        <v>170</v>
      </c>
      <c r="L258" s="17">
        <f t="shared" si="108"/>
        <v>171</v>
      </c>
      <c r="M258" s="12">
        <f t="shared" si="100"/>
        <v>1.0668120029999999</v>
      </c>
      <c r="N258" s="12">
        <f t="shared" ca="1" si="101"/>
        <v>1.116911564</v>
      </c>
      <c r="O258" s="17">
        <f t="shared" si="109"/>
        <v>0</v>
      </c>
      <c r="P258" s="14">
        <f t="shared" ca="1" si="118"/>
        <v>116.911564</v>
      </c>
      <c r="Q258" s="14">
        <f t="shared" si="119"/>
        <v>0</v>
      </c>
      <c r="R258" s="14">
        <f t="shared" si="117"/>
        <v>0</v>
      </c>
      <c r="S258" s="20">
        <f t="shared" si="102"/>
        <v>0</v>
      </c>
      <c r="T258" s="14">
        <f t="shared" si="116"/>
        <v>0</v>
      </c>
      <c r="U258" s="4" t="str">
        <f t="shared" si="110"/>
        <v>J=</v>
      </c>
      <c r="V258" s="29">
        <f t="shared" si="111"/>
        <v>44732</v>
      </c>
      <c r="W258" s="3"/>
      <c r="X258" s="3"/>
      <c r="Y258" s="105">
        <f>[2]Plan1!$A328</f>
        <v>46711</v>
      </c>
      <c r="Z258" s="105" t="str">
        <f>[2]Plan1!$C328</f>
        <v>Dia Nacional de Zumbi e da Consciência Negra</v>
      </c>
      <c r="AA258" s="96"/>
      <c r="AB258" s="1"/>
      <c r="AD258" s="3"/>
      <c r="AE258" s="3"/>
      <c r="AF258" s="3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35">
        <f t="shared" si="103"/>
        <v>44622</v>
      </c>
      <c r="B259" s="156">
        <f t="shared" ca="1" si="112"/>
        <v>1116.911564</v>
      </c>
      <c r="C259" s="14">
        <f t="shared" si="104"/>
        <v>1000</v>
      </c>
      <c r="D259" s="13">
        <f ca="1">IF(A259&lt;$B$1,VLOOKUP(A259,[1]DI!$A$4:$B$15000,2,FALSE),0)</f>
        <v>0.1065</v>
      </c>
      <c r="E259" s="14">
        <f t="shared" ca="1" si="113"/>
        <v>1.00040168</v>
      </c>
      <c r="F259" s="14">
        <f ca="1">(TRUNC(PRODUCT($E$12:$E258),16))</f>
        <v>1.0469619440142399</v>
      </c>
      <c r="G259" s="14">
        <f t="shared" si="114"/>
        <v>1</v>
      </c>
      <c r="H259" s="14">
        <f t="shared" ca="1" si="115"/>
        <v>1.0469619400000001</v>
      </c>
      <c r="I259" s="13">
        <f t="shared" si="105"/>
        <v>0.1</v>
      </c>
      <c r="J259" s="29">
        <f t="shared" si="106"/>
        <v>44375</v>
      </c>
      <c r="K259" s="2">
        <f t="shared" si="107"/>
        <v>171</v>
      </c>
      <c r="L259" s="17">
        <f t="shared" si="108"/>
        <v>171</v>
      </c>
      <c r="M259" s="12">
        <f t="shared" si="100"/>
        <v>1.0668120029999999</v>
      </c>
      <c r="N259" s="12">
        <f t="shared" ca="1" si="101"/>
        <v>1.116911564</v>
      </c>
      <c r="O259" s="17">
        <f t="shared" si="109"/>
        <v>0</v>
      </c>
      <c r="P259" s="14">
        <f t="shared" ca="1" si="118"/>
        <v>116.911564</v>
      </c>
      <c r="Q259" s="14">
        <f t="shared" si="119"/>
        <v>0</v>
      </c>
      <c r="R259" s="14">
        <f t="shared" si="117"/>
        <v>0</v>
      </c>
      <c r="S259" s="20">
        <f t="shared" si="102"/>
        <v>0</v>
      </c>
      <c r="T259" s="14">
        <f t="shared" si="116"/>
        <v>0</v>
      </c>
      <c r="U259" s="4" t="str">
        <f t="shared" si="110"/>
        <v>J=</v>
      </c>
      <c r="V259" s="29">
        <f t="shared" si="111"/>
        <v>44732</v>
      </c>
      <c r="W259" s="3"/>
      <c r="X259" s="3"/>
      <c r="Y259" s="105">
        <f>[2]Plan1!$A329</f>
        <v>46746</v>
      </c>
      <c r="Z259" s="105" t="str">
        <f>[2]Plan1!$C329</f>
        <v>Natal</v>
      </c>
      <c r="AA259" s="96"/>
      <c r="AB259" s="1"/>
      <c r="AD259" s="3"/>
      <c r="AE259" s="3"/>
      <c r="AF259" s="3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35">
        <f t="shared" si="103"/>
        <v>44623</v>
      </c>
      <c r="B260" s="156">
        <f t="shared" ca="1" si="112"/>
        <v>1117.7828950000001</v>
      </c>
      <c r="C260" s="14">
        <f t="shared" si="104"/>
        <v>1000</v>
      </c>
      <c r="D260" s="13">
        <f ca="1">IF(A260&lt;$B$1,VLOOKUP(A260,[1]DI!$A$4:$B$15000,2,FALSE),0)</f>
        <v>0.1065</v>
      </c>
      <c r="E260" s="14">
        <f t="shared" ca="1" si="113"/>
        <v>1.00040168</v>
      </c>
      <c r="F260" s="14">
        <f ca="1">(TRUNC(PRODUCT($E$12:$E259),16))</f>
        <v>1.0473824876879101</v>
      </c>
      <c r="G260" s="14">
        <f t="shared" si="114"/>
        <v>1</v>
      </c>
      <c r="H260" s="14">
        <f t="shared" ca="1" si="115"/>
        <v>1.0473824899999999</v>
      </c>
      <c r="I260" s="13">
        <f t="shared" si="105"/>
        <v>0.1</v>
      </c>
      <c r="J260" s="29">
        <f t="shared" si="106"/>
        <v>44375</v>
      </c>
      <c r="K260" s="2">
        <f t="shared" si="107"/>
        <v>172</v>
      </c>
      <c r="L260" s="17">
        <f t="shared" si="108"/>
        <v>172</v>
      </c>
      <c r="M260" s="12">
        <f t="shared" si="100"/>
        <v>1.0672155640000001</v>
      </c>
      <c r="N260" s="12">
        <f t="shared" ca="1" si="101"/>
        <v>1.1177828949999999</v>
      </c>
      <c r="O260" s="17">
        <f t="shared" si="109"/>
        <v>0</v>
      </c>
      <c r="P260" s="14">
        <f t="shared" ca="1" si="118"/>
        <v>117.782895</v>
      </c>
      <c r="Q260" s="14">
        <f t="shared" si="119"/>
        <v>0</v>
      </c>
      <c r="R260" s="14">
        <f t="shared" si="117"/>
        <v>0</v>
      </c>
      <c r="S260" s="20">
        <f t="shared" si="102"/>
        <v>0</v>
      </c>
      <c r="T260" s="14">
        <f t="shared" si="116"/>
        <v>0</v>
      </c>
      <c r="U260" s="4" t="str">
        <f t="shared" si="110"/>
        <v>J=</v>
      </c>
      <c r="V260" s="29">
        <f t="shared" si="111"/>
        <v>44732</v>
      </c>
      <c r="W260" s="3"/>
      <c r="X260" s="3"/>
      <c r="Y260" s="105">
        <f>[2]Plan1!$A330</f>
        <v>46753</v>
      </c>
      <c r="Z260" s="105" t="str">
        <f>[2]Plan1!$C330</f>
        <v>Confraternização Universal</v>
      </c>
      <c r="AA260" s="96"/>
      <c r="AB260" s="1"/>
      <c r="AD260" s="3"/>
      <c r="AE260" s="3"/>
      <c r="AF260" s="3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35">
        <f t="shared" si="103"/>
        <v>44624</v>
      </c>
      <c r="B261" s="156">
        <f t="shared" ca="1" si="112"/>
        <v>1118.6548949999999</v>
      </c>
      <c r="C261" s="14">
        <f t="shared" si="104"/>
        <v>1000</v>
      </c>
      <c r="D261" s="13">
        <f ca="1">IF(A261&lt;$B$1,VLOOKUP(A261,[1]DI!$A$4:$B$15000,2,FALSE),0)</f>
        <v>0.1065</v>
      </c>
      <c r="E261" s="14">
        <f t="shared" ca="1" si="113"/>
        <v>1.00040168</v>
      </c>
      <c r="F261" s="14">
        <f ca="1">(TRUNC(PRODUCT($E$12:$E260),16))</f>
        <v>1.0478032002855699</v>
      </c>
      <c r="G261" s="14">
        <f t="shared" si="114"/>
        <v>1</v>
      </c>
      <c r="H261" s="14">
        <f t="shared" ca="1" si="115"/>
        <v>1.0478031999999999</v>
      </c>
      <c r="I261" s="13">
        <f t="shared" si="105"/>
        <v>0.1</v>
      </c>
      <c r="J261" s="29">
        <f t="shared" si="106"/>
        <v>44375</v>
      </c>
      <c r="K261" s="2">
        <f t="shared" si="107"/>
        <v>173</v>
      </c>
      <c r="L261" s="17">
        <f t="shared" si="108"/>
        <v>173</v>
      </c>
      <c r="M261" s="12">
        <f t="shared" si="100"/>
        <v>1.0676192769999999</v>
      </c>
      <c r="N261" s="12">
        <f t="shared" ca="1" si="101"/>
        <v>1.1186548949999999</v>
      </c>
      <c r="O261" s="17">
        <f t="shared" si="109"/>
        <v>0</v>
      </c>
      <c r="P261" s="14">
        <f t="shared" ca="1" si="118"/>
        <v>118.654895</v>
      </c>
      <c r="Q261" s="14">
        <f t="shared" si="119"/>
        <v>0</v>
      </c>
      <c r="R261" s="14">
        <f t="shared" si="117"/>
        <v>0</v>
      </c>
      <c r="S261" s="20">
        <f t="shared" si="102"/>
        <v>0</v>
      </c>
      <c r="T261" s="14">
        <f t="shared" si="116"/>
        <v>0</v>
      </c>
      <c r="U261" s="4" t="str">
        <f t="shared" si="110"/>
        <v>J=</v>
      </c>
      <c r="V261" s="29">
        <f t="shared" si="111"/>
        <v>44732</v>
      </c>
      <c r="W261" s="3"/>
      <c r="X261" s="3"/>
      <c r="Y261" s="105">
        <f>[2]Plan1!$A331</f>
        <v>46811</v>
      </c>
      <c r="Z261" s="105" t="str">
        <f>[2]Plan1!$C331</f>
        <v>Carnaval</v>
      </c>
      <c r="AA261" s="96"/>
      <c r="AB261" s="1"/>
      <c r="AD261" s="3"/>
      <c r="AE261" s="3"/>
      <c r="AF261" s="3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35">
        <f t="shared" si="103"/>
        <v>44625</v>
      </c>
      <c r="B262" s="156">
        <f t="shared" ca="1" si="112"/>
        <v>1119.527576</v>
      </c>
      <c r="C262" s="14">
        <f t="shared" si="104"/>
        <v>1000</v>
      </c>
      <c r="D262" s="13">
        <f ca="1">IF(A262&lt;$B$1,VLOOKUP(A262,[1]DI!$A$4:$B$15000,2,FALSE),0)</f>
        <v>0</v>
      </c>
      <c r="E262" s="14">
        <f t="shared" ca="1" si="113"/>
        <v>1</v>
      </c>
      <c r="F262" s="14">
        <f ca="1">(TRUNC(PRODUCT($E$12:$E261),16))</f>
        <v>1.0482240818750601</v>
      </c>
      <c r="G262" s="14">
        <f t="shared" si="114"/>
        <v>1</v>
      </c>
      <c r="H262" s="14">
        <f t="shared" ca="1" si="115"/>
        <v>1.04822408</v>
      </c>
      <c r="I262" s="13">
        <f t="shared" si="105"/>
        <v>0.1</v>
      </c>
      <c r="J262" s="29">
        <f t="shared" si="106"/>
        <v>44375</v>
      </c>
      <c r="K262" s="2">
        <f t="shared" si="107"/>
        <v>173</v>
      </c>
      <c r="L262" s="17">
        <f t="shared" si="108"/>
        <v>174</v>
      </c>
      <c r="M262" s="12">
        <f t="shared" si="100"/>
        <v>1.068023143</v>
      </c>
      <c r="N262" s="12">
        <f t="shared" ca="1" si="101"/>
        <v>1.1195275760000001</v>
      </c>
      <c r="O262" s="17">
        <f t="shared" si="109"/>
        <v>0</v>
      </c>
      <c r="P262" s="14">
        <f t="shared" ca="1" si="118"/>
        <v>119.527576</v>
      </c>
      <c r="Q262" s="14">
        <f t="shared" si="119"/>
        <v>0</v>
      </c>
      <c r="R262" s="14">
        <f t="shared" si="117"/>
        <v>0</v>
      </c>
      <c r="S262" s="20">
        <f t="shared" si="102"/>
        <v>0</v>
      </c>
      <c r="T262" s="14">
        <f t="shared" si="116"/>
        <v>0</v>
      </c>
      <c r="U262" s="4" t="str">
        <f t="shared" si="110"/>
        <v>J=</v>
      </c>
      <c r="V262" s="29">
        <f t="shared" si="111"/>
        <v>44732</v>
      </c>
      <c r="W262" s="3"/>
      <c r="X262" s="3"/>
      <c r="Y262" s="105">
        <f>[2]Plan1!$A332</f>
        <v>46812</v>
      </c>
      <c r="Z262" s="105" t="str">
        <f>[2]Plan1!$C332</f>
        <v>Carnaval</v>
      </c>
      <c r="AA262" s="96"/>
      <c r="AB262" s="1"/>
      <c r="AD262" s="3"/>
      <c r="AE262" s="3"/>
      <c r="AF262" s="3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35">
        <f t="shared" si="103"/>
        <v>44626</v>
      </c>
      <c r="B263" s="156">
        <f t="shared" ca="1" si="112"/>
        <v>1119.527576</v>
      </c>
      <c r="C263" s="14">
        <f t="shared" si="104"/>
        <v>1000</v>
      </c>
      <c r="D263" s="13">
        <f ca="1">IF(A263&lt;$B$1,VLOOKUP(A263,[1]DI!$A$4:$B$15000,2,FALSE),0)</f>
        <v>0</v>
      </c>
      <c r="E263" s="14">
        <f t="shared" ca="1" si="113"/>
        <v>1</v>
      </c>
      <c r="F263" s="14">
        <f ca="1">(TRUNC(PRODUCT($E$12:$E262),16))</f>
        <v>1.0482240818750601</v>
      </c>
      <c r="G263" s="14">
        <f t="shared" si="114"/>
        <v>1</v>
      </c>
      <c r="H263" s="14">
        <f t="shared" ca="1" si="115"/>
        <v>1.04822408</v>
      </c>
      <c r="I263" s="13">
        <f t="shared" si="105"/>
        <v>0.1</v>
      </c>
      <c r="J263" s="29">
        <f t="shared" si="106"/>
        <v>44375</v>
      </c>
      <c r="K263" s="2">
        <f t="shared" si="107"/>
        <v>173</v>
      </c>
      <c r="L263" s="17">
        <f t="shared" si="108"/>
        <v>174</v>
      </c>
      <c r="M263" s="12">
        <f t="shared" si="100"/>
        <v>1.068023143</v>
      </c>
      <c r="N263" s="12">
        <f t="shared" ca="1" si="101"/>
        <v>1.1195275760000001</v>
      </c>
      <c r="O263" s="17">
        <f t="shared" si="109"/>
        <v>0</v>
      </c>
      <c r="P263" s="14">
        <f t="shared" ca="1" si="118"/>
        <v>119.527576</v>
      </c>
      <c r="Q263" s="14">
        <f t="shared" si="119"/>
        <v>0</v>
      </c>
      <c r="R263" s="14">
        <f t="shared" si="117"/>
        <v>0</v>
      </c>
      <c r="S263" s="20">
        <f t="shared" si="102"/>
        <v>0</v>
      </c>
      <c r="T263" s="14">
        <f t="shared" si="116"/>
        <v>0</v>
      </c>
      <c r="U263" s="4" t="str">
        <f t="shared" si="110"/>
        <v>J=</v>
      </c>
      <c r="V263" s="29">
        <f t="shared" si="111"/>
        <v>44732</v>
      </c>
      <c r="W263" s="3"/>
      <c r="X263" s="3"/>
      <c r="Y263" s="105">
        <f>[2]Plan1!$A333</f>
        <v>46857</v>
      </c>
      <c r="Z263" s="105" t="str">
        <f>[2]Plan1!$C333</f>
        <v>Paixão de Cristo</v>
      </c>
      <c r="AA263" s="96"/>
      <c r="AB263" s="1"/>
      <c r="AD263" s="3"/>
      <c r="AE263" s="3"/>
      <c r="AF263" s="3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35">
        <f t="shared" si="103"/>
        <v>44627</v>
      </c>
      <c r="B264" s="156">
        <f t="shared" ca="1" si="112"/>
        <v>1119.527576</v>
      </c>
      <c r="C264" s="14">
        <f t="shared" si="104"/>
        <v>1000</v>
      </c>
      <c r="D264" s="13">
        <f ca="1">IF(A264&lt;$B$1,VLOOKUP(A264,[1]DI!$A$4:$B$15000,2,FALSE),0)</f>
        <v>0.1065</v>
      </c>
      <c r="E264" s="14">
        <f t="shared" ca="1" si="113"/>
        <v>1.00040168</v>
      </c>
      <c r="F264" s="14">
        <f ca="1">(TRUNC(PRODUCT($E$12:$E263),16))</f>
        <v>1.0482240818750601</v>
      </c>
      <c r="G264" s="14">
        <f t="shared" si="114"/>
        <v>1</v>
      </c>
      <c r="H264" s="14">
        <f t="shared" ca="1" si="115"/>
        <v>1.04822408</v>
      </c>
      <c r="I264" s="13">
        <f t="shared" si="105"/>
        <v>0.1</v>
      </c>
      <c r="J264" s="29">
        <f t="shared" si="106"/>
        <v>44375</v>
      </c>
      <c r="K264" s="2">
        <f t="shared" si="107"/>
        <v>174</v>
      </c>
      <c r="L264" s="17">
        <f t="shared" si="108"/>
        <v>174</v>
      </c>
      <c r="M264" s="12">
        <f t="shared" si="100"/>
        <v>1.068023143</v>
      </c>
      <c r="N264" s="12">
        <f t="shared" ca="1" si="101"/>
        <v>1.1195275760000001</v>
      </c>
      <c r="O264" s="17">
        <f t="shared" si="109"/>
        <v>0</v>
      </c>
      <c r="P264" s="14">
        <f t="shared" ca="1" si="118"/>
        <v>119.527576</v>
      </c>
      <c r="Q264" s="14">
        <f t="shared" si="119"/>
        <v>0</v>
      </c>
      <c r="R264" s="14">
        <f t="shared" si="117"/>
        <v>0</v>
      </c>
      <c r="S264" s="20">
        <f t="shared" si="102"/>
        <v>0</v>
      </c>
      <c r="T264" s="14">
        <f t="shared" si="116"/>
        <v>0</v>
      </c>
      <c r="U264" s="4" t="str">
        <f t="shared" si="110"/>
        <v>J=</v>
      </c>
      <c r="V264" s="29">
        <f t="shared" si="111"/>
        <v>44732</v>
      </c>
      <c r="W264" s="3"/>
      <c r="X264" s="3"/>
      <c r="Y264" s="105">
        <f>[2]Plan1!$A334</f>
        <v>46864</v>
      </c>
      <c r="Z264" s="105" t="str">
        <f>[2]Plan1!$C334</f>
        <v>Tiradentes</v>
      </c>
      <c r="AA264" s="96"/>
      <c r="AB264" s="1"/>
      <c r="AD264" s="3"/>
      <c r="AE264" s="3"/>
      <c r="AF264" s="3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35">
        <f t="shared" si="103"/>
        <v>44628</v>
      </c>
      <c r="B265" s="156">
        <f t="shared" ca="1" si="112"/>
        <v>1120.40094</v>
      </c>
      <c r="C265" s="14">
        <f t="shared" si="104"/>
        <v>1000</v>
      </c>
      <c r="D265" s="13">
        <f ca="1">IF(A265&lt;$B$1,VLOOKUP(A265,[1]DI!$A$4:$B$15000,2,FALSE),0)</f>
        <v>0.1065</v>
      </c>
      <c r="E265" s="14">
        <f t="shared" ca="1" si="113"/>
        <v>1.00040168</v>
      </c>
      <c r="F265" s="14">
        <f ca="1">(TRUNC(PRODUCT($E$12:$E264),16))</f>
        <v>1.0486451325242601</v>
      </c>
      <c r="G265" s="14">
        <f t="shared" si="114"/>
        <v>1</v>
      </c>
      <c r="H265" s="14">
        <f t="shared" ca="1" si="115"/>
        <v>1.0486451299999999</v>
      </c>
      <c r="I265" s="13">
        <f t="shared" si="105"/>
        <v>0.1</v>
      </c>
      <c r="J265" s="29">
        <f t="shared" si="106"/>
        <v>44375</v>
      </c>
      <c r="K265" s="2">
        <f t="shared" si="107"/>
        <v>175</v>
      </c>
      <c r="L265" s="17">
        <f t="shared" si="108"/>
        <v>175</v>
      </c>
      <c r="M265" s="12">
        <f t="shared" si="100"/>
        <v>1.0684271620000001</v>
      </c>
      <c r="N265" s="12">
        <f t="shared" ca="1" si="101"/>
        <v>1.1204009399999999</v>
      </c>
      <c r="O265" s="17">
        <f t="shared" si="109"/>
        <v>0</v>
      </c>
      <c r="P265" s="14">
        <f t="shared" ca="1" si="118"/>
        <v>120.40094000000001</v>
      </c>
      <c r="Q265" s="14">
        <f t="shared" si="119"/>
        <v>0</v>
      </c>
      <c r="R265" s="14">
        <f t="shared" si="117"/>
        <v>0</v>
      </c>
      <c r="S265" s="20">
        <f t="shared" si="102"/>
        <v>0</v>
      </c>
      <c r="T265" s="14">
        <f t="shared" si="116"/>
        <v>0</v>
      </c>
      <c r="U265" s="4" t="str">
        <f t="shared" si="110"/>
        <v>J=</v>
      </c>
      <c r="V265" s="29">
        <f t="shared" si="111"/>
        <v>44732</v>
      </c>
      <c r="W265" s="3"/>
      <c r="X265" s="3"/>
      <c r="Y265" s="105">
        <f>[2]Plan1!$A335</f>
        <v>46874</v>
      </c>
      <c r="Z265" s="105" t="str">
        <f>[2]Plan1!$C335</f>
        <v>Dia do Trabalho</v>
      </c>
      <c r="AA265" s="96"/>
      <c r="AB265" s="1"/>
      <c r="AD265" s="3"/>
      <c r="AE265" s="3"/>
      <c r="AF265" s="3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35">
        <f t="shared" si="103"/>
        <v>44629</v>
      </c>
      <c r="B266" s="156">
        <f t="shared" ca="1" si="112"/>
        <v>1121.274985</v>
      </c>
      <c r="C266" s="14">
        <f t="shared" si="104"/>
        <v>1000</v>
      </c>
      <c r="D266" s="13">
        <f ca="1">IF(A266&lt;$B$1,VLOOKUP(A266,[1]DI!$A$4:$B$15000,2,FALSE),0)</f>
        <v>0.1065</v>
      </c>
      <c r="E266" s="14">
        <f t="shared" ca="1" si="113"/>
        <v>1.00040168</v>
      </c>
      <c r="F266" s="14">
        <f ca="1">(TRUNC(PRODUCT($E$12:$E265),16))</f>
        <v>1.0490663523010999</v>
      </c>
      <c r="G266" s="14">
        <f t="shared" si="114"/>
        <v>1</v>
      </c>
      <c r="H266" s="14">
        <f t="shared" ca="1" si="115"/>
        <v>1.0490663499999999</v>
      </c>
      <c r="I266" s="13">
        <f t="shared" si="105"/>
        <v>0.1</v>
      </c>
      <c r="J266" s="29">
        <f t="shared" si="106"/>
        <v>44375</v>
      </c>
      <c r="K266" s="2">
        <f t="shared" si="107"/>
        <v>176</v>
      </c>
      <c r="L266" s="17">
        <f t="shared" si="108"/>
        <v>176</v>
      </c>
      <c r="M266" s="12">
        <f t="shared" si="100"/>
        <v>1.0688313330000001</v>
      </c>
      <c r="N266" s="12">
        <f t="shared" ca="1" si="101"/>
        <v>1.1212749849999999</v>
      </c>
      <c r="O266" s="17">
        <f t="shared" si="109"/>
        <v>0</v>
      </c>
      <c r="P266" s="14">
        <f t="shared" ca="1" si="118"/>
        <v>121.274985</v>
      </c>
      <c r="Q266" s="14">
        <f t="shared" si="119"/>
        <v>0</v>
      </c>
      <c r="R266" s="14">
        <f t="shared" si="117"/>
        <v>0</v>
      </c>
      <c r="S266" s="20">
        <f t="shared" si="102"/>
        <v>0</v>
      </c>
      <c r="T266" s="14">
        <f t="shared" si="116"/>
        <v>0</v>
      </c>
      <c r="U266" s="4" t="str">
        <f t="shared" si="110"/>
        <v>J=</v>
      </c>
      <c r="V266" s="29">
        <f t="shared" si="111"/>
        <v>44732</v>
      </c>
      <c r="W266" s="3"/>
      <c r="X266" s="3"/>
      <c r="Y266" s="105">
        <f>[2]Plan1!$A336</f>
        <v>46919</v>
      </c>
      <c r="Z266" s="105" t="str">
        <f>[2]Plan1!$C336</f>
        <v>Corpus Christi</v>
      </c>
      <c r="AA266" s="96"/>
      <c r="AB266" s="1"/>
      <c r="AD266" s="3"/>
      <c r="AE266" s="3"/>
      <c r="AF266" s="3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35">
        <f t="shared" si="103"/>
        <v>44630</v>
      </c>
      <c r="B267" s="156">
        <f t="shared" ca="1" si="112"/>
        <v>1122.1497139999999</v>
      </c>
      <c r="C267" s="14">
        <f t="shared" si="104"/>
        <v>1000</v>
      </c>
      <c r="D267" s="13">
        <f ca="1">IF(A267&lt;$B$1,VLOOKUP(A267,[1]DI!$A$4:$B$15000,2,FALSE),0)</f>
        <v>0.1065</v>
      </c>
      <c r="E267" s="14">
        <f t="shared" ca="1" si="113"/>
        <v>1.00040168</v>
      </c>
      <c r="F267" s="14">
        <f ca="1">(TRUNC(PRODUCT($E$12:$E266),16))</f>
        <v>1.04948774127349</v>
      </c>
      <c r="G267" s="14">
        <f t="shared" si="114"/>
        <v>1</v>
      </c>
      <c r="H267" s="14">
        <f t="shared" ca="1" si="115"/>
        <v>1.04948774</v>
      </c>
      <c r="I267" s="13">
        <f t="shared" si="105"/>
        <v>0.1</v>
      </c>
      <c r="J267" s="29">
        <f t="shared" si="106"/>
        <v>44375</v>
      </c>
      <c r="K267" s="2">
        <f t="shared" si="107"/>
        <v>177</v>
      </c>
      <c r="L267" s="17">
        <f t="shared" si="108"/>
        <v>177</v>
      </c>
      <c r="M267" s="12">
        <f t="shared" si="100"/>
        <v>1.069235658</v>
      </c>
      <c r="N267" s="12">
        <f t="shared" ca="1" si="101"/>
        <v>1.1221497140000001</v>
      </c>
      <c r="O267" s="17">
        <f t="shared" si="109"/>
        <v>0</v>
      </c>
      <c r="P267" s="14">
        <f t="shared" ca="1" si="118"/>
        <v>122.149714</v>
      </c>
      <c r="Q267" s="14">
        <f t="shared" si="119"/>
        <v>0</v>
      </c>
      <c r="R267" s="14">
        <f t="shared" si="117"/>
        <v>0</v>
      </c>
      <c r="S267" s="20">
        <f t="shared" si="102"/>
        <v>0</v>
      </c>
      <c r="T267" s="14">
        <f t="shared" si="116"/>
        <v>0</v>
      </c>
      <c r="U267" s="4" t="str">
        <f t="shared" si="110"/>
        <v>J=</v>
      </c>
      <c r="V267" s="29">
        <f t="shared" si="111"/>
        <v>44732</v>
      </c>
      <c r="W267" s="3"/>
      <c r="X267" s="3"/>
      <c r="Y267" s="105">
        <f>[2]Plan1!$A337</f>
        <v>47003</v>
      </c>
      <c r="Z267" s="105" t="str">
        <f>[2]Plan1!$C337</f>
        <v>Independência do Brasil</v>
      </c>
      <c r="AA267" s="96"/>
      <c r="AB267" s="1"/>
      <c r="AD267" s="3"/>
      <c r="AE267" s="3"/>
      <c r="AF267" s="3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35">
        <f t="shared" si="103"/>
        <v>44631</v>
      </c>
      <c r="B268" s="156">
        <f t="shared" ca="1" si="112"/>
        <v>1123.0251250000001</v>
      </c>
      <c r="C268" s="14">
        <f t="shared" si="104"/>
        <v>1000</v>
      </c>
      <c r="D268" s="13">
        <f ca="1">IF(A268&lt;$B$1,VLOOKUP(A268,[1]DI!$A$4:$B$15000,2,FALSE),0)</f>
        <v>0.1065</v>
      </c>
      <c r="E268" s="14">
        <f t="shared" ca="1" si="113"/>
        <v>1.00040168</v>
      </c>
      <c r="F268" s="14">
        <f ca="1">(TRUNC(PRODUCT($E$12:$E267),16))</f>
        <v>1.0499092995093999</v>
      </c>
      <c r="G268" s="14">
        <f t="shared" si="114"/>
        <v>1</v>
      </c>
      <c r="H268" s="14">
        <f t="shared" ca="1" si="115"/>
        <v>1.0499092999999999</v>
      </c>
      <c r="I268" s="13">
        <f t="shared" si="105"/>
        <v>0.1</v>
      </c>
      <c r="J268" s="29">
        <f t="shared" si="106"/>
        <v>44375</v>
      </c>
      <c r="K268" s="2">
        <f t="shared" si="107"/>
        <v>178</v>
      </c>
      <c r="L268" s="17">
        <f t="shared" si="108"/>
        <v>178</v>
      </c>
      <c r="M268" s="12">
        <f t="shared" ref="M268:M331" si="120">ROUND((I268+1)^(L268/252),9)</f>
        <v>1.069640135</v>
      </c>
      <c r="N268" s="12">
        <f t="shared" ref="N268:N331" ca="1" si="121">ROUND(H268*M268,9)</f>
        <v>1.1230251250000001</v>
      </c>
      <c r="O268" s="17">
        <f t="shared" si="109"/>
        <v>0</v>
      </c>
      <c r="P268" s="14">
        <f t="shared" ca="1" si="118"/>
        <v>123.025125</v>
      </c>
      <c r="Q268" s="14">
        <f t="shared" si="119"/>
        <v>0</v>
      </c>
      <c r="R268" s="14">
        <f t="shared" si="117"/>
        <v>0</v>
      </c>
      <c r="S268" s="20">
        <f t="shared" ref="S268:S331" si="122">IF($O268&gt;0,VLOOKUP($O268,$Y$12:$AE$150,7),0)</f>
        <v>0</v>
      </c>
      <c r="T268" s="14">
        <f t="shared" si="116"/>
        <v>0</v>
      </c>
      <c r="U268" s="4" t="str">
        <f t="shared" si="110"/>
        <v>J=</v>
      </c>
      <c r="V268" s="29">
        <f t="shared" si="111"/>
        <v>44732</v>
      </c>
      <c r="W268" s="3"/>
      <c r="X268" s="3"/>
      <c r="Y268" s="105">
        <f>[2]Plan1!$A338</f>
        <v>47038</v>
      </c>
      <c r="Z268" s="105" t="str">
        <f>[2]Plan1!$C338</f>
        <v>Nossa Sr.a Aparecida - Padroeira do Brasil</v>
      </c>
      <c r="AA268" s="96"/>
      <c r="AB268" s="1"/>
      <c r="AD268" s="3"/>
      <c r="AE268" s="3"/>
      <c r="AF268" s="3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35">
        <f t="shared" ref="A269:A332" si="123">(A268+1)</f>
        <v>44632</v>
      </c>
      <c r="B269" s="156">
        <f t="shared" ca="1" si="112"/>
        <v>1123.9012210000001</v>
      </c>
      <c r="C269" s="14">
        <f t="shared" ref="C269:C332" si="124">(C268-T268)</f>
        <v>1000</v>
      </c>
      <c r="D269" s="13">
        <f ca="1">IF(A269&lt;$B$1,VLOOKUP(A269,[1]DI!$A$4:$B$15000,2,FALSE),0)</f>
        <v>0</v>
      </c>
      <c r="E269" s="14">
        <f t="shared" ca="1" si="113"/>
        <v>1</v>
      </c>
      <c r="F269" s="14">
        <f ca="1">(TRUNC(PRODUCT($E$12:$E268),16))</f>
        <v>1.05033102707683</v>
      </c>
      <c r="G269" s="14">
        <f t="shared" si="114"/>
        <v>1</v>
      </c>
      <c r="H269" s="14">
        <f t="shared" ca="1" si="115"/>
        <v>1.0503310299999999</v>
      </c>
      <c r="I269" s="13">
        <f t="shared" ref="I269:I332" si="125">I268</f>
        <v>0.1</v>
      </c>
      <c r="J269" s="29">
        <f t="shared" ref="J269:J332" si="126">IF(O268&gt;0,VLOOKUP(O268,Y$12:AI$150,2),J268)</f>
        <v>44375</v>
      </c>
      <c r="K269" s="2">
        <f t="shared" ref="K269:K332" si="127">IF(A269&gt;J269,IF(NETWORKDAYS(J269,A269,$Y$160:$Y$544)-1=0,1,NETWORKDAYS(J269,A269,$Y$160:$Y$544)-1),0)</f>
        <v>178</v>
      </c>
      <c r="L269" s="17">
        <f t="shared" ref="L269:L332" si="128">IF(AND(K269=1,K268=1),1,IF(K269&gt;0,IF(K269=K268,K269+1,K269),0))</f>
        <v>179</v>
      </c>
      <c r="M269" s="12">
        <f t="shared" si="120"/>
        <v>1.0700447660000001</v>
      </c>
      <c r="N269" s="12">
        <f t="shared" ca="1" si="121"/>
        <v>1.1239012209999999</v>
      </c>
      <c r="O269" s="17">
        <f t="shared" ref="O269:O332" si="129">IF(VLOOKUP(A269,Z$12:AG$150,8)=VLOOKUP(A268,Z$12:AG$150,8),0,VLOOKUP(A269,Z$12:AG$150,8))</f>
        <v>0</v>
      </c>
      <c r="P269" s="14">
        <f t="shared" ca="1" si="118"/>
        <v>123.90122100000001</v>
      </c>
      <c r="Q269" s="14">
        <f t="shared" si="119"/>
        <v>0</v>
      </c>
      <c r="R269" s="14">
        <f t="shared" si="117"/>
        <v>0</v>
      </c>
      <c r="S269" s="20">
        <f t="shared" si="122"/>
        <v>0</v>
      </c>
      <c r="T269" s="14">
        <f t="shared" si="116"/>
        <v>0</v>
      </c>
      <c r="U269" s="4" t="str">
        <f t="shared" ref="U269:U332" si="130">IF(O268&gt;0,VLOOKUP(O268,Y$12:AI$150,10),U268)</f>
        <v>J=</v>
      </c>
      <c r="V269" s="29">
        <f t="shared" ref="V269:V332" si="131">IF(O268&gt;0,VLOOKUP(O268,Y$12:AI$150,11),V268)</f>
        <v>44732</v>
      </c>
      <c r="W269" s="3"/>
      <c r="X269" s="3"/>
      <c r="Y269" s="105">
        <f>[2]Plan1!$A339</f>
        <v>47059</v>
      </c>
      <c r="Z269" s="105" t="str">
        <f>[2]Plan1!$C339</f>
        <v>Finados</v>
      </c>
      <c r="AA269" s="96"/>
      <c r="AB269" s="1"/>
      <c r="AD269" s="3"/>
      <c r="AE269" s="3"/>
      <c r="AF269" s="3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35">
        <f t="shared" si="123"/>
        <v>44633</v>
      </c>
      <c r="B270" s="156">
        <f t="shared" ref="B270:B333" ca="1" si="132">IF(A270&lt;=TODAY(),C270+P270,IF(AND(A270&gt;TODAY(),A270&lt;=$B$1),IF(VLOOKUP(TODAY(),$A$10:$D$5000,4,FALSE)=0,"n.d",C270+P270),"n.d"))</f>
        <v>1123.9012210000001</v>
      </c>
      <c r="C270" s="14">
        <f t="shared" si="124"/>
        <v>1000</v>
      </c>
      <c r="D270" s="13">
        <f ca="1">IF(A270&lt;$B$1,VLOOKUP(A270,[1]DI!$A$4:$B$15000,2,FALSE),0)</f>
        <v>0</v>
      </c>
      <c r="E270" s="14">
        <f t="shared" ref="E270:E333" ca="1" si="133">ROUND(((1+D270)^(1/252)),8)</f>
        <v>1</v>
      </c>
      <c r="F270" s="14">
        <f ca="1">(TRUNC(PRODUCT($E$12:$E269),16))</f>
        <v>1.05033102707683</v>
      </c>
      <c r="G270" s="14">
        <f t="shared" ref="G270:G333" si="134">IF(O269&gt;0,F269,G269)</f>
        <v>1</v>
      </c>
      <c r="H270" s="14">
        <f t="shared" ref="H270:H333" ca="1" si="135">ROUND(F270/G270,8)</f>
        <v>1.0503310299999999</v>
      </c>
      <c r="I270" s="13">
        <f t="shared" si="125"/>
        <v>0.1</v>
      </c>
      <c r="J270" s="29">
        <f t="shared" si="126"/>
        <v>44375</v>
      </c>
      <c r="K270" s="2">
        <f t="shared" si="127"/>
        <v>178</v>
      </c>
      <c r="L270" s="17">
        <f t="shared" si="128"/>
        <v>179</v>
      </c>
      <c r="M270" s="12">
        <f t="shared" si="120"/>
        <v>1.0700447660000001</v>
      </c>
      <c r="N270" s="12">
        <f t="shared" ca="1" si="121"/>
        <v>1.1239012209999999</v>
      </c>
      <c r="O270" s="17">
        <f t="shared" si="129"/>
        <v>0</v>
      </c>
      <c r="P270" s="14">
        <f t="shared" ca="1" si="118"/>
        <v>123.90122100000001</v>
      </c>
      <c r="Q270" s="14">
        <f t="shared" si="119"/>
        <v>0</v>
      </c>
      <c r="R270" s="14">
        <f t="shared" si="117"/>
        <v>0</v>
      </c>
      <c r="S270" s="20">
        <f t="shared" si="122"/>
        <v>0</v>
      </c>
      <c r="T270" s="14">
        <f t="shared" ref="T270:T333" si="136">IF(S270&gt;0,TRUNC(S270*C270,8),0)</f>
        <v>0</v>
      </c>
      <c r="U270" s="4" t="str">
        <f t="shared" si="130"/>
        <v>J=</v>
      </c>
      <c r="V270" s="29">
        <f t="shared" si="131"/>
        <v>44732</v>
      </c>
      <c r="W270" s="3"/>
      <c r="X270" s="3"/>
      <c r="Y270" s="105">
        <f>[2]Plan1!$A340</f>
        <v>47072</v>
      </c>
      <c r="Z270" s="105" t="str">
        <f>[2]Plan1!$C340</f>
        <v>Proclamação da República</v>
      </c>
      <c r="AA270" s="96"/>
      <c r="AB270" s="1"/>
      <c r="AD270" s="3"/>
      <c r="AE270" s="3"/>
      <c r="AF270" s="3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35">
        <f t="shared" si="123"/>
        <v>44634</v>
      </c>
      <c r="B271" s="156">
        <f t="shared" ca="1" si="132"/>
        <v>1123.9012210000001</v>
      </c>
      <c r="C271" s="14">
        <f t="shared" si="124"/>
        <v>1000</v>
      </c>
      <c r="D271" s="13">
        <f ca="1">IF(A271&lt;$B$1,VLOOKUP(A271,[1]DI!$A$4:$B$15000,2,FALSE),0)</f>
        <v>0.1065</v>
      </c>
      <c r="E271" s="14">
        <f t="shared" ca="1" si="133"/>
        <v>1.00040168</v>
      </c>
      <c r="F271" s="14">
        <f ca="1">(TRUNC(PRODUCT($E$12:$E270),16))</f>
        <v>1.05033102707683</v>
      </c>
      <c r="G271" s="14">
        <f t="shared" si="134"/>
        <v>1</v>
      </c>
      <c r="H271" s="14">
        <f t="shared" ca="1" si="135"/>
        <v>1.0503310299999999</v>
      </c>
      <c r="I271" s="13">
        <f t="shared" si="125"/>
        <v>0.1</v>
      </c>
      <c r="J271" s="29">
        <f t="shared" si="126"/>
        <v>44375</v>
      </c>
      <c r="K271" s="2">
        <f t="shared" si="127"/>
        <v>179</v>
      </c>
      <c r="L271" s="17">
        <f t="shared" si="128"/>
        <v>179</v>
      </c>
      <c r="M271" s="12">
        <f t="shared" si="120"/>
        <v>1.0700447660000001</v>
      </c>
      <c r="N271" s="12">
        <f t="shared" ca="1" si="121"/>
        <v>1.1239012209999999</v>
      </c>
      <c r="O271" s="17">
        <f t="shared" si="129"/>
        <v>0</v>
      </c>
      <c r="P271" s="14">
        <f t="shared" ca="1" si="118"/>
        <v>123.90122100000001</v>
      </c>
      <c r="Q271" s="14">
        <f t="shared" si="119"/>
        <v>0</v>
      </c>
      <c r="R271" s="14">
        <f t="shared" si="117"/>
        <v>0</v>
      </c>
      <c r="S271" s="20">
        <f t="shared" si="122"/>
        <v>0</v>
      </c>
      <c r="T271" s="14">
        <f t="shared" si="136"/>
        <v>0</v>
      </c>
      <c r="U271" s="4" t="str">
        <f t="shared" si="130"/>
        <v>J=</v>
      </c>
      <c r="V271" s="29">
        <f t="shared" si="131"/>
        <v>44732</v>
      </c>
      <c r="W271" s="3"/>
      <c r="X271" s="3"/>
      <c r="Y271" s="105">
        <f>[2]Plan1!$A341</f>
        <v>47077</v>
      </c>
      <c r="Z271" s="105" t="str">
        <f>[2]Plan1!$C341</f>
        <v>Dia Nacional de Zumbi e da Consciência Negra</v>
      </c>
      <c r="AA271" s="96"/>
      <c r="AB271" s="1"/>
      <c r="AD271" s="3"/>
      <c r="AE271" s="3"/>
      <c r="AF271" s="3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35">
        <f t="shared" si="123"/>
        <v>44635</v>
      </c>
      <c r="B272" s="156">
        <f t="shared" ca="1" si="132"/>
        <v>1124.7779889999999</v>
      </c>
      <c r="C272" s="14">
        <f t="shared" si="124"/>
        <v>1000</v>
      </c>
      <c r="D272" s="13">
        <f ca="1">IF(A272&lt;$B$1,VLOOKUP(A272,[1]DI!$A$4:$B$15000,2,FALSE),0)</f>
        <v>0.1065</v>
      </c>
      <c r="E272" s="14">
        <f t="shared" ca="1" si="133"/>
        <v>1.00040168</v>
      </c>
      <c r="F272" s="14">
        <f ca="1">(TRUNC(PRODUCT($E$12:$E271),16))</f>
        <v>1.0507529240437901</v>
      </c>
      <c r="G272" s="14">
        <f t="shared" si="134"/>
        <v>1</v>
      </c>
      <c r="H272" s="14">
        <f t="shared" ca="1" si="135"/>
        <v>1.0507529200000001</v>
      </c>
      <c r="I272" s="13">
        <f t="shared" si="125"/>
        <v>0.1</v>
      </c>
      <c r="J272" s="29">
        <f t="shared" si="126"/>
        <v>44375</v>
      </c>
      <c r="K272" s="2">
        <f t="shared" si="127"/>
        <v>180</v>
      </c>
      <c r="L272" s="17">
        <f t="shared" si="128"/>
        <v>180</v>
      </c>
      <c r="M272" s="12">
        <f t="shared" si="120"/>
        <v>1.0704495489999999</v>
      </c>
      <c r="N272" s="12">
        <f t="shared" ca="1" si="121"/>
        <v>1.124777989</v>
      </c>
      <c r="O272" s="17">
        <f t="shared" si="129"/>
        <v>0</v>
      </c>
      <c r="P272" s="14">
        <f t="shared" ca="1" si="118"/>
        <v>124.77798900000001</v>
      </c>
      <c r="Q272" s="14">
        <f t="shared" si="119"/>
        <v>0</v>
      </c>
      <c r="R272" s="14">
        <f t="shared" si="117"/>
        <v>0</v>
      </c>
      <c r="S272" s="20">
        <f t="shared" si="122"/>
        <v>0</v>
      </c>
      <c r="T272" s="14">
        <f t="shared" si="136"/>
        <v>0</v>
      </c>
      <c r="U272" s="4" t="str">
        <f t="shared" si="130"/>
        <v>J=</v>
      </c>
      <c r="V272" s="29">
        <f t="shared" si="131"/>
        <v>44732</v>
      </c>
      <c r="W272" s="3"/>
      <c r="X272" s="3"/>
      <c r="Y272" s="105">
        <f>[2]Plan1!$A342</f>
        <v>47112</v>
      </c>
      <c r="Z272" s="105" t="str">
        <f>[2]Plan1!$C342</f>
        <v>Natal</v>
      </c>
      <c r="AA272" s="96"/>
      <c r="AB272" s="1"/>
      <c r="AD272" s="3"/>
      <c r="AE272" s="3"/>
      <c r="AF272" s="3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35">
        <f t="shared" si="123"/>
        <v>44636</v>
      </c>
      <c r="B273" s="156">
        <f t="shared" ca="1" si="132"/>
        <v>1125.655454</v>
      </c>
      <c r="C273" s="14">
        <f t="shared" si="124"/>
        <v>1000</v>
      </c>
      <c r="D273" s="13">
        <f ca="1">IF(A273&lt;$B$1,VLOOKUP(A273,[1]DI!$A$4:$B$15000,2,FALSE),0)</f>
        <v>0.1065</v>
      </c>
      <c r="E273" s="14">
        <f t="shared" ca="1" si="133"/>
        <v>1.00040168</v>
      </c>
      <c r="F273" s="14">
        <f ca="1">(TRUNC(PRODUCT($E$12:$E272),16))</f>
        <v>1.0511749904783201</v>
      </c>
      <c r="G273" s="14">
        <f t="shared" si="134"/>
        <v>1</v>
      </c>
      <c r="H273" s="14">
        <f t="shared" ca="1" si="135"/>
        <v>1.05117499</v>
      </c>
      <c r="I273" s="13">
        <f t="shared" si="125"/>
        <v>0.1</v>
      </c>
      <c r="J273" s="29">
        <f t="shared" si="126"/>
        <v>44375</v>
      </c>
      <c r="K273" s="2">
        <f t="shared" si="127"/>
        <v>181</v>
      </c>
      <c r="L273" s="17">
        <f t="shared" si="128"/>
        <v>181</v>
      </c>
      <c r="M273" s="12">
        <f t="shared" si="120"/>
        <v>1.070854486</v>
      </c>
      <c r="N273" s="12">
        <f t="shared" ca="1" si="121"/>
        <v>1.1256554540000001</v>
      </c>
      <c r="O273" s="17">
        <f t="shared" si="129"/>
        <v>0</v>
      </c>
      <c r="P273" s="14">
        <f t="shared" ca="1" si="118"/>
        <v>125.65545400000001</v>
      </c>
      <c r="Q273" s="14">
        <f t="shared" si="119"/>
        <v>0</v>
      </c>
      <c r="R273" s="14">
        <f t="shared" si="117"/>
        <v>0</v>
      </c>
      <c r="S273" s="20">
        <f t="shared" si="122"/>
        <v>0</v>
      </c>
      <c r="T273" s="14">
        <f t="shared" si="136"/>
        <v>0</v>
      </c>
      <c r="U273" s="4" t="str">
        <f t="shared" si="130"/>
        <v>J=</v>
      </c>
      <c r="V273" s="29">
        <f t="shared" si="131"/>
        <v>44732</v>
      </c>
      <c r="W273" s="3"/>
      <c r="X273" s="3"/>
      <c r="Y273" s="105">
        <f>[2]Plan1!$A343</f>
        <v>47119</v>
      </c>
      <c r="Z273" s="105" t="str">
        <f>[2]Plan1!$C343</f>
        <v>Confraternização Universal</v>
      </c>
      <c r="AA273" s="96"/>
      <c r="AB273" s="1"/>
      <c r="AD273" s="3"/>
      <c r="AE273" s="3"/>
      <c r="AF273" s="3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35">
        <f t="shared" si="123"/>
        <v>44637</v>
      </c>
      <c r="B274" s="156">
        <f t="shared" ca="1" si="132"/>
        <v>1126.5336030000001</v>
      </c>
      <c r="C274" s="14">
        <f t="shared" si="124"/>
        <v>1000</v>
      </c>
      <c r="D274" s="13">
        <f ca="1">IF(A274&lt;$B$1,VLOOKUP(A274,[1]DI!$A$4:$B$15000,2,FALSE),0)</f>
        <v>0.11649999999999999</v>
      </c>
      <c r="E274" s="14">
        <f t="shared" ca="1" si="133"/>
        <v>1.0004373900000001</v>
      </c>
      <c r="F274" s="14">
        <f ca="1">(TRUNC(PRODUCT($E$12:$E273),16))</f>
        <v>1.0515972264484901</v>
      </c>
      <c r="G274" s="14">
        <f t="shared" si="134"/>
        <v>1</v>
      </c>
      <c r="H274" s="14">
        <f t="shared" ca="1" si="135"/>
        <v>1.05159723</v>
      </c>
      <c r="I274" s="13">
        <f t="shared" si="125"/>
        <v>0.1</v>
      </c>
      <c r="J274" s="29">
        <f t="shared" si="126"/>
        <v>44375</v>
      </c>
      <c r="K274" s="2">
        <f t="shared" si="127"/>
        <v>182</v>
      </c>
      <c r="L274" s="17">
        <f t="shared" si="128"/>
        <v>182</v>
      </c>
      <c r="M274" s="12">
        <f t="shared" si="120"/>
        <v>1.0712595760000001</v>
      </c>
      <c r="N274" s="12">
        <f t="shared" ca="1" si="121"/>
        <v>1.1265336029999999</v>
      </c>
      <c r="O274" s="17">
        <f t="shared" si="129"/>
        <v>0</v>
      </c>
      <c r="P274" s="14">
        <f t="shared" ca="1" si="118"/>
        <v>126.533603</v>
      </c>
      <c r="Q274" s="14">
        <f t="shared" si="119"/>
        <v>0</v>
      </c>
      <c r="R274" s="14">
        <f t="shared" ref="R274:R337" si="137">IF(O274&gt;0,P274-Q274,R273)</f>
        <v>0</v>
      </c>
      <c r="S274" s="20">
        <f t="shared" si="122"/>
        <v>0</v>
      </c>
      <c r="T274" s="14">
        <f t="shared" si="136"/>
        <v>0</v>
      </c>
      <c r="U274" s="4" t="str">
        <f t="shared" si="130"/>
        <v>J=</v>
      </c>
      <c r="V274" s="29">
        <f t="shared" si="131"/>
        <v>44732</v>
      </c>
      <c r="W274" s="3"/>
      <c r="X274" s="3"/>
      <c r="Y274" s="105">
        <f>[2]Plan1!$A344</f>
        <v>47161</v>
      </c>
      <c r="Z274" s="105" t="str">
        <f>[2]Plan1!$C344</f>
        <v>Carnaval</v>
      </c>
      <c r="AA274" s="96"/>
      <c r="AB274" s="1"/>
      <c r="AD274" s="3"/>
      <c r="AE274" s="3"/>
      <c r="AF274" s="3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35">
        <f t="shared" si="123"/>
        <v>44638</v>
      </c>
      <c r="B275" s="156">
        <f t="shared" ca="1" si="132"/>
        <v>1127.452667</v>
      </c>
      <c r="C275" s="14">
        <f t="shared" si="124"/>
        <v>1000</v>
      </c>
      <c r="D275" s="13">
        <f ca="1">IF(A275&lt;$B$1,VLOOKUP(A275,[1]DI!$A$4:$B$15000,2,FALSE),0)</f>
        <v>0.11649999999999999</v>
      </c>
      <c r="E275" s="14">
        <f t="shared" ca="1" si="133"/>
        <v>1.0004373900000001</v>
      </c>
      <c r="F275" s="14">
        <f ca="1">(TRUNC(PRODUCT($E$12:$E274),16))</f>
        <v>1.05205718455937</v>
      </c>
      <c r="G275" s="14">
        <f t="shared" si="134"/>
        <v>1</v>
      </c>
      <c r="H275" s="14">
        <f t="shared" ca="1" si="135"/>
        <v>1.05205718</v>
      </c>
      <c r="I275" s="13">
        <f t="shared" si="125"/>
        <v>0.1</v>
      </c>
      <c r="J275" s="29">
        <f t="shared" si="126"/>
        <v>44375</v>
      </c>
      <c r="K275" s="2">
        <f t="shared" si="127"/>
        <v>183</v>
      </c>
      <c r="L275" s="17">
        <f t="shared" si="128"/>
        <v>183</v>
      </c>
      <c r="M275" s="12">
        <f t="shared" si="120"/>
        <v>1.071664819</v>
      </c>
      <c r="N275" s="12">
        <f t="shared" ca="1" si="121"/>
        <v>1.127452667</v>
      </c>
      <c r="O275" s="17">
        <f t="shared" si="129"/>
        <v>0</v>
      </c>
      <c r="P275" s="14">
        <f t="shared" ca="1" si="118"/>
        <v>127.45266700000001</v>
      </c>
      <c r="Q275" s="14">
        <f t="shared" si="119"/>
        <v>0</v>
      </c>
      <c r="R275" s="14">
        <f t="shared" si="137"/>
        <v>0</v>
      </c>
      <c r="S275" s="20">
        <f t="shared" si="122"/>
        <v>0</v>
      </c>
      <c r="T275" s="14">
        <f t="shared" si="136"/>
        <v>0</v>
      </c>
      <c r="U275" s="4" t="str">
        <f t="shared" si="130"/>
        <v>J=</v>
      </c>
      <c r="V275" s="29">
        <f t="shared" si="131"/>
        <v>44732</v>
      </c>
      <c r="W275" s="3"/>
      <c r="X275" s="3"/>
      <c r="Y275" s="105">
        <f>[2]Plan1!$A345</f>
        <v>47162</v>
      </c>
      <c r="Z275" s="105" t="str">
        <f>[2]Plan1!$C345</f>
        <v>Carnaval</v>
      </c>
      <c r="AA275" s="96"/>
      <c r="AB275" s="1"/>
      <c r="AD275" s="3"/>
      <c r="AE275" s="3"/>
      <c r="AF275" s="3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35">
        <f t="shared" si="123"/>
        <v>44639</v>
      </c>
      <c r="B276" s="156">
        <f t="shared" ca="1" si="132"/>
        <v>1128.3724910000001</v>
      </c>
      <c r="C276" s="14">
        <f t="shared" si="124"/>
        <v>1000</v>
      </c>
      <c r="D276" s="13">
        <f ca="1">IF(A276&lt;$B$1,VLOOKUP(A276,[1]DI!$A$4:$B$15000,2,FALSE),0)</f>
        <v>0</v>
      </c>
      <c r="E276" s="14">
        <f t="shared" ca="1" si="133"/>
        <v>1</v>
      </c>
      <c r="F276" s="14">
        <f ca="1">(TRUNC(PRODUCT($E$12:$E275),16))</f>
        <v>1.05251734385132</v>
      </c>
      <c r="G276" s="14">
        <f t="shared" si="134"/>
        <v>1</v>
      </c>
      <c r="H276" s="14">
        <f t="shared" ca="1" si="135"/>
        <v>1.0525173400000001</v>
      </c>
      <c r="I276" s="13">
        <f t="shared" si="125"/>
        <v>0.1</v>
      </c>
      <c r="J276" s="29">
        <f t="shared" si="126"/>
        <v>44375</v>
      </c>
      <c r="K276" s="2">
        <f t="shared" si="127"/>
        <v>183</v>
      </c>
      <c r="L276" s="17">
        <f t="shared" si="128"/>
        <v>184</v>
      </c>
      <c r="M276" s="12">
        <f t="shared" si="120"/>
        <v>1.0720702150000001</v>
      </c>
      <c r="N276" s="12">
        <f t="shared" ca="1" si="121"/>
        <v>1.1283724909999999</v>
      </c>
      <c r="O276" s="17">
        <f t="shared" si="129"/>
        <v>0</v>
      </c>
      <c r="P276" s="14">
        <f t="shared" ca="1" si="118"/>
        <v>128.372491</v>
      </c>
      <c r="Q276" s="14">
        <f t="shared" si="119"/>
        <v>0</v>
      </c>
      <c r="R276" s="14">
        <f t="shared" si="137"/>
        <v>0</v>
      </c>
      <c r="S276" s="20">
        <f t="shared" si="122"/>
        <v>0</v>
      </c>
      <c r="T276" s="14">
        <f t="shared" si="136"/>
        <v>0</v>
      </c>
      <c r="U276" s="4" t="str">
        <f t="shared" si="130"/>
        <v>J=</v>
      </c>
      <c r="V276" s="29">
        <f t="shared" si="131"/>
        <v>44732</v>
      </c>
      <c r="W276" s="3"/>
      <c r="X276" s="3"/>
      <c r="Y276" s="105">
        <f>[2]Plan1!$A346</f>
        <v>47207</v>
      </c>
      <c r="Z276" s="105" t="str">
        <f>[2]Plan1!$C346</f>
        <v>Paixão de Cristo</v>
      </c>
      <c r="AA276" s="96"/>
      <c r="AB276" s="1"/>
      <c r="AD276" s="3"/>
      <c r="AE276" s="3"/>
      <c r="AF276" s="3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35">
        <f t="shared" si="123"/>
        <v>44640</v>
      </c>
      <c r="B277" s="156">
        <f t="shared" ca="1" si="132"/>
        <v>1128.3724910000001</v>
      </c>
      <c r="C277" s="14">
        <f t="shared" si="124"/>
        <v>1000</v>
      </c>
      <c r="D277" s="13">
        <f ca="1">IF(A277&lt;$B$1,VLOOKUP(A277,[1]DI!$A$4:$B$15000,2,FALSE),0)</f>
        <v>0</v>
      </c>
      <c r="E277" s="14">
        <f t="shared" ca="1" si="133"/>
        <v>1</v>
      </c>
      <c r="F277" s="14">
        <f ca="1">(TRUNC(PRODUCT($E$12:$E276),16))</f>
        <v>1.05251734385132</v>
      </c>
      <c r="G277" s="14">
        <f t="shared" si="134"/>
        <v>1</v>
      </c>
      <c r="H277" s="14">
        <f t="shared" ca="1" si="135"/>
        <v>1.0525173400000001</v>
      </c>
      <c r="I277" s="13">
        <f t="shared" si="125"/>
        <v>0.1</v>
      </c>
      <c r="J277" s="29">
        <f t="shared" si="126"/>
        <v>44375</v>
      </c>
      <c r="K277" s="2">
        <f t="shared" si="127"/>
        <v>183</v>
      </c>
      <c r="L277" s="17">
        <f t="shared" si="128"/>
        <v>184</v>
      </c>
      <c r="M277" s="12">
        <f t="shared" si="120"/>
        <v>1.0720702150000001</v>
      </c>
      <c r="N277" s="12">
        <f t="shared" ca="1" si="121"/>
        <v>1.1283724909999999</v>
      </c>
      <c r="O277" s="17">
        <f t="shared" si="129"/>
        <v>0</v>
      </c>
      <c r="P277" s="14">
        <f t="shared" ca="1" si="118"/>
        <v>128.372491</v>
      </c>
      <c r="Q277" s="14">
        <f t="shared" si="119"/>
        <v>0</v>
      </c>
      <c r="R277" s="14">
        <f t="shared" si="137"/>
        <v>0</v>
      </c>
      <c r="S277" s="20">
        <f t="shared" si="122"/>
        <v>0</v>
      </c>
      <c r="T277" s="14">
        <f t="shared" si="136"/>
        <v>0</v>
      </c>
      <c r="U277" s="4" t="str">
        <f t="shared" si="130"/>
        <v>J=</v>
      </c>
      <c r="V277" s="29">
        <f t="shared" si="131"/>
        <v>44732</v>
      </c>
      <c r="W277" s="3"/>
      <c r="X277" s="3"/>
      <c r="Y277" s="105">
        <f>[2]Plan1!$A347</f>
        <v>47229</v>
      </c>
      <c r="Z277" s="105" t="str">
        <f>[2]Plan1!$C347</f>
        <v>Tiradentes</v>
      </c>
      <c r="AA277" s="96"/>
      <c r="AB277" s="1"/>
      <c r="AD277" s="3"/>
      <c r="AE277" s="3"/>
      <c r="AF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35">
        <f t="shared" si="123"/>
        <v>44641</v>
      </c>
      <c r="B278" s="156">
        <f t="shared" ca="1" si="132"/>
        <v>1128.3724910000001</v>
      </c>
      <c r="C278" s="14">
        <f t="shared" si="124"/>
        <v>1000</v>
      </c>
      <c r="D278" s="13">
        <f ca="1">IF(A278&lt;$B$1,VLOOKUP(A278,[1]DI!$A$4:$B$15000,2,FALSE),0)</f>
        <v>0.11649999999999999</v>
      </c>
      <c r="E278" s="14">
        <f t="shared" ca="1" si="133"/>
        <v>1.0004373900000001</v>
      </c>
      <c r="F278" s="14">
        <f ca="1">(TRUNC(PRODUCT($E$12:$E277),16))</f>
        <v>1.05251734385132</v>
      </c>
      <c r="G278" s="14">
        <f t="shared" si="134"/>
        <v>1</v>
      </c>
      <c r="H278" s="14">
        <f t="shared" ca="1" si="135"/>
        <v>1.0525173400000001</v>
      </c>
      <c r="I278" s="13">
        <f t="shared" si="125"/>
        <v>0.1</v>
      </c>
      <c r="J278" s="29">
        <f t="shared" si="126"/>
        <v>44375</v>
      </c>
      <c r="K278" s="2">
        <f t="shared" si="127"/>
        <v>184</v>
      </c>
      <c r="L278" s="17">
        <f t="shared" si="128"/>
        <v>184</v>
      </c>
      <c r="M278" s="12">
        <f t="shared" si="120"/>
        <v>1.0720702150000001</v>
      </c>
      <c r="N278" s="12">
        <f t="shared" ca="1" si="121"/>
        <v>1.1283724909999999</v>
      </c>
      <c r="O278" s="17">
        <f t="shared" si="129"/>
        <v>0</v>
      </c>
      <c r="P278" s="14">
        <f t="shared" ca="1" si="118"/>
        <v>128.372491</v>
      </c>
      <c r="Q278" s="14">
        <f t="shared" si="119"/>
        <v>0</v>
      </c>
      <c r="R278" s="14">
        <f t="shared" si="137"/>
        <v>0</v>
      </c>
      <c r="S278" s="20">
        <f t="shared" si="122"/>
        <v>0</v>
      </c>
      <c r="T278" s="14">
        <f t="shared" si="136"/>
        <v>0</v>
      </c>
      <c r="U278" s="4" t="str">
        <f t="shared" si="130"/>
        <v>J=</v>
      </c>
      <c r="V278" s="29">
        <f t="shared" si="131"/>
        <v>44732</v>
      </c>
      <c r="W278" s="3"/>
      <c r="X278" s="3"/>
      <c r="Y278" s="105">
        <f>[2]Plan1!$A348</f>
        <v>47239</v>
      </c>
      <c r="Z278" s="105" t="str">
        <f>[2]Plan1!$C348</f>
        <v>Dia do Trabalho</v>
      </c>
      <c r="AA278" s="96"/>
      <c r="AB278" s="1"/>
      <c r="AD278" s="3"/>
      <c r="AE278" s="3"/>
      <c r="AF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35">
        <f t="shared" si="123"/>
        <v>44642</v>
      </c>
      <c r="B279" s="156">
        <f t="shared" ca="1" si="132"/>
        <v>1129.293064</v>
      </c>
      <c r="C279" s="14">
        <f t="shared" si="124"/>
        <v>1000</v>
      </c>
      <c r="D279" s="13">
        <f ca="1">IF(A279&lt;$B$1,VLOOKUP(A279,[1]DI!$A$4:$B$15000,2,FALSE),0)</f>
        <v>0.11649999999999999</v>
      </c>
      <c r="E279" s="14">
        <f t="shared" ca="1" si="133"/>
        <v>1.0004373900000001</v>
      </c>
      <c r="F279" s="14">
        <f ca="1">(TRUNC(PRODUCT($E$12:$E278),16))</f>
        <v>1.0529777044123501</v>
      </c>
      <c r="G279" s="14">
        <f t="shared" si="134"/>
        <v>1</v>
      </c>
      <c r="H279" s="14">
        <f t="shared" ca="1" si="135"/>
        <v>1.0529777</v>
      </c>
      <c r="I279" s="13">
        <f t="shared" si="125"/>
        <v>0.1</v>
      </c>
      <c r="J279" s="29">
        <f t="shared" si="126"/>
        <v>44375</v>
      </c>
      <c r="K279" s="2">
        <f t="shared" si="127"/>
        <v>185</v>
      </c>
      <c r="L279" s="17">
        <f t="shared" si="128"/>
        <v>185</v>
      </c>
      <c r="M279" s="12">
        <f t="shared" si="120"/>
        <v>1.0724757650000001</v>
      </c>
      <c r="N279" s="12">
        <f t="shared" ca="1" si="121"/>
        <v>1.1292930640000001</v>
      </c>
      <c r="O279" s="17">
        <f t="shared" si="129"/>
        <v>0</v>
      </c>
      <c r="P279" s="14">
        <f t="shared" ca="1" si="118"/>
        <v>129.29306399999999</v>
      </c>
      <c r="Q279" s="14">
        <f t="shared" si="119"/>
        <v>0</v>
      </c>
      <c r="R279" s="14">
        <f t="shared" si="137"/>
        <v>0</v>
      </c>
      <c r="S279" s="20">
        <f t="shared" si="122"/>
        <v>0</v>
      </c>
      <c r="T279" s="14">
        <f t="shared" si="136"/>
        <v>0</v>
      </c>
      <c r="U279" s="4" t="str">
        <f t="shared" si="130"/>
        <v>J=</v>
      </c>
      <c r="V279" s="29">
        <f t="shared" si="131"/>
        <v>44732</v>
      </c>
      <c r="W279" s="3"/>
      <c r="X279" s="3"/>
      <c r="Y279" s="105">
        <f>[2]Plan1!$A349</f>
        <v>47269</v>
      </c>
      <c r="Z279" s="105" t="str">
        <f>[2]Plan1!$C349</f>
        <v>Corpus Christi</v>
      </c>
      <c r="AA279" s="96"/>
      <c r="AB279" s="1"/>
      <c r="AD279" s="3"/>
      <c r="AE279" s="3"/>
      <c r="AF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35">
        <f t="shared" si="123"/>
        <v>44643</v>
      </c>
      <c r="B280" s="156">
        <f t="shared" ca="1" si="132"/>
        <v>1130.2143980000001</v>
      </c>
      <c r="C280" s="14">
        <f t="shared" si="124"/>
        <v>1000</v>
      </c>
      <c r="D280" s="13">
        <f ca="1">IF(A280&lt;$B$1,VLOOKUP(A280,[1]DI!$A$4:$B$15000,2,FALSE),0)</f>
        <v>0.11649999999999999</v>
      </c>
      <c r="E280" s="14">
        <f t="shared" ca="1" si="133"/>
        <v>1.0004373900000001</v>
      </c>
      <c r="F280" s="14">
        <f ca="1">(TRUNC(PRODUCT($E$12:$E279),16))</f>
        <v>1.05343826633048</v>
      </c>
      <c r="G280" s="14">
        <f t="shared" si="134"/>
        <v>1</v>
      </c>
      <c r="H280" s="14">
        <f t="shared" ca="1" si="135"/>
        <v>1.05343827</v>
      </c>
      <c r="I280" s="13">
        <f t="shared" si="125"/>
        <v>0.1</v>
      </c>
      <c r="J280" s="29">
        <f t="shared" si="126"/>
        <v>44375</v>
      </c>
      <c r="K280" s="2">
        <f t="shared" si="127"/>
        <v>186</v>
      </c>
      <c r="L280" s="17">
        <f t="shared" si="128"/>
        <v>186</v>
      </c>
      <c r="M280" s="12">
        <f t="shared" si="120"/>
        <v>1.0728814680000001</v>
      </c>
      <c r="N280" s="12">
        <f t="shared" ca="1" si="121"/>
        <v>1.1302143979999999</v>
      </c>
      <c r="O280" s="17">
        <f t="shared" si="129"/>
        <v>0</v>
      </c>
      <c r="P280" s="14">
        <f t="shared" ca="1" si="118"/>
        <v>130.21439799999999</v>
      </c>
      <c r="Q280" s="14">
        <f t="shared" si="119"/>
        <v>0</v>
      </c>
      <c r="R280" s="14">
        <f t="shared" si="137"/>
        <v>0</v>
      </c>
      <c r="S280" s="20">
        <f t="shared" si="122"/>
        <v>0</v>
      </c>
      <c r="T280" s="14">
        <f t="shared" si="136"/>
        <v>0</v>
      </c>
      <c r="U280" s="4" t="str">
        <f t="shared" si="130"/>
        <v>J=</v>
      </c>
      <c r="V280" s="29">
        <f t="shared" si="131"/>
        <v>44732</v>
      </c>
      <c r="W280" s="3"/>
      <c r="X280" s="3"/>
      <c r="Y280" s="105">
        <f>[2]Plan1!$A350</f>
        <v>47368</v>
      </c>
      <c r="Z280" s="105" t="str">
        <f>[2]Plan1!$C350</f>
        <v>Independência do Brasil</v>
      </c>
      <c r="AA280" s="96"/>
      <c r="AB280" s="1"/>
      <c r="AD280" s="3"/>
      <c r="AE280" s="3"/>
      <c r="AF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35">
        <f t="shared" si="123"/>
        <v>44644</v>
      </c>
      <c r="B281" s="156">
        <f t="shared" ca="1" si="132"/>
        <v>1131.136471</v>
      </c>
      <c r="C281" s="14">
        <f t="shared" si="124"/>
        <v>1000</v>
      </c>
      <c r="D281" s="13">
        <f ca="1">IF(A281&lt;$B$1,VLOOKUP(A281,[1]DI!$A$4:$B$15000,2,FALSE),0)</f>
        <v>0.11649999999999999</v>
      </c>
      <c r="E281" s="14">
        <f t="shared" ca="1" si="133"/>
        <v>1.0004373900000001</v>
      </c>
      <c r="F281" s="14">
        <f ca="1">(TRUNC(PRODUCT($E$12:$E280),16))</f>
        <v>1.05389902969379</v>
      </c>
      <c r="G281" s="14">
        <f t="shared" si="134"/>
        <v>1</v>
      </c>
      <c r="H281" s="14">
        <f t="shared" ca="1" si="135"/>
        <v>1.05389903</v>
      </c>
      <c r="I281" s="13">
        <f t="shared" si="125"/>
        <v>0.1</v>
      </c>
      <c r="J281" s="29">
        <f t="shared" si="126"/>
        <v>44375</v>
      </c>
      <c r="K281" s="2">
        <f t="shared" si="127"/>
        <v>187</v>
      </c>
      <c r="L281" s="17">
        <f t="shared" si="128"/>
        <v>187</v>
      </c>
      <c r="M281" s="12">
        <f t="shared" si="120"/>
        <v>1.0732873249999999</v>
      </c>
      <c r="N281" s="12">
        <f t="shared" ca="1" si="121"/>
        <v>1.131136471</v>
      </c>
      <c r="O281" s="17">
        <f t="shared" si="129"/>
        <v>0</v>
      </c>
      <c r="P281" s="14">
        <f t="shared" ca="1" si="118"/>
        <v>131.136471</v>
      </c>
      <c r="Q281" s="14">
        <f t="shared" si="119"/>
        <v>0</v>
      </c>
      <c r="R281" s="14">
        <f t="shared" si="137"/>
        <v>0</v>
      </c>
      <c r="S281" s="20">
        <f t="shared" si="122"/>
        <v>0</v>
      </c>
      <c r="T281" s="14">
        <f t="shared" si="136"/>
        <v>0</v>
      </c>
      <c r="U281" s="4" t="str">
        <f t="shared" si="130"/>
        <v>J=</v>
      </c>
      <c r="V281" s="29">
        <f t="shared" si="131"/>
        <v>44732</v>
      </c>
      <c r="W281" s="3"/>
      <c r="X281" s="3"/>
      <c r="Y281" s="105">
        <f>[2]Plan1!$A351</f>
        <v>47403</v>
      </c>
      <c r="Z281" s="105" t="str">
        <f>[2]Plan1!$C351</f>
        <v>Nossa Sr.a Aparecida - Padroeira do Brasil</v>
      </c>
      <c r="AA281" s="96"/>
      <c r="AB281" s="1"/>
      <c r="AD281" s="3"/>
      <c r="AE281" s="3"/>
      <c r="AF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35">
        <f t="shared" si="123"/>
        <v>44645</v>
      </c>
      <c r="B282" s="156">
        <f t="shared" ca="1" si="132"/>
        <v>1132.0592939999999</v>
      </c>
      <c r="C282" s="14">
        <f t="shared" si="124"/>
        <v>1000</v>
      </c>
      <c r="D282" s="13">
        <f ca="1">IF(A282&lt;$B$1,VLOOKUP(A282,[1]DI!$A$4:$B$15000,2,FALSE),0)</f>
        <v>0.11649999999999999</v>
      </c>
      <c r="E282" s="14">
        <f t="shared" ca="1" si="133"/>
        <v>1.0004373900000001</v>
      </c>
      <c r="F282" s="14">
        <f ca="1">(TRUNC(PRODUCT($E$12:$E281),16))</f>
        <v>1.0543599945903901</v>
      </c>
      <c r="G282" s="14">
        <f t="shared" si="134"/>
        <v>1</v>
      </c>
      <c r="H282" s="14">
        <f t="shared" ca="1" si="135"/>
        <v>1.05435999</v>
      </c>
      <c r="I282" s="13">
        <f t="shared" si="125"/>
        <v>0.1</v>
      </c>
      <c r="J282" s="29">
        <f t="shared" si="126"/>
        <v>44375</v>
      </c>
      <c r="K282" s="2">
        <f t="shared" si="127"/>
        <v>188</v>
      </c>
      <c r="L282" s="17">
        <f t="shared" si="128"/>
        <v>188</v>
      </c>
      <c r="M282" s="12">
        <f t="shared" si="120"/>
        <v>1.073693335</v>
      </c>
      <c r="N282" s="12">
        <f t="shared" ca="1" si="121"/>
        <v>1.132059294</v>
      </c>
      <c r="O282" s="17">
        <f t="shared" si="129"/>
        <v>0</v>
      </c>
      <c r="P282" s="14">
        <f t="shared" ca="1" si="118"/>
        <v>132.05929399999999</v>
      </c>
      <c r="Q282" s="14">
        <f t="shared" si="119"/>
        <v>0</v>
      </c>
      <c r="R282" s="14">
        <f t="shared" si="137"/>
        <v>0</v>
      </c>
      <c r="S282" s="20">
        <f t="shared" si="122"/>
        <v>0</v>
      </c>
      <c r="T282" s="14">
        <f t="shared" si="136"/>
        <v>0</v>
      </c>
      <c r="U282" s="4" t="str">
        <f t="shared" si="130"/>
        <v>J=</v>
      </c>
      <c r="V282" s="29">
        <f t="shared" si="131"/>
        <v>44732</v>
      </c>
      <c r="W282" s="3"/>
      <c r="X282" s="3"/>
      <c r="Y282" s="105">
        <f>[2]Plan1!$A352</f>
        <v>47424</v>
      </c>
      <c r="Z282" s="105" t="str">
        <f>[2]Plan1!$C352</f>
        <v>Finados</v>
      </c>
      <c r="AA282" s="96"/>
      <c r="AB282" s="1"/>
      <c r="AD282" s="3"/>
      <c r="AE282" s="3"/>
      <c r="AF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35">
        <f t="shared" si="123"/>
        <v>44646</v>
      </c>
      <c r="B283" s="156">
        <f t="shared" ca="1" si="132"/>
        <v>1132.9828789999999</v>
      </c>
      <c r="C283" s="14">
        <f t="shared" si="124"/>
        <v>1000</v>
      </c>
      <c r="D283" s="13">
        <f ca="1">IF(A283&lt;$B$1,VLOOKUP(A283,[1]DI!$A$4:$B$15000,2,FALSE),0)</f>
        <v>0</v>
      </c>
      <c r="E283" s="14">
        <f t="shared" ca="1" si="133"/>
        <v>1</v>
      </c>
      <c r="F283" s="14">
        <f ca="1">(TRUNC(PRODUCT($E$12:$E282),16))</f>
        <v>1.0548211611084299</v>
      </c>
      <c r="G283" s="14">
        <f t="shared" si="134"/>
        <v>1</v>
      </c>
      <c r="H283" s="14">
        <f t="shared" ca="1" si="135"/>
        <v>1.0548211599999999</v>
      </c>
      <c r="I283" s="13">
        <f t="shared" si="125"/>
        <v>0.1</v>
      </c>
      <c r="J283" s="29">
        <f t="shared" si="126"/>
        <v>44375</v>
      </c>
      <c r="K283" s="2">
        <f t="shared" si="127"/>
        <v>188</v>
      </c>
      <c r="L283" s="17">
        <f t="shared" si="128"/>
        <v>189</v>
      </c>
      <c r="M283" s="12">
        <f t="shared" si="120"/>
        <v>1.0740994989999999</v>
      </c>
      <c r="N283" s="12">
        <f t="shared" ca="1" si="121"/>
        <v>1.1329828790000001</v>
      </c>
      <c r="O283" s="17">
        <f t="shared" si="129"/>
        <v>0</v>
      </c>
      <c r="P283" s="14">
        <f t="shared" ca="1" si="118"/>
        <v>132.982879</v>
      </c>
      <c r="Q283" s="14">
        <f t="shared" si="119"/>
        <v>0</v>
      </c>
      <c r="R283" s="14">
        <f t="shared" si="137"/>
        <v>0</v>
      </c>
      <c r="S283" s="20">
        <f t="shared" si="122"/>
        <v>0</v>
      </c>
      <c r="T283" s="14">
        <f t="shared" si="136"/>
        <v>0</v>
      </c>
      <c r="U283" s="4" t="str">
        <f t="shared" si="130"/>
        <v>J=</v>
      </c>
      <c r="V283" s="29">
        <f t="shared" si="131"/>
        <v>44732</v>
      </c>
      <c r="W283" s="3"/>
      <c r="X283" s="3"/>
      <c r="Y283" s="105">
        <f>[2]Plan1!$A353</f>
        <v>47437</v>
      </c>
      <c r="Z283" s="105" t="str">
        <f>[2]Plan1!$C353</f>
        <v>Proclamação da República</v>
      </c>
      <c r="AA283" s="96"/>
      <c r="AB283" s="1"/>
      <c r="AD283" s="3"/>
      <c r="AE283" s="3"/>
      <c r="AF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35">
        <f t="shared" si="123"/>
        <v>44647</v>
      </c>
      <c r="B284" s="156">
        <f t="shared" ca="1" si="132"/>
        <v>1132.9828789999999</v>
      </c>
      <c r="C284" s="14">
        <f t="shared" si="124"/>
        <v>1000</v>
      </c>
      <c r="D284" s="13">
        <f ca="1">IF(A284&lt;$B$1,VLOOKUP(A284,[1]DI!$A$4:$B$15000,2,FALSE),0)</f>
        <v>0</v>
      </c>
      <c r="E284" s="14">
        <f t="shared" ca="1" si="133"/>
        <v>1</v>
      </c>
      <c r="F284" s="14">
        <f ca="1">(TRUNC(PRODUCT($E$12:$E283),16))</f>
        <v>1.0548211611084299</v>
      </c>
      <c r="G284" s="14">
        <f t="shared" si="134"/>
        <v>1</v>
      </c>
      <c r="H284" s="14">
        <f t="shared" ca="1" si="135"/>
        <v>1.0548211599999999</v>
      </c>
      <c r="I284" s="13">
        <f t="shared" si="125"/>
        <v>0.1</v>
      </c>
      <c r="J284" s="29">
        <f t="shared" si="126"/>
        <v>44375</v>
      </c>
      <c r="K284" s="2">
        <f t="shared" si="127"/>
        <v>188</v>
      </c>
      <c r="L284" s="17">
        <f t="shared" si="128"/>
        <v>189</v>
      </c>
      <c r="M284" s="12">
        <f t="shared" si="120"/>
        <v>1.0740994989999999</v>
      </c>
      <c r="N284" s="12">
        <f t="shared" ca="1" si="121"/>
        <v>1.1329828790000001</v>
      </c>
      <c r="O284" s="17">
        <f t="shared" si="129"/>
        <v>0</v>
      </c>
      <c r="P284" s="14">
        <f t="shared" ca="1" si="118"/>
        <v>132.982879</v>
      </c>
      <c r="Q284" s="14">
        <f t="shared" si="119"/>
        <v>0</v>
      </c>
      <c r="R284" s="14">
        <f t="shared" si="137"/>
        <v>0</v>
      </c>
      <c r="S284" s="20">
        <f t="shared" si="122"/>
        <v>0</v>
      </c>
      <c r="T284" s="14">
        <f t="shared" si="136"/>
        <v>0</v>
      </c>
      <c r="U284" s="4" t="str">
        <f t="shared" si="130"/>
        <v>J=</v>
      </c>
      <c r="V284" s="29">
        <f t="shared" si="131"/>
        <v>44732</v>
      </c>
      <c r="W284" s="3"/>
      <c r="X284" s="3"/>
      <c r="Y284" s="105">
        <f>[2]Plan1!$A354</f>
        <v>47442</v>
      </c>
      <c r="Z284" s="105" t="str">
        <f>[2]Plan1!$C354</f>
        <v>Dia Nacional de Zumbi e da Consciência Negra</v>
      </c>
      <c r="AA284" s="96"/>
      <c r="AB284" s="1"/>
      <c r="AD284" s="3"/>
      <c r="AE284" s="3"/>
      <c r="AF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35">
        <f t="shared" si="123"/>
        <v>44648</v>
      </c>
      <c r="B285" s="156">
        <f t="shared" ca="1" si="132"/>
        <v>1132.9828789999999</v>
      </c>
      <c r="C285" s="14">
        <f t="shared" si="124"/>
        <v>1000</v>
      </c>
      <c r="D285" s="13">
        <f ca="1">IF(A285&lt;$B$1,VLOOKUP(A285,[1]DI!$A$4:$B$15000,2,FALSE),0)</f>
        <v>0.11649999999999999</v>
      </c>
      <c r="E285" s="14">
        <f t="shared" ca="1" si="133"/>
        <v>1.0004373900000001</v>
      </c>
      <c r="F285" s="14">
        <f ca="1">(TRUNC(PRODUCT($E$12:$E284),16))</f>
        <v>1.0548211611084299</v>
      </c>
      <c r="G285" s="14">
        <f t="shared" si="134"/>
        <v>1</v>
      </c>
      <c r="H285" s="14">
        <f t="shared" ca="1" si="135"/>
        <v>1.0548211599999999</v>
      </c>
      <c r="I285" s="13">
        <f t="shared" si="125"/>
        <v>0.1</v>
      </c>
      <c r="J285" s="29">
        <f t="shared" si="126"/>
        <v>44375</v>
      </c>
      <c r="K285" s="2">
        <f t="shared" si="127"/>
        <v>189</v>
      </c>
      <c r="L285" s="17">
        <f t="shared" si="128"/>
        <v>189</v>
      </c>
      <c r="M285" s="12">
        <f t="shared" si="120"/>
        <v>1.0740994989999999</v>
      </c>
      <c r="N285" s="12">
        <f t="shared" ca="1" si="121"/>
        <v>1.1329828790000001</v>
      </c>
      <c r="O285" s="17">
        <f t="shared" si="129"/>
        <v>0</v>
      </c>
      <c r="P285" s="14">
        <f t="shared" ca="1" si="118"/>
        <v>132.982879</v>
      </c>
      <c r="Q285" s="14">
        <f t="shared" si="119"/>
        <v>0</v>
      </c>
      <c r="R285" s="14">
        <f t="shared" si="137"/>
        <v>0</v>
      </c>
      <c r="S285" s="20">
        <f t="shared" si="122"/>
        <v>0</v>
      </c>
      <c r="T285" s="14">
        <f t="shared" si="136"/>
        <v>0</v>
      </c>
      <c r="U285" s="4" t="str">
        <f t="shared" si="130"/>
        <v>J=</v>
      </c>
      <c r="V285" s="29">
        <f t="shared" si="131"/>
        <v>44732</v>
      </c>
      <c r="W285" s="3"/>
      <c r="X285" s="3"/>
      <c r="Y285" s="105">
        <f>[2]Plan1!$A355</f>
        <v>47477</v>
      </c>
      <c r="Z285" s="105" t="str">
        <f>[2]Plan1!$C355</f>
        <v>Natal</v>
      </c>
      <c r="AA285" s="96"/>
      <c r="AB285" s="1"/>
      <c r="AD285" s="3"/>
      <c r="AE285" s="3"/>
      <c r="AF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35">
        <f t="shared" si="123"/>
        <v>44649</v>
      </c>
      <c r="B286" s="156">
        <f t="shared" ca="1" si="132"/>
        <v>1133.9072160000001</v>
      </c>
      <c r="C286" s="14">
        <f t="shared" si="124"/>
        <v>1000</v>
      </c>
      <c r="D286" s="13">
        <f ca="1">IF(A286&lt;$B$1,VLOOKUP(A286,[1]DI!$A$4:$B$15000,2,FALSE),0)</f>
        <v>0.11649999999999999</v>
      </c>
      <c r="E286" s="14">
        <f t="shared" ca="1" si="133"/>
        <v>1.0004373900000001</v>
      </c>
      <c r="F286" s="14">
        <f ca="1">(TRUNC(PRODUCT($E$12:$E285),16))</f>
        <v>1.0552825293360799</v>
      </c>
      <c r="G286" s="14">
        <f t="shared" si="134"/>
        <v>1</v>
      </c>
      <c r="H286" s="14">
        <f t="shared" ca="1" si="135"/>
        <v>1.0552825299999999</v>
      </c>
      <c r="I286" s="13">
        <f t="shared" si="125"/>
        <v>0.1</v>
      </c>
      <c r="J286" s="29">
        <f t="shared" si="126"/>
        <v>44375</v>
      </c>
      <c r="K286" s="2">
        <f t="shared" si="127"/>
        <v>190</v>
      </c>
      <c r="L286" s="17">
        <f t="shared" si="128"/>
        <v>190</v>
      </c>
      <c r="M286" s="12">
        <f t="shared" si="120"/>
        <v>1.0745058160000001</v>
      </c>
      <c r="N286" s="12">
        <f t="shared" ca="1" si="121"/>
        <v>1.1339072160000001</v>
      </c>
      <c r="O286" s="17">
        <f t="shared" si="129"/>
        <v>0</v>
      </c>
      <c r="P286" s="14">
        <f t="shared" ca="1" si="118"/>
        <v>133.90721600000001</v>
      </c>
      <c r="Q286" s="14">
        <f t="shared" si="119"/>
        <v>0</v>
      </c>
      <c r="R286" s="14">
        <f t="shared" si="137"/>
        <v>0</v>
      </c>
      <c r="S286" s="20">
        <f t="shared" si="122"/>
        <v>0</v>
      </c>
      <c r="T286" s="14">
        <f t="shared" si="136"/>
        <v>0</v>
      </c>
      <c r="U286" s="4" t="str">
        <f t="shared" si="130"/>
        <v>J=</v>
      </c>
      <c r="V286" s="29">
        <f t="shared" si="131"/>
        <v>44732</v>
      </c>
      <c r="W286" s="3"/>
      <c r="X286" s="3"/>
      <c r="Y286" s="105">
        <f>[2]Plan1!$A356</f>
        <v>47484</v>
      </c>
      <c r="Z286" s="105" t="str">
        <f>[2]Plan1!$C356</f>
        <v>Confraternização Universal</v>
      </c>
      <c r="AA286" s="96"/>
      <c r="AB286" s="1"/>
      <c r="AD286" s="3"/>
      <c r="AE286" s="3"/>
      <c r="AF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35">
        <f t="shared" si="123"/>
        <v>44650</v>
      </c>
      <c r="B287" s="156">
        <f t="shared" ca="1" si="132"/>
        <v>1134.8323049999999</v>
      </c>
      <c r="C287" s="14">
        <f t="shared" si="124"/>
        <v>1000</v>
      </c>
      <c r="D287" s="13">
        <f ca="1">IF(A287&lt;$B$1,VLOOKUP(A287,[1]DI!$A$4:$B$15000,2,FALSE),0)</f>
        <v>0.11649999999999999</v>
      </c>
      <c r="E287" s="14">
        <f t="shared" ca="1" si="133"/>
        <v>1.0004373900000001</v>
      </c>
      <c r="F287" s="14">
        <f ca="1">(TRUNC(PRODUCT($E$12:$E286),16))</f>
        <v>1.0557440993615901</v>
      </c>
      <c r="G287" s="14">
        <f t="shared" si="134"/>
        <v>1</v>
      </c>
      <c r="H287" s="14">
        <f t="shared" ca="1" si="135"/>
        <v>1.0557441000000001</v>
      </c>
      <c r="I287" s="13">
        <f t="shared" si="125"/>
        <v>0.1</v>
      </c>
      <c r="J287" s="29">
        <f t="shared" si="126"/>
        <v>44375</v>
      </c>
      <c r="K287" s="2">
        <f t="shared" si="127"/>
        <v>191</v>
      </c>
      <c r="L287" s="17">
        <f t="shared" si="128"/>
        <v>191</v>
      </c>
      <c r="M287" s="12">
        <f t="shared" si="120"/>
        <v>1.0749122870000001</v>
      </c>
      <c r="N287" s="12">
        <f t="shared" ca="1" si="121"/>
        <v>1.134832305</v>
      </c>
      <c r="O287" s="17">
        <f t="shared" si="129"/>
        <v>0</v>
      </c>
      <c r="P287" s="14">
        <f t="shared" ca="1" si="118"/>
        <v>134.83230499999999</v>
      </c>
      <c r="Q287" s="14">
        <f t="shared" si="119"/>
        <v>0</v>
      </c>
      <c r="R287" s="14">
        <f t="shared" si="137"/>
        <v>0</v>
      </c>
      <c r="S287" s="20">
        <f t="shared" si="122"/>
        <v>0</v>
      </c>
      <c r="T287" s="14">
        <f t="shared" si="136"/>
        <v>0</v>
      </c>
      <c r="U287" s="4" t="str">
        <f t="shared" si="130"/>
        <v>J=</v>
      </c>
      <c r="V287" s="29">
        <f t="shared" si="131"/>
        <v>44732</v>
      </c>
      <c r="W287" s="3"/>
      <c r="X287" s="3"/>
      <c r="Y287" s="105">
        <f>[2]Plan1!$A357</f>
        <v>47546</v>
      </c>
      <c r="Z287" s="105" t="str">
        <f>[2]Plan1!$C357</f>
        <v>Carnaval</v>
      </c>
      <c r="AA287" s="96"/>
      <c r="AB287" s="1"/>
      <c r="AD287" s="3"/>
      <c r="AE287" s="3"/>
      <c r="AF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35">
        <f t="shared" si="123"/>
        <v>44651</v>
      </c>
      <c r="B288" s="156">
        <f t="shared" ca="1" si="132"/>
        <v>1135.758147</v>
      </c>
      <c r="C288" s="14">
        <f t="shared" si="124"/>
        <v>1000</v>
      </c>
      <c r="D288" s="13">
        <f ca="1">IF(A288&lt;$B$1,VLOOKUP(A288,[1]DI!$A$4:$B$15000,2,FALSE),0)</f>
        <v>0.11649999999999999</v>
      </c>
      <c r="E288" s="14">
        <f t="shared" ca="1" si="133"/>
        <v>1.0004373900000001</v>
      </c>
      <c r="F288" s="14">
        <f ca="1">(TRUNC(PRODUCT($E$12:$E287),16))</f>
        <v>1.0562058712732101</v>
      </c>
      <c r="G288" s="14">
        <f t="shared" si="134"/>
        <v>1</v>
      </c>
      <c r="H288" s="14">
        <f t="shared" ca="1" si="135"/>
        <v>1.0562058700000001</v>
      </c>
      <c r="I288" s="13">
        <f t="shared" si="125"/>
        <v>0.1</v>
      </c>
      <c r="J288" s="29">
        <f t="shared" si="126"/>
        <v>44375</v>
      </c>
      <c r="K288" s="2">
        <f t="shared" si="127"/>
        <v>192</v>
      </c>
      <c r="L288" s="17">
        <f t="shared" si="128"/>
        <v>192</v>
      </c>
      <c r="M288" s="12">
        <f t="shared" si="120"/>
        <v>1.075318912</v>
      </c>
      <c r="N288" s="12">
        <f t="shared" ca="1" si="121"/>
        <v>1.135758147</v>
      </c>
      <c r="O288" s="17">
        <f t="shared" si="129"/>
        <v>0</v>
      </c>
      <c r="P288" s="14">
        <f t="shared" ca="1" si="118"/>
        <v>135.75814700000001</v>
      </c>
      <c r="Q288" s="14">
        <f t="shared" si="119"/>
        <v>0</v>
      </c>
      <c r="R288" s="14">
        <f t="shared" si="137"/>
        <v>0</v>
      </c>
      <c r="S288" s="20">
        <f t="shared" si="122"/>
        <v>0</v>
      </c>
      <c r="T288" s="14">
        <f t="shared" si="136"/>
        <v>0</v>
      </c>
      <c r="U288" s="4" t="str">
        <f t="shared" si="130"/>
        <v>J=</v>
      </c>
      <c r="V288" s="29">
        <f t="shared" si="131"/>
        <v>44732</v>
      </c>
      <c r="W288" s="3"/>
      <c r="X288" s="3"/>
      <c r="Y288" s="105">
        <f>[2]Plan1!$A358</f>
        <v>47547</v>
      </c>
      <c r="Z288" s="105" t="str">
        <f>[2]Plan1!$C358</f>
        <v>Carnaval</v>
      </c>
      <c r="AA288" s="96"/>
      <c r="AB288" s="1"/>
      <c r="AD288" s="3"/>
      <c r="AE288" s="3"/>
      <c r="AF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35">
        <f t="shared" si="123"/>
        <v>44652</v>
      </c>
      <c r="B289" s="156">
        <f t="shared" ca="1" si="132"/>
        <v>1136.684753</v>
      </c>
      <c r="C289" s="14">
        <f t="shared" si="124"/>
        <v>1000</v>
      </c>
      <c r="D289" s="13">
        <f ca="1">IF(A289&lt;$B$1,VLOOKUP(A289,[1]DI!$A$4:$B$15000,2,FALSE),0)</f>
        <v>0.11649999999999999</v>
      </c>
      <c r="E289" s="14">
        <f t="shared" ca="1" si="133"/>
        <v>1.0004373900000001</v>
      </c>
      <c r="F289" s="14">
        <f ca="1">(TRUNC(PRODUCT($E$12:$E288),16))</f>
        <v>1.0566678451592499</v>
      </c>
      <c r="G289" s="14">
        <f t="shared" si="134"/>
        <v>1</v>
      </c>
      <c r="H289" s="14">
        <f t="shared" ca="1" si="135"/>
        <v>1.05666785</v>
      </c>
      <c r="I289" s="13">
        <f t="shared" si="125"/>
        <v>0.1</v>
      </c>
      <c r="J289" s="29">
        <f t="shared" si="126"/>
        <v>44375</v>
      </c>
      <c r="K289" s="2">
        <f t="shared" si="127"/>
        <v>193</v>
      </c>
      <c r="L289" s="17">
        <f t="shared" si="128"/>
        <v>193</v>
      </c>
      <c r="M289" s="12">
        <f t="shared" si="120"/>
        <v>1.0757256909999999</v>
      </c>
      <c r="N289" s="12">
        <f t="shared" ca="1" si="121"/>
        <v>1.1366847529999999</v>
      </c>
      <c r="O289" s="17">
        <f t="shared" si="129"/>
        <v>0</v>
      </c>
      <c r="P289" s="14">
        <f t="shared" ca="1" si="118"/>
        <v>136.684753</v>
      </c>
      <c r="Q289" s="14">
        <f t="shared" si="119"/>
        <v>0</v>
      </c>
      <c r="R289" s="14">
        <f t="shared" si="137"/>
        <v>0</v>
      </c>
      <c r="S289" s="20">
        <f t="shared" si="122"/>
        <v>0</v>
      </c>
      <c r="T289" s="14">
        <f t="shared" si="136"/>
        <v>0</v>
      </c>
      <c r="U289" s="4" t="str">
        <f t="shared" si="130"/>
        <v>J=</v>
      </c>
      <c r="V289" s="29">
        <f t="shared" si="131"/>
        <v>44732</v>
      </c>
      <c r="W289" s="3"/>
      <c r="X289" s="3"/>
      <c r="Y289" s="105">
        <f>[2]Plan1!$A359</f>
        <v>47592</v>
      </c>
      <c r="Z289" s="105" t="str">
        <f>[2]Plan1!$C359</f>
        <v>Paixão de Cristo</v>
      </c>
      <c r="AA289" s="96"/>
      <c r="AB289" s="1"/>
      <c r="AD289" s="3"/>
      <c r="AE289" s="3"/>
      <c r="AF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35">
        <f t="shared" si="123"/>
        <v>44653</v>
      </c>
      <c r="B290" s="156">
        <f t="shared" ca="1" si="132"/>
        <v>1137.6121009999999</v>
      </c>
      <c r="C290" s="14">
        <f t="shared" si="124"/>
        <v>1000</v>
      </c>
      <c r="D290" s="13">
        <f ca="1">IF(A290&lt;$B$1,VLOOKUP(A290,[1]DI!$A$4:$B$15000,2,FALSE),0)</f>
        <v>0</v>
      </c>
      <c r="E290" s="14">
        <f t="shared" ca="1" si="133"/>
        <v>1</v>
      </c>
      <c r="F290" s="14">
        <f ca="1">(TRUNC(PRODUCT($E$12:$E289),16))</f>
        <v>1.0571300211080401</v>
      </c>
      <c r="G290" s="14">
        <f t="shared" si="134"/>
        <v>1</v>
      </c>
      <c r="H290" s="14">
        <f t="shared" ca="1" si="135"/>
        <v>1.05713002</v>
      </c>
      <c r="I290" s="13">
        <f t="shared" si="125"/>
        <v>0.1</v>
      </c>
      <c r="J290" s="29">
        <f t="shared" si="126"/>
        <v>44375</v>
      </c>
      <c r="K290" s="2">
        <f t="shared" si="127"/>
        <v>193</v>
      </c>
      <c r="L290" s="17">
        <f t="shared" si="128"/>
        <v>194</v>
      </c>
      <c r="M290" s="12">
        <f t="shared" si="120"/>
        <v>1.0761326229999999</v>
      </c>
      <c r="N290" s="12">
        <f t="shared" ca="1" si="121"/>
        <v>1.137612101</v>
      </c>
      <c r="O290" s="17">
        <f t="shared" si="129"/>
        <v>0</v>
      </c>
      <c r="P290" s="14">
        <f t="shared" ca="1" si="118"/>
        <v>137.612101</v>
      </c>
      <c r="Q290" s="14">
        <f t="shared" si="119"/>
        <v>0</v>
      </c>
      <c r="R290" s="14">
        <f t="shared" si="137"/>
        <v>0</v>
      </c>
      <c r="S290" s="20">
        <f t="shared" si="122"/>
        <v>0</v>
      </c>
      <c r="T290" s="14">
        <f t="shared" si="136"/>
        <v>0</v>
      </c>
      <c r="U290" s="4" t="str">
        <f t="shared" si="130"/>
        <v>J=</v>
      </c>
      <c r="V290" s="29">
        <f t="shared" si="131"/>
        <v>44732</v>
      </c>
      <c r="W290" s="3"/>
      <c r="X290" s="3"/>
      <c r="Y290" s="105">
        <f>[2]Plan1!$A360</f>
        <v>47594</v>
      </c>
      <c r="Z290" s="105" t="str">
        <f>[2]Plan1!$C360</f>
        <v>Tiradentes</v>
      </c>
      <c r="AA290" s="96"/>
      <c r="AB290" s="1"/>
      <c r="AD290" s="3"/>
      <c r="AE290" s="3"/>
      <c r="AF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35">
        <f t="shared" si="123"/>
        <v>44654</v>
      </c>
      <c r="B291" s="156">
        <f t="shared" ca="1" si="132"/>
        <v>1137.6121009999999</v>
      </c>
      <c r="C291" s="14">
        <f t="shared" si="124"/>
        <v>1000</v>
      </c>
      <c r="D291" s="13">
        <f ca="1">IF(A291&lt;$B$1,VLOOKUP(A291,[1]DI!$A$4:$B$15000,2,FALSE),0)</f>
        <v>0</v>
      </c>
      <c r="E291" s="14">
        <f t="shared" ca="1" si="133"/>
        <v>1</v>
      </c>
      <c r="F291" s="14">
        <f ca="1">(TRUNC(PRODUCT($E$12:$E290),16))</f>
        <v>1.0571300211080401</v>
      </c>
      <c r="G291" s="14">
        <f t="shared" si="134"/>
        <v>1</v>
      </c>
      <c r="H291" s="14">
        <f t="shared" ca="1" si="135"/>
        <v>1.05713002</v>
      </c>
      <c r="I291" s="13">
        <f t="shared" si="125"/>
        <v>0.1</v>
      </c>
      <c r="J291" s="29">
        <f t="shared" si="126"/>
        <v>44375</v>
      </c>
      <c r="K291" s="2">
        <f t="shared" si="127"/>
        <v>193</v>
      </c>
      <c r="L291" s="17">
        <f t="shared" si="128"/>
        <v>194</v>
      </c>
      <c r="M291" s="12">
        <f t="shared" si="120"/>
        <v>1.0761326229999999</v>
      </c>
      <c r="N291" s="12">
        <f t="shared" ca="1" si="121"/>
        <v>1.137612101</v>
      </c>
      <c r="O291" s="17">
        <f t="shared" si="129"/>
        <v>0</v>
      </c>
      <c r="P291" s="14">
        <f t="shared" ca="1" si="118"/>
        <v>137.612101</v>
      </c>
      <c r="Q291" s="14">
        <f t="shared" si="119"/>
        <v>0</v>
      </c>
      <c r="R291" s="14">
        <f t="shared" si="137"/>
        <v>0</v>
      </c>
      <c r="S291" s="20">
        <f t="shared" si="122"/>
        <v>0</v>
      </c>
      <c r="T291" s="14">
        <f t="shared" si="136"/>
        <v>0</v>
      </c>
      <c r="U291" s="4" t="str">
        <f t="shared" si="130"/>
        <v>J=</v>
      </c>
      <c r="V291" s="29">
        <f t="shared" si="131"/>
        <v>44732</v>
      </c>
      <c r="W291" s="3"/>
      <c r="X291" s="3"/>
      <c r="Y291" s="105">
        <f>[2]Plan1!$A361</f>
        <v>47604</v>
      </c>
      <c r="Z291" s="105" t="str">
        <f>[2]Plan1!$C361</f>
        <v>Dia do Trabalho</v>
      </c>
      <c r="AA291" s="96"/>
      <c r="AB291" s="1"/>
      <c r="AD291" s="3"/>
      <c r="AE291" s="3"/>
      <c r="AF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35">
        <f t="shared" si="123"/>
        <v>44655</v>
      </c>
      <c r="B292" s="156">
        <f t="shared" ca="1" si="132"/>
        <v>1137.6121009999999</v>
      </c>
      <c r="C292" s="14">
        <f t="shared" si="124"/>
        <v>1000</v>
      </c>
      <c r="D292" s="13">
        <f ca="1">IF(A292&lt;$B$1,VLOOKUP(A292,[1]DI!$A$4:$B$15000,2,FALSE),0)</f>
        <v>0.11649999999999999</v>
      </c>
      <c r="E292" s="14">
        <f t="shared" ca="1" si="133"/>
        <v>1.0004373900000001</v>
      </c>
      <c r="F292" s="14">
        <f ca="1">(TRUNC(PRODUCT($E$12:$E291),16))</f>
        <v>1.0571300211080401</v>
      </c>
      <c r="G292" s="14">
        <f t="shared" si="134"/>
        <v>1</v>
      </c>
      <c r="H292" s="14">
        <f t="shared" ca="1" si="135"/>
        <v>1.05713002</v>
      </c>
      <c r="I292" s="13">
        <f t="shared" si="125"/>
        <v>0.1</v>
      </c>
      <c r="J292" s="29">
        <f t="shared" si="126"/>
        <v>44375</v>
      </c>
      <c r="K292" s="2">
        <f t="shared" si="127"/>
        <v>194</v>
      </c>
      <c r="L292" s="17">
        <f t="shared" si="128"/>
        <v>194</v>
      </c>
      <c r="M292" s="12">
        <f t="shared" si="120"/>
        <v>1.0761326229999999</v>
      </c>
      <c r="N292" s="12">
        <f t="shared" ca="1" si="121"/>
        <v>1.137612101</v>
      </c>
      <c r="O292" s="17">
        <f t="shared" si="129"/>
        <v>0</v>
      </c>
      <c r="P292" s="14">
        <f t="shared" ca="1" si="118"/>
        <v>137.612101</v>
      </c>
      <c r="Q292" s="14">
        <f t="shared" si="119"/>
        <v>0</v>
      </c>
      <c r="R292" s="14">
        <f t="shared" si="137"/>
        <v>0</v>
      </c>
      <c r="S292" s="20">
        <f t="shared" si="122"/>
        <v>0</v>
      </c>
      <c r="T292" s="14">
        <f t="shared" si="136"/>
        <v>0</v>
      </c>
      <c r="U292" s="4" t="str">
        <f t="shared" si="130"/>
        <v>J=</v>
      </c>
      <c r="V292" s="29">
        <f t="shared" si="131"/>
        <v>44732</v>
      </c>
      <c r="W292" s="3"/>
      <c r="X292" s="3"/>
      <c r="Y292" s="105">
        <f>[2]Plan1!$A362</f>
        <v>47654</v>
      </c>
      <c r="Z292" s="105" t="str">
        <f>[2]Plan1!$C362</f>
        <v>Corpus Christi</v>
      </c>
      <c r="AA292" s="96"/>
      <c r="AB292" s="1"/>
      <c r="AD292" s="3"/>
      <c r="AE292" s="3"/>
      <c r="AF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35">
        <f t="shared" si="123"/>
        <v>44656</v>
      </c>
      <c r="B293" s="156">
        <f t="shared" ca="1" si="132"/>
        <v>1138.5402159999999</v>
      </c>
      <c r="C293" s="14">
        <f t="shared" si="124"/>
        <v>1000</v>
      </c>
      <c r="D293" s="13">
        <f ca="1">IF(A293&lt;$B$1,VLOOKUP(A293,[1]DI!$A$4:$B$15000,2,FALSE),0)</f>
        <v>0.11649999999999999</v>
      </c>
      <c r="E293" s="14">
        <f t="shared" ca="1" si="133"/>
        <v>1.0004373900000001</v>
      </c>
      <c r="F293" s="14">
        <f ca="1">(TRUNC(PRODUCT($E$12:$E292),16))</f>
        <v>1.0575923992079701</v>
      </c>
      <c r="G293" s="14">
        <f t="shared" si="134"/>
        <v>1</v>
      </c>
      <c r="H293" s="14">
        <f t="shared" ca="1" si="135"/>
        <v>1.0575924000000001</v>
      </c>
      <c r="I293" s="13">
        <f t="shared" si="125"/>
        <v>0.1</v>
      </c>
      <c r="J293" s="29">
        <f t="shared" si="126"/>
        <v>44375</v>
      </c>
      <c r="K293" s="2">
        <f t="shared" si="127"/>
        <v>195</v>
      </c>
      <c r="L293" s="17">
        <f t="shared" si="128"/>
        <v>195</v>
      </c>
      <c r="M293" s="12">
        <f t="shared" si="120"/>
        <v>1.07653971</v>
      </c>
      <c r="N293" s="12">
        <f t="shared" ca="1" si="121"/>
        <v>1.138540216</v>
      </c>
      <c r="O293" s="17">
        <f t="shared" si="129"/>
        <v>0</v>
      </c>
      <c r="P293" s="14">
        <f t="shared" ca="1" si="118"/>
        <v>138.54021599999999</v>
      </c>
      <c r="Q293" s="14">
        <f t="shared" si="119"/>
        <v>0</v>
      </c>
      <c r="R293" s="14">
        <f t="shared" si="137"/>
        <v>0</v>
      </c>
      <c r="S293" s="20">
        <f t="shared" si="122"/>
        <v>0</v>
      </c>
      <c r="T293" s="14">
        <f t="shared" si="136"/>
        <v>0</v>
      </c>
      <c r="U293" s="4" t="str">
        <f t="shared" si="130"/>
        <v>J=</v>
      </c>
      <c r="V293" s="29">
        <f t="shared" si="131"/>
        <v>44732</v>
      </c>
      <c r="W293" s="3"/>
      <c r="X293" s="3"/>
      <c r="Y293" s="105">
        <f>[2]Plan1!$A363</f>
        <v>47733</v>
      </c>
      <c r="Z293" s="105" t="str">
        <f>[2]Plan1!$C363</f>
        <v>Independência do Brasil</v>
      </c>
      <c r="AA293" s="96"/>
      <c r="AB293" s="1"/>
      <c r="AD293" s="3"/>
      <c r="AE293" s="3"/>
      <c r="AF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35">
        <f t="shared" si="123"/>
        <v>44657</v>
      </c>
      <c r="B294" s="156">
        <f t="shared" ca="1" si="132"/>
        <v>1139.4690840000001</v>
      </c>
      <c r="C294" s="14">
        <f t="shared" si="124"/>
        <v>1000</v>
      </c>
      <c r="D294" s="13">
        <f ca="1">IF(A294&lt;$B$1,VLOOKUP(A294,[1]DI!$A$4:$B$15000,2,FALSE),0)</f>
        <v>0.11649999999999999</v>
      </c>
      <c r="E294" s="14">
        <f t="shared" ca="1" si="133"/>
        <v>1.0004373900000001</v>
      </c>
      <c r="F294" s="14">
        <f ca="1">(TRUNC(PRODUCT($E$12:$E293),16))</f>
        <v>1.0580549795474601</v>
      </c>
      <c r="G294" s="14">
        <f t="shared" si="134"/>
        <v>1</v>
      </c>
      <c r="H294" s="14">
        <f t="shared" ca="1" si="135"/>
        <v>1.0580549800000001</v>
      </c>
      <c r="I294" s="13">
        <f t="shared" si="125"/>
        <v>0.1</v>
      </c>
      <c r="J294" s="29">
        <f t="shared" si="126"/>
        <v>44375</v>
      </c>
      <c r="K294" s="2">
        <f t="shared" si="127"/>
        <v>196</v>
      </c>
      <c r="L294" s="17">
        <f t="shared" si="128"/>
        <v>196</v>
      </c>
      <c r="M294" s="12">
        <f t="shared" si="120"/>
        <v>1.07694695</v>
      </c>
      <c r="N294" s="12">
        <f t="shared" ca="1" si="121"/>
        <v>1.1394690839999999</v>
      </c>
      <c r="O294" s="17">
        <f t="shared" si="129"/>
        <v>0</v>
      </c>
      <c r="P294" s="14">
        <f t="shared" ca="1" si="118"/>
        <v>139.46908400000001</v>
      </c>
      <c r="Q294" s="14">
        <f t="shared" si="119"/>
        <v>0</v>
      </c>
      <c r="R294" s="14">
        <f t="shared" si="137"/>
        <v>0</v>
      </c>
      <c r="S294" s="20">
        <f t="shared" si="122"/>
        <v>0</v>
      </c>
      <c r="T294" s="14">
        <f t="shared" si="136"/>
        <v>0</v>
      </c>
      <c r="U294" s="4" t="str">
        <f t="shared" si="130"/>
        <v>J=</v>
      </c>
      <c r="V294" s="29">
        <f t="shared" si="131"/>
        <v>44732</v>
      </c>
      <c r="W294" s="3"/>
      <c r="X294" s="3"/>
      <c r="Y294" s="105">
        <f>[2]Plan1!$A364</f>
        <v>47768</v>
      </c>
      <c r="Z294" s="105" t="str">
        <f>[2]Plan1!$C364</f>
        <v>Nossa Sr.a Aparecida - Padroeira do Brasil</v>
      </c>
      <c r="AA294" s="96"/>
      <c r="AB294" s="1"/>
      <c r="AD294" s="3"/>
      <c r="AE294" s="3"/>
      <c r="AF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35">
        <f t="shared" si="123"/>
        <v>44658</v>
      </c>
      <c r="B295" s="156">
        <f t="shared" ca="1" si="132"/>
        <v>1140.3987079999999</v>
      </c>
      <c r="C295" s="14">
        <f t="shared" si="124"/>
        <v>1000</v>
      </c>
      <c r="D295" s="13">
        <f ca="1">IF(A295&lt;$B$1,VLOOKUP(A295,[1]DI!$A$4:$B$15000,2,FALSE),0)</f>
        <v>0.11649999999999999</v>
      </c>
      <c r="E295" s="14">
        <f t="shared" ca="1" si="133"/>
        <v>1.0004373900000001</v>
      </c>
      <c r="F295" s="14">
        <f ca="1">(TRUNC(PRODUCT($E$12:$E294),16))</f>
        <v>1.05851776221497</v>
      </c>
      <c r="G295" s="14">
        <f t="shared" si="134"/>
        <v>1</v>
      </c>
      <c r="H295" s="14">
        <f t="shared" ca="1" si="135"/>
        <v>1.05851776</v>
      </c>
      <c r="I295" s="13">
        <f t="shared" si="125"/>
        <v>0.1</v>
      </c>
      <c r="J295" s="29">
        <f t="shared" si="126"/>
        <v>44375</v>
      </c>
      <c r="K295" s="2">
        <f t="shared" si="127"/>
        <v>197</v>
      </c>
      <c r="L295" s="17">
        <f t="shared" si="128"/>
        <v>197</v>
      </c>
      <c r="M295" s="12">
        <f t="shared" si="120"/>
        <v>1.077354345</v>
      </c>
      <c r="N295" s="12">
        <f t="shared" ca="1" si="121"/>
        <v>1.140398708</v>
      </c>
      <c r="O295" s="17">
        <f t="shared" si="129"/>
        <v>0</v>
      </c>
      <c r="P295" s="14">
        <f t="shared" ca="1" si="118"/>
        <v>140.398708</v>
      </c>
      <c r="Q295" s="14">
        <f t="shared" si="119"/>
        <v>0</v>
      </c>
      <c r="R295" s="14">
        <f t="shared" si="137"/>
        <v>0</v>
      </c>
      <c r="S295" s="20">
        <f t="shared" si="122"/>
        <v>0</v>
      </c>
      <c r="T295" s="14">
        <f t="shared" si="136"/>
        <v>0</v>
      </c>
      <c r="U295" s="4" t="str">
        <f t="shared" si="130"/>
        <v>J=</v>
      </c>
      <c r="V295" s="29">
        <f t="shared" si="131"/>
        <v>44732</v>
      </c>
      <c r="W295" s="3"/>
      <c r="X295" s="3"/>
      <c r="Y295" s="105">
        <f>[2]Plan1!$A365</f>
        <v>47789</v>
      </c>
      <c r="Z295" s="105" t="str">
        <f>[2]Plan1!$C365</f>
        <v>Finados</v>
      </c>
      <c r="AA295" s="96"/>
      <c r="AB295" s="1"/>
      <c r="AD295" s="3"/>
      <c r="AE295" s="3"/>
      <c r="AF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35">
        <f t="shared" si="123"/>
        <v>44659</v>
      </c>
      <c r="B296" s="156">
        <f t="shared" ca="1" si="132"/>
        <v>1141.3290979999999</v>
      </c>
      <c r="C296" s="14">
        <f t="shared" si="124"/>
        <v>1000</v>
      </c>
      <c r="D296" s="13">
        <f ca="1">IF(A296&lt;$B$1,VLOOKUP(A296,[1]DI!$A$4:$B$15000,2,FALSE),0)</f>
        <v>0.11649999999999999</v>
      </c>
      <c r="E296" s="14">
        <f t="shared" ca="1" si="133"/>
        <v>1.0004373900000001</v>
      </c>
      <c r="F296" s="14">
        <f ca="1">(TRUNC(PRODUCT($E$12:$E295),16))</f>
        <v>1.0589807472989801</v>
      </c>
      <c r="G296" s="14">
        <f t="shared" si="134"/>
        <v>1</v>
      </c>
      <c r="H296" s="14">
        <f t="shared" ca="1" si="135"/>
        <v>1.0589807499999999</v>
      </c>
      <c r="I296" s="13">
        <f t="shared" si="125"/>
        <v>0.1</v>
      </c>
      <c r="J296" s="29">
        <f t="shared" si="126"/>
        <v>44375</v>
      </c>
      <c r="K296" s="2">
        <f t="shared" si="127"/>
        <v>198</v>
      </c>
      <c r="L296" s="17">
        <f t="shared" si="128"/>
        <v>198</v>
      </c>
      <c r="M296" s="12">
        <f t="shared" si="120"/>
        <v>1.0777618929999999</v>
      </c>
      <c r="N296" s="12">
        <f t="shared" ca="1" si="121"/>
        <v>1.1413290979999999</v>
      </c>
      <c r="O296" s="17">
        <f t="shared" si="129"/>
        <v>0</v>
      </c>
      <c r="P296" s="14">
        <f t="shared" ca="1" si="118"/>
        <v>141.32909799999999</v>
      </c>
      <c r="Q296" s="14">
        <f t="shared" si="119"/>
        <v>0</v>
      </c>
      <c r="R296" s="14">
        <f t="shared" si="137"/>
        <v>0</v>
      </c>
      <c r="S296" s="20">
        <f t="shared" si="122"/>
        <v>0</v>
      </c>
      <c r="T296" s="14">
        <f t="shared" si="136"/>
        <v>0</v>
      </c>
      <c r="U296" s="4" t="str">
        <f t="shared" si="130"/>
        <v>J=</v>
      </c>
      <c r="V296" s="29">
        <f t="shared" si="131"/>
        <v>44732</v>
      </c>
      <c r="W296" s="3"/>
      <c r="X296" s="3"/>
      <c r="Y296" s="105">
        <f>[2]Plan1!$A366</f>
        <v>47802</v>
      </c>
      <c r="Z296" s="105" t="str">
        <f>[2]Plan1!$C366</f>
        <v>Proclamação da República</v>
      </c>
      <c r="AA296" s="96"/>
      <c r="AB296" s="1"/>
      <c r="AD296" s="3"/>
      <c r="AE296" s="3"/>
      <c r="AF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35">
        <f t="shared" si="123"/>
        <v>44660</v>
      </c>
      <c r="B297" s="156">
        <f t="shared" ca="1" si="132"/>
        <v>1142.2602340000001</v>
      </c>
      <c r="C297" s="14">
        <f t="shared" si="124"/>
        <v>1000</v>
      </c>
      <c r="D297" s="13">
        <f ca="1">IF(A297&lt;$B$1,VLOOKUP(A297,[1]DI!$A$4:$B$15000,2,FALSE),0)</f>
        <v>0</v>
      </c>
      <c r="E297" s="14">
        <f t="shared" ca="1" si="133"/>
        <v>1</v>
      </c>
      <c r="F297" s="14">
        <f ca="1">(TRUNC(PRODUCT($E$12:$E296),16))</f>
        <v>1.05944393488804</v>
      </c>
      <c r="G297" s="14">
        <f t="shared" si="134"/>
        <v>1</v>
      </c>
      <c r="H297" s="14">
        <f t="shared" ca="1" si="135"/>
        <v>1.05944393</v>
      </c>
      <c r="I297" s="13">
        <f t="shared" si="125"/>
        <v>0.1</v>
      </c>
      <c r="J297" s="29">
        <f t="shared" si="126"/>
        <v>44375</v>
      </c>
      <c r="K297" s="2">
        <f t="shared" si="127"/>
        <v>198</v>
      </c>
      <c r="L297" s="17">
        <f t="shared" si="128"/>
        <v>199</v>
      </c>
      <c r="M297" s="12">
        <f t="shared" si="120"/>
        <v>1.078169596</v>
      </c>
      <c r="N297" s="12">
        <f t="shared" ca="1" si="121"/>
        <v>1.1422602340000001</v>
      </c>
      <c r="O297" s="17">
        <f t="shared" si="129"/>
        <v>0</v>
      </c>
      <c r="P297" s="14">
        <f t="shared" ca="1" si="118"/>
        <v>142.260234</v>
      </c>
      <c r="Q297" s="14">
        <f t="shared" si="119"/>
        <v>0</v>
      </c>
      <c r="R297" s="14">
        <f t="shared" si="137"/>
        <v>0</v>
      </c>
      <c r="S297" s="20">
        <f t="shared" si="122"/>
        <v>0</v>
      </c>
      <c r="T297" s="14">
        <f t="shared" si="136"/>
        <v>0</v>
      </c>
      <c r="U297" s="4" t="str">
        <f t="shared" si="130"/>
        <v>J=</v>
      </c>
      <c r="V297" s="29">
        <f t="shared" si="131"/>
        <v>44732</v>
      </c>
      <c r="W297" s="3"/>
      <c r="X297" s="3"/>
      <c r="Y297" s="105">
        <f>[2]Plan1!$A367</f>
        <v>47807</v>
      </c>
      <c r="Z297" s="105" t="str">
        <f>[2]Plan1!$C367</f>
        <v>Dia Nacional de Zumbi e da Consciência Negra</v>
      </c>
      <c r="AA297" s="96"/>
      <c r="AB297" s="1"/>
      <c r="AD297" s="3"/>
      <c r="AE297" s="3"/>
      <c r="AF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35">
        <f t="shared" si="123"/>
        <v>44661</v>
      </c>
      <c r="B298" s="156">
        <f t="shared" ca="1" si="132"/>
        <v>1142.2602340000001</v>
      </c>
      <c r="C298" s="14">
        <f t="shared" si="124"/>
        <v>1000</v>
      </c>
      <c r="D298" s="13">
        <f ca="1">IF(A298&lt;$B$1,VLOOKUP(A298,[1]DI!$A$4:$B$15000,2,FALSE),0)</f>
        <v>0</v>
      </c>
      <c r="E298" s="14">
        <f t="shared" ca="1" si="133"/>
        <v>1</v>
      </c>
      <c r="F298" s="14">
        <f ca="1">(TRUNC(PRODUCT($E$12:$E297),16))</f>
        <v>1.05944393488804</v>
      </c>
      <c r="G298" s="14">
        <f t="shared" si="134"/>
        <v>1</v>
      </c>
      <c r="H298" s="14">
        <f t="shared" ca="1" si="135"/>
        <v>1.05944393</v>
      </c>
      <c r="I298" s="13">
        <f t="shared" si="125"/>
        <v>0.1</v>
      </c>
      <c r="J298" s="29">
        <f t="shared" si="126"/>
        <v>44375</v>
      </c>
      <c r="K298" s="2">
        <f t="shared" si="127"/>
        <v>198</v>
      </c>
      <c r="L298" s="17">
        <f t="shared" si="128"/>
        <v>199</v>
      </c>
      <c r="M298" s="12">
        <f t="shared" si="120"/>
        <v>1.078169596</v>
      </c>
      <c r="N298" s="12">
        <f t="shared" ca="1" si="121"/>
        <v>1.1422602340000001</v>
      </c>
      <c r="O298" s="17">
        <f t="shared" si="129"/>
        <v>0</v>
      </c>
      <c r="P298" s="14">
        <f t="shared" ca="1" si="118"/>
        <v>142.260234</v>
      </c>
      <c r="Q298" s="14">
        <f t="shared" si="119"/>
        <v>0</v>
      </c>
      <c r="R298" s="14">
        <f t="shared" si="137"/>
        <v>0</v>
      </c>
      <c r="S298" s="20">
        <f t="shared" si="122"/>
        <v>0</v>
      </c>
      <c r="T298" s="14">
        <f t="shared" si="136"/>
        <v>0</v>
      </c>
      <c r="U298" s="4" t="str">
        <f t="shared" si="130"/>
        <v>J=</v>
      </c>
      <c r="V298" s="29">
        <f t="shared" si="131"/>
        <v>44732</v>
      </c>
      <c r="W298" s="3"/>
      <c r="X298" s="3"/>
      <c r="Y298" s="105">
        <f>[2]Plan1!$A368</f>
        <v>47842</v>
      </c>
      <c r="Z298" s="105" t="str">
        <f>[2]Plan1!$C368</f>
        <v>Natal</v>
      </c>
      <c r="AA298" s="96"/>
      <c r="AB298" s="1"/>
      <c r="AD298" s="3"/>
      <c r="AE298" s="3"/>
      <c r="AF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35">
        <f t="shared" si="123"/>
        <v>44662</v>
      </c>
      <c r="B299" s="156">
        <f t="shared" ca="1" si="132"/>
        <v>1142.2602340000001</v>
      </c>
      <c r="C299" s="14">
        <f t="shared" si="124"/>
        <v>1000</v>
      </c>
      <c r="D299" s="13">
        <f ca="1">IF(A299&lt;$B$1,VLOOKUP(A299,[1]DI!$A$4:$B$15000,2,FALSE),0)</f>
        <v>0.11649999999999999</v>
      </c>
      <c r="E299" s="14">
        <f t="shared" ca="1" si="133"/>
        <v>1.0004373900000001</v>
      </c>
      <c r="F299" s="14">
        <f ca="1">(TRUNC(PRODUCT($E$12:$E298),16))</f>
        <v>1.05944393488804</v>
      </c>
      <c r="G299" s="14">
        <f t="shared" si="134"/>
        <v>1</v>
      </c>
      <c r="H299" s="14">
        <f t="shared" ca="1" si="135"/>
        <v>1.05944393</v>
      </c>
      <c r="I299" s="13">
        <f t="shared" si="125"/>
        <v>0.1</v>
      </c>
      <c r="J299" s="29">
        <f t="shared" si="126"/>
        <v>44375</v>
      </c>
      <c r="K299" s="2">
        <f t="shared" si="127"/>
        <v>199</v>
      </c>
      <c r="L299" s="17">
        <f t="shared" si="128"/>
        <v>199</v>
      </c>
      <c r="M299" s="12">
        <f t="shared" si="120"/>
        <v>1.078169596</v>
      </c>
      <c r="N299" s="12">
        <f t="shared" ca="1" si="121"/>
        <v>1.1422602340000001</v>
      </c>
      <c r="O299" s="17">
        <f t="shared" si="129"/>
        <v>0</v>
      </c>
      <c r="P299" s="14">
        <f t="shared" ca="1" si="118"/>
        <v>142.260234</v>
      </c>
      <c r="Q299" s="14">
        <f t="shared" si="119"/>
        <v>0</v>
      </c>
      <c r="R299" s="14">
        <f t="shared" si="137"/>
        <v>0</v>
      </c>
      <c r="S299" s="20">
        <f t="shared" si="122"/>
        <v>0</v>
      </c>
      <c r="T299" s="14">
        <f t="shared" si="136"/>
        <v>0</v>
      </c>
      <c r="U299" s="4" t="str">
        <f t="shared" si="130"/>
        <v>J=</v>
      </c>
      <c r="V299" s="29">
        <f t="shared" si="131"/>
        <v>44732</v>
      </c>
      <c r="W299" s="3"/>
      <c r="X299" s="3"/>
      <c r="Y299" s="105">
        <f>[2]Plan1!$A369</f>
        <v>47849</v>
      </c>
      <c r="Z299" s="105" t="str">
        <f>[2]Plan1!$C369</f>
        <v>Confraternização Universal</v>
      </c>
      <c r="AA299" s="96"/>
      <c r="AB299" s="1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35">
        <f t="shared" si="123"/>
        <v>44663</v>
      </c>
      <c r="B300" s="156">
        <f t="shared" ca="1" si="132"/>
        <v>1143.1921480000001</v>
      </c>
      <c r="C300" s="14">
        <f t="shared" si="124"/>
        <v>1000</v>
      </c>
      <c r="D300" s="13">
        <f ca="1">IF(A300&lt;$B$1,VLOOKUP(A300,[1]DI!$A$4:$B$15000,2,FALSE),0)</f>
        <v>0.11649999999999999</v>
      </c>
      <c r="E300" s="14">
        <f t="shared" ca="1" si="133"/>
        <v>1.0004373900000001</v>
      </c>
      <c r="F300" s="14">
        <f ca="1">(TRUNC(PRODUCT($E$12:$E299),16))</f>
        <v>1.0599073250707201</v>
      </c>
      <c r="G300" s="14">
        <f t="shared" si="134"/>
        <v>1</v>
      </c>
      <c r="H300" s="14">
        <f t="shared" ca="1" si="135"/>
        <v>1.0599073299999999</v>
      </c>
      <c r="I300" s="13">
        <f t="shared" si="125"/>
        <v>0.1</v>
      </c>
      <c r="J300" s="29">
        <f t="shared" si="126"/>
        <v>44375</v>
      </c>
      <c r="K300" s="2">
        <f t="shared" si="127"/>
        <v>200</v>
      </c>
      <c r="L300" s="17">
        <f t="shared" si="128"/>
        <v>200</v>
      </c>
      <c r="M300" s="12">
        <f t="shared" si="120"/>
        <v>1.0785774530000001</v>
      </c>
      <c r="N300" s="12">
        <f t="shared" ca="1" si="121"/>
        <v>1.143192148</v>
      </c>
      <c r="O300" s="17">
        <f t="shared" si="129"/>
        <v>0</v>
      </c>
      <c r="P300" s="14">
        <f t="shared" ca="1" si="118"/>
        <v>143.192148</v>
      </c>
      <c r="Q300" s="14">
        <f t="shared" si="119"/>
        <v>0</v>
      </c>
      <c r="R300" s="14">
        <f t="shared" si="137"/>
        <v>0</v>
      </c>
      <c r="S300" s="20">
        <f t="shared" si="122"/>
        <v>0</v>
      </c>
      <c r="T300" s="14">
        <f t="shared" si="136"/>
        <v>0</v>
      </c>
      <c r="U300" s="4" t="str">
        <f t="shared" si="130"/>
        <v>J=</v>
      </c>
      <c r="V300" s="29">
        <f t="shared" si="131"/>
        <v>44732</v>
      </c>
      <c r="W300" s="3"/>
      <c r="X300" s="3"/>
      <c r="Y300" s="105">
        <f>[2]Plan1!$A370</f>
        <v>47903</v>
      </c>
      <c r="Z300" s="105" t="str">
        <f>[2]Plan1!$C370</f>
        <v>Carnaval</v>
      </c>
      <c r="AA300" s="96"/>
      <c r="AB300" s="1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35">
        <f t="shared" si="123"/>
        <v>44664</v>
      </c>
      <c r="B301" s="156">
        <f t="shared" ca="1" si="132"/>
        <v>1144.1248089999999</v>
      </c>
      <c r="C301" s="14">
        <f t="shared" si="124"/>
        <v>1000</v>
      </c>
      <c r="D301" s="13">
        <f ca="1">IF(A301&lt;$B$1,VLOOKUP(A301,[1]DI!$A$4:$B$15000,2,FALSE),0)</f>
        <v>0.11649999999999999</v>
      </c>
      <c r="E301" s="14">
        <f t="shared" ca="1" si="133"/>
        <v>1.0004373900000001</v>
      </c>
      <c r="F301" s="14">
        <f ca="1">(TRUNC(PRODUCT($E$12:$E300),16))</f>
        <v>1.06037091793564</v>
      </c>
      <c r="G301" s="14">
        <f t="shared" si="134"/>
        <v>1</v>
      </c>
      <c r="H301" s="14">
        <f t="shared" ca="1" si="135"/>
        <v>1.06037092</v>
      </c>
      <c r="I301" s="13">
        <f t="shared" si="125"/>
        <v>0.1</v>
      </c>
      <c r="J301" s="29">
        <f t="shared" si="126"/>
        <v>44375</v>
      </c>
      <c r="K301" s="2">
        <f t="shared" si="127"/>
        <v>201</v>
      </c>
      <c r="L301" s="17">
        <f t="shared" si="128"/>
        <v>201</v>
      </c>
      <c r="M301" s="12">
        <f t="shared" si="120"/>
        <v>1.0789854640000001</v>
      </c>
      <c r="N301" s="12">
        <f t="shared" ca="1" si="121"/>
        <v>1.144124809</v>
      </c>
      <c r="O301" s="17">
        <f t="shared" si="129"/>
        <v>0</v>
      </c>
      <c r="P301" s="14">
        <f t="shared" ca="1" si="118"/>
        <v>144.124809</v>
      </c>
      <c r="Q301" s="14">
        <f t="shared" si="119"/>
        <v>0</v>
      </c>
      <c r="R301" s="14">
        <f t="shared" si="137"/>
        <v>0</v>
      </c>
      <c r="S301" s="20">
        <f t="shared" si="122"/>
        <v>0</v>
      </c>
      <c r="T301" s="14">
        <f t="shared" si="136"/>
        <v>0</v>
      </c>
      <c r="U301" s="4" t="str">
        <f t="shared" si="130"/>
        <v>J=</v>
      </c>
      <c r="V301" s="29">
        <f t="shared" si="131"/>
        <v>44732</v>
      </c>
      <c r="W301" s="3"/>
      <c r="X301" s="3"/>
      <c r="Y301" s="105">
        <f>[2]Plan1!$A371</f>
        <v>47904</v>
      </c>
      <c r="Z301" s="105" t="str">
        <f>[2]Plan1!$C371</f>
        <v>Carnaval</v>
      </c>
      <c r="AA301" s="96"/>
      <c r="AB301" s="1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35">
        <f t="shared" si="123"/>
        <v>44665</v>
      </c>
      <c r="B302" s="156">
        <f t="shared" ca="1" si="132"/>
        <v>1145.0582280000001</v>
      </c>
      <c r="C302" s="14">
        <f t="shared" si="124"/>
        <v>1000</v>
      </c>
      <c r="D302" s="13">
        <f ca="1">IF(A302&lt;$B$1,VLOOKUP(A302,[1]DI!$A$4:$B$15000,2,FALSE),0)</f>
        <v>0.11649999999999999</v>
      </c>
      <c r="E302" s="14">
        <f t="shared" ca="1" si="133"/>
        <v>1.0004373900000001</v>
      </c>
      <c r="F302" s="14">
        <f ca="1">(TRUNC(PRODUCT($E$12:$E301),16))</f>
        <v>1.06083471357143</v>
      </c>
      <c r="G302" s="14">
        <f t="shared" si="134"/>
        <v>1</v>
      </c>
      <c r="H302" s="14">
        <f t="shared" ca="1" si="135"/>
        <v>1.06083471</v>
      </c>
      <c r="I302" s="13">
        <f t="shared" si="125"/>
        <v>0.1</v>
      </c>
      <c r="J302" s="29">
        <f t="shared" si="126"/>
        <v>44375</v>
      </c>
      <c r="K302" s="2">
        <f t="shared" si="127"/>
        <v>202</v>
      </c>
      <c r="L302" s="17">
        <f t="shared" si="128"/>
        <v>202</v>
      </c>
      <c r="M302" s="12">
        <f t="shared" si="120"/>
        <v>1.07939363</v>
      </c>
      <c r="N302" s="12">
        <f t="shared" ca="1" si="121"/>
        <v>1.1450582279999999</v>
      </c>
      <c r="O302" s="17">
        <f t="shared" si="129"/>
        <v>0</v>
      </c>
      <c r="P302" s="14">
        <f t="shared" ca="1" si="118"/>
        <v>145.05822800000001</v>
      </c>
      <c r="Q302" s="14">
        <f t="shared" si="119"/>
        <v>0</v>
      </c>
      <c r="R302" s="14">
        <f t="shared" si="137"/>
        <v>0</v>
      </c>
      <c r="S302" s="20">
        <f t="shared" si="122"/>
        <v>0</v>
      </c>
      <c r="T302" s="14">
        <f t="shared" si="136"/>
        <v>0</v>
      </c>
      <c r="U302" s="4" t="str">
        <f t="shared" si="130"/>
        <v>J=</v>
      </c>
      <c r="V302" s="29">
        <f t="shared" si="131"/>
        <v>44732</v>
      </c>
      <c r="W302" s="3"/>
      <c r="X302" s="3"/>
      <c r="Y302" s="105">
        <f>[2]Plan1!$A372</f>
        <v>47949</v>
      </c>
      <c r="Z302" s="105" t="str">
        <f>[2]Plan1!$C372</f>
        <v>Paixão de Cristo</v>
      </c>
      <c r="AA302" s="111"/>
      <c r="AB302" s="24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35">
        <f t="shared" si="123"/>
        <v>44666</v>
      </c>
      <c r="B303" s="156">
        <f t="shared" ca="1" si="132"/>
        <v>1145.9924169999999</v>
      </c>
      <c r="C303" s="14">
        <f t="shared" si="124"/>
        <v>1000</v>
      </c>
      <c r="D303" s="13">
        <f ca="1">IF(A303&lt;$B$1,VLOOKUP(A303,[1]DI!$A$4:$B$15000,2,FALSE),0)</f>
        <v>0</v>
      </c>
      <c r="E303" s="14">
        <f t="shared" ca="1" si="133"/>
        <v>1</v>
      </c>
      <c r="F303" s="14">
        <f ca="1">(TRUNC(PRODUCT($E$12:$E302),16))</f>
        <v>1.0612987120668</v>
      </c>
      <c r="G303" s="14">
        <f t="shared" si="134"/>
        <v>1</v>
      </c>
      <c r="H303" s="14">
        <f t="shared" ca="1" si="135"/>
        <v>1.06129871</v>
      </c>
      <c r="I303" s="13">
        <f t="shared" si="125"/>
        <v>0.1</v>
      </c>
      <c r="J303" s="29">
        <f t="shared" si="126"/>
        <v>44375</v>
      </c>
      <c r="K303" s="2">
        <f t="shared" si="127"/>
        <v>202</v>
      </c>
      <c r="L303" s="17">
        <f t="shared" si="128"/>
        <v>203</v>
      </c>
      <c r="M303" s="12">
        <f t="shared" si="120"/>
        <v>1.07980195</v>
      </c>
      <c r="N303" s="12">
        <f t="shared" ca="1" si="121"/>
        <v>1.145992417</v>
      </c>
      <c r="O303" s="17">
        <f t="shared" si="129"/>
        <v>0</v>
      </c>
      <c r="P303" s="14">
        <f t="shared" ca="1" si="118"/>
        <v>145.99241699999999</v>
      </c>
      <c r="Q303" s="14">
        <f t="shared" si="119"/>
        <v>0</v>
      </c>
      <c r="R303" s="14">
        <f t="shared" si="137"/>
        <v>0</v>
      </c>
      <c r="S303" s="20">
        <f t="shared" si="122"/>
        <v>0</v>
      </c>
      <c r="T303" s="14">
        <f t="shared" si="136"/>
        <v>0</v>
      </c>
      <c r="U303" s="4" t="str">
        <f t="shared" si="130"/>
        <v>J=</v>
      </c>
      <c r="V303" s="29">
        <f t="shared" si="131"/>
        <v>44732</v>
      </c>
      <c r="W303" s="3"/>
      <c r="X303" s="3"/>
      <c r="Y303" s="105">
        <f>[2]Plan1!$A373</f>
        <v>47959</v>
      </c>
      <c r="Z303" s="105" t="str">
        <f>[2]Plan1!$C373</f>
        <v>Tiradentes</v>
      </c>
      <c r="AA303" s="96"/>
      <c r="AB303" s="1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35">
        <f t="shared" si="123"/>
        <v>44667</v>
      </c>
      <c r="B304" s="156">
        <f t="shared" ca="1" si="132"/>
        <v>1145.9924169999999</v>
      </c>
      <c r="C304" s="14">
        <f t="shared" si="124"/>
        <v>1000</v>
      </c>
      <c r="D304" s="13">
        <f ca="1">IF(A304&lt;$B$1,VLOOKUP(A304,[1]DI!$A$4:$B$15000,2,FALSE),0)</f>
        <v>0</v>
      </c>
      <c r="E304" s="14">
        <f t="shared" ca="1" si="133"/>
        <v>1</v>
      </c>
      <c r="F304" s="14">
        <f ca="1">(TRUNC(PRODUCT($E$12:$E303),16))</f>
        <v>1.0612987120668</v>
      </c>
      <c r="G304" s="14">
        <f t="shared" si="134"/>
        <v>1</v>
      </c>
      <c r="H304" s="14">
        <f t="shared" ca="1" si="135"/>
        <v>1.06129871</v>
      </c>
      <c r="I304" s="13">
        <f t="shared" si="125"/>
        <v>0.1</v>
      </c>
      <c r="J304" s="29">
        <f t="shared" si="126"/>
        <v>44375</v>
      </c>
      <c r="K304" s="2">
        <f t="shared" si="127"/>
        <v>202</v>
      </c>
      <c r="L304" s="17">
        <f t="shared" si="128"/>
        <v>203</v>
      </c>
      <c r="M304" s="12">
        <f t="shared" si="120"/>
        <v>1.07980195</v>
      </c>
      <c r="N304" s="12">
        <f t="shared" ca="1" si="121"/>
        <v>1.145992417</v>
      </c>
      <c r="O304" s="17">
        <f t="shared" si="129"/>
        <v>0</v>
      </c>
      <c r="P304" s="14">
        <f t="shared" ca="1" si="118"/>
        <v>145.99241699999999</v>
      </c>
      <c r="Q304" s="14">
        <f t="shared" si="119"/>
        <v>0</v>
      </c>
      <c r="R304" s="14">
        <f t="shared" si="137"/>
        <v>0</v>
      </c>
      <c r="S304" s="20">
        <f t="shared" si="122"/>
        <v>0</v>
      </c>
      <c r="T304" s="14">
        <f t="shared" si="136"/>
        <v>0</v>
      </c>
      <c r="U304" s="4" t="str">
        <f t="shared" si="130"/>
        <v>J=</v>
      </c>
      <c r="V304" s="29">
        <f t="shared" si="131"/>
        <v>44732</v>
      </c>
      <c r="W304" s="3"/>
      <c r="X304" s="3"/>
      <c r="Y304" s="105">
        <f>[2]Plan1!$A374</f>
        <v>47969</v>
      </c>
      <c r="Z304" s="105" t="str">
        <f>[2]Plan1!$C374</f>
        <v>Dia do Trabalho</v>
      </c>
      <c r="AA304" s="96"/>
      <c r="AB304" s="1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35">
        <f t="shared" si="123"/>
        <v>44668</v>
      </c>
      <c r="B305" s="156">
        <f t="shared" ca="1" si="132"/>
        <v>1145.9924169999999</v>
      </c>
      <c r="C305" s="14">
        <f t="shared" si="124"/>
        <v>1000</v>
      </c>
      <c r="D305" s="13">
        <f ca="1">IF(A305&lt;$B$1,VLOOKUP(A305,[1]DI!$A$4:$B$15000,2,FALSE),0)</f>
        <v>0</v>
      </c>
      <c r="E305" s="14">
        <f t="shared" ca="1" si="133"/>
        <v>1</v>
      </c>
      <c r="F305" s="14">
        <f ca="1">(TRUNC(PRODUCT($E$12:$E304),16))</f>
        <v>1.0612987120668</v>
      </c>
      <c r="G305" s="14">
        <f t="shared" si="134"/>
        <v>1</v>
      </c>
      <c r="H305" s="14">
        <f t="shared" ca="1" si="135"/>
        <v>1.06129871</v>
      </c>
      <c r="I305" s="13">
        <f t="shared" si="125"/>
        <v>0.1</v>
      </c>
      <c r="J305" s="29">
        <f t="shared" si="126"/>
        <v>44375</v>
      </c>
      <c r="K305" s="2">
        <f t="shared" si="127"/>
        <v>202</v>
      </c>
      <c r="L305" s="17">
        <f t="shared" si="128"/>
        <v>203</v>
      </c>
      <c r="M305" s="12">
        <f t="shared" si="120"/>
        <v>1.07980195</v>
      </c>
      <c r="N305" s="12">
        <f t="shared" ca="1" si="121"/>
        <v>1.145992417</v>
      </c>
      <c r="O305" s="17">
        <f t="shared" si="129"/>
        <v>0</v>
      </c>
      <c r="P305" s="14">
        <f t="shared" ca="1" si="118"/>
        <v>145.99241699999999</v>
      </c>
      <c r="Q305" s="14">
        <f t="shared" si="119"/>
        <v>0</v>
      </c>
      <c r="R305" s="14">
        <f t="shared" si="137"/>
        <v>0</v>
      </c>
      <c r="S305" s="20">
        <f t="shared" si="122"/>
        <v>0</v>
      </c>
      <c r="T305" s="14">
        <f t="shared" si="136"/>
        <v>0</v>
      </c>
      <c r="U305" s="4" t="str">
        <f t="shared" si="130"/>
        <v>J=</v>
      </c>
      <c r="V305" s="29">
        <f t="shared" si="131"/>
        <v>44732</v>
      </c>
      <c r="W305" s="3"/>
      <c r="X305" s="3"/>
      <c r="Y305" s="105">
        <f>[2]Plan1!$A375</f>
        <v>48011</v>
      </c>
      <c r="Z305" s="105" t="str">
        <f>[2]Plan1!$C375</f>
        <v>Corpus Christi</v>
      </c>
      <c r="AA305" s="111"/>
      <c r="AB305" s="24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35">
        <f t="shared" si="123"/>
        <v>44669</v>
      </c>
      <c r="B306" s="156">
        <f t="shared" ca="1" si="132"/>
        <v>1145.9924169999999</v>
      </c>
      <c r="C306" s="14">
        <f t="shared" si="124"/>
        <v>1000</v>
      </c>
      <c r="D306" s="13">
        <f ca="1">IF(A306&lt;$B$1,VLOOKUP(A306,[1]DI!$A$4:$B$15000,2,FALSE),0)</f>
        <v>0.11649999999999999</v>
      </c>
      <c r="E306" s="14">
        <f t="shared" ca="1" si="133"/>
        <v>1.0004373900000001</v>
      </c>
      <c r="F306" s="14">
        <f ca="1">(TRUNC(PRODUCT($E$12:$E305),16))</f>
        <v>1.0612987120668</v>
      </c>
      <c r="G306" s="14">
        <f t="shared" si="134"/>
        <v>1</v>
      </c>
      <c r="H306" s="14">
        <f t="shared" ca="1" si="135"/>
        <v>1.06129871</v>
      </c>
      <c r="I306" s="13">
        <f t="shared" si="125"/>
        <v>0.1</v>
      </c>
      <c r="J306" s="29">
        <f t="shared" si="126"/>
        <v>44375</v>
      </c>
      <c r="K306" s="2">
        <f t="shared" si="127"/>
        <v>203</v>
      </c>
      <c r="L306" s="17">
        <f t="shared" si="128"/>
        <v>203</v>
      </c>
      <c r="M306" s="12">
        <f t="shared" si="120"/>
        <v>1.07980195</v>
      </c>
      <c r="N306" s="12">
        <f t="shared" ca="1" si="121"/>
        <v>1.145992417</v>
      </c>
      <c r="O306" s="17">
        <f t="shared" si="129"/>
        <v>0</v>
      </c>
      <c r="P306" s="14">
        <f t="shared" ref="P306:P369" ca="1" si="138">TRUNC(((N306-1)*C306),8)+TRUNC(R305*N306,8)</f>
        <v>145.99241699999999</v>
      </c>
      <c r="Q306" s="14">
        <f t="shared" ref="Q306:Q369" si="139">Q305</f>
        <v>0</v>
      </c>
      <c r="R306" s="14">
        <f t="shared" si="137"/>
        <v>0</v>
      </c>
      <c r="S306" s="20">
        <f t="shared" si="122"/>
        <v>0</v>
      </c>
      <c r="T306" s="14">
        <f t="shared" si="136"/>
        <v>0</v>
      </c>
      <c r="U306" s="4" t="str">
        <f t="shared" si="130"/>
        <v>J=</v>
      </c>
      <c r="V306" s="29">
        <f t="shared" si="131"/>
        <v>44732</v>
      </c>
      <c r="W306" s="3"/>
      <c r="X306" s="3"/>
      <c r="Y306" s="105">
        <f>[2]Plan1!$A376</f>
        <v>48098</v>
      </c>
      <c r="Z306" s="105" t="str">
        <f>[2]Plan1!$C376</f>
        <v>Independência do Brasil</v>
      </c>
      <c r="AA306" s="96"/>
      <c r="AB306" s="1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35">
        <f t="shared" si="123"/>
        <v>44670</v>
      </c>
      <c r="B307" s="156">
        <f t="shared" ca="1" si="132"/>
        <v>1146.9273640000001</v>
      </c>
      <c r="C307" s="14">
        <f t="shared" si="124"/>
        <v>1000</v>
      </c>
      <c r="D307" s="13">
        <f ca="1">IF(A307&lt;$B$1,VLOOKUP(A307,[1]DI!$A$4:$B$15000,2,FALSE),0)</f>
        <v>0.11649999999999999</v>
      </c>
      <c r="E307" s="14">
        <f t="shared" ca="1" si="133"/>
        <v>1.0004373900000001</v>
      </c>
      <c r="F307" s="14">
        <f ca="1">(TRUNC(PRODUCT($E$12:$E306),16))</f>
        <v>1.06176291351047</v>
      </c>
      <c r="G307" s="14">
        <f t="shared" si="134"/>
        <v>1</v>
      </c>
      <c r="H307" s="14">
        <f t="shared" ca="1" si="135"/>
        <v>1.0617629099999999</v>
      </c>
      <c r="I307" s="13">
        <f t="shared" si="125"/>
        <v>0.1</v>
      </c>
      <c r="J307" s="29">
        <f t="shared" si="126"/>
        <v>44375</v>
      </c>
      <c r="K307" s="2">
        <f t="shared" si="127"/>
        <v>204</v>
      </c>
      <c r="L307" s="17">
        <f t="shared" si="128"/>
        <v>204</v>
      </c>
      <c r="M307" s="12">
        <f t="shared" si="120"/>
        <v>1.080210425</v>
      </c>
      <c r="N307" s="12">
        <f t="shared" ca="1" si="121"/>
        <v>1.1469273639999999</v>
      </c>
      <c r="O307" s="17">
        <f t="shared" si="129"/>
        <v>0</v>
      </c>
      <c r="P307" s="14">
        <f t="shared" ca="1" si="138"/>
        <v>146.92736400000001</v>
      </c>
      <c r="Q307" s="14">
        <f t="shared" si="139"/>
        <v>0</v>
      </c>
      <c r="R307" s="14">
        <f t="shared" si="137"/>
        <v>0</v>
      </c>
      <c r="S307" s="20">
        <f t="shared" si="122"/>
        <v>0</v>
      </c>
      <c r="T307" s="14">
        <f t="shared" si="136"/>
        <v>0</v>
      </c>
      <c r="U307" s="4" t="str">
        <f t="shared" si="130"/>
        <v>J=</v>
      </c>
      <c r="V307" s="29">
        <f t="shared" si="131"/>
        <v>44732</v>
      </c>
      <c r="W307" s="3"/>
      <c r="X307" s="3"/>
      <c r="Y307" s="105">
        <f>[2]Plan1!$A377</f>
        <v>48133</v>
      </c>
      <c r="Z307" s="105" t="str">
        <f>[2]Plan1!$C377</f>
        <v>Nossa Sr.a Aparecida - Padroeira do Brasil</v>
      </c>
      <c r="AA307" s="96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35">
        <f t="shared" si="123"/>
        <v>44671</v>
      </c>
      <c r="B308" s="156">
        <f t="shared" ca="1" si="132"/>
        <v>1147.8630820000001</v>
      </c>
      <c r="C308" s="14">
        <f t="shared" si="124"/>
        <v>1000</v>
      </c>
      <c r="D308" s="13">
        <f ca="1">IF(A308&lt;$B$1,VLOOKUP(A308,[1]DI!$A$4:$B$15000,2,FALSE),0)</f>
        <v>0.11649999999999999</v>
      </c>
      <c r="E308" s="14">
        <f t="shared" ca="1" si="133"/>
        <v>1.0004373900000001</v>
      </c>
      <c r="F308" s="14">
        <f ca="1">(TRUNC(PRODUCT($E$12:$E307),16))</f>
        <v>1.0622273179912101</v>
      </c>
      <c r="G308" s="14">
        <f t="shared" si="134"/>
        <v>1</v>
      </c>
      <c r="H308" s="14">
        <f t="shared" ca="1" si="135"/>
        <v>1.0622273200000001</v>
      </c>
      <c r="I308" s="13">
        <f t="shared" si="125"/>
        <v>0.1</v>
      </c>
      <c r="J308" s="29">
        <f t="shared" si="126"/>
        <v>44375</v>
      </c>
      <c r="K308" s="2">
        <f t="shared" si="127"/>
        <v>205</v>
      </c>
      <c r="L308" s="17">
        <f t="shared" si="128"/>
        <v>205</v>
      </c>
      <c r="M308" s="12">
        <f t="shared" si="120"/>
        <v>1.080619054</v>
      </c>
      <c r="N308" s="12">
        <f t="shared" ca="1" si="121"/>
        <v>1.147863082</v>
      </c>
      <c r="O308" s="17">
        <f t="shared" si="129"/>
        <v>0</v>
      </c>
      <c r="P308" s="14">
        <f t="shared" ca="1" si="138"/>
        <v>147.86308199999999</v>
      </c>
      <c r="Q308" s="14">
        <f t="shared" si="139"/>
        <v>0</v>
      </c>
      <c r="R308" s="14">
        <f t="shared" si="137"/>
        <v>0</v>
      </c>
      <c r="S308" s="20">
        <f t="shared" si="122"/>
        <v>0</v>
      </c>
      <c r="T308" s="14">
        <f t="shared" si="136"/>
        <v>0</v>
      </c>
      <c r="U308" s="4" t="str">
        <f t="shared" si="130"/>
        <v>J=</v>
      </c>
      <c r="V308" s="29">
        <f t="shared" si="131"/>
        <v>44732</v>
      </c>
      <c r="W308" s="3"/>
      <c r="X308" s="3"/>
      <c r="Y308" s="105">
        <f>[2]Plan1!$A378</f>
        <v>48154</v>
      </c>
      <c r="Z308" s="105" t="str">
        <f>[2]Plan1!$C378</f>
        <v>Finados</v>
      </c>
      <c r="AA308" s="96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35">
        <f t="shared" si="123"/>
        <v>44672</v>
      </c>
      <c r="B309" s="156">
        <f t="shared" ca="1" si="132"/>
        <v>1148.7995579999999</v>
      </c>
      <c r="C309" s="14">
        <f t="shared" si="124"/>
        <v>1000</v>
      </c>
      <c r="D309" s="13">
        <f ca="1">IF(A309&lt;$B$1,VLOOKUP(A309,[1]DI!$A$4:$B$15000,2,FALSE),0)</f>
        <v>0</v>
      </c>
      <c r="E309" s="14">
        <f t="shared" ca="1" si="133"/>
        <v>1</v>
      </c>
      <c r="F309" s="14">
        <f ca="1">(TRUNC(PRODUCT($E$12:$E308),16))</f>
        <v>1.06269192559783</v>
      </c>
      <c r="G309" s="14">
        <f t="shared" si="134"/>
        <v>1</v>
      </c>
      <c r="H309" s="14">
        <f t="shared" ca="1" si="135"/>
        <v>1.06269193</v>
      </c>
      <c r="I309" s="13">
        <f t="shared" si="125"/>
        <v>0.1</v>
      </c>
      <c r="J309" s="29">
        <f t="shared" si="126"/>
        <v>44375</v>
      </c>
      <c r="K309" s="2">
        <f t="shared" si="127"/>
        <v>205</v>
      </c>
      <c r="L309" s="17">
        <f t="shared" si="128"/>
        <v>206</v>
      </c>
      <c r="M309" s="12">
        <f t="shared" si="120"/>
        <v>1.0810278369999999</v>
      </c>
      <c r="N309" s="12">
        <f t="shared" ca="1" si="121"/>
        <v>1.1487995580000001</v>
      </c>
      <c r="O309" s="17">
        <f t="shared" si="129"/>
        <v>0</v>
      </c>
      <c r="P309" s="14">
        <f t="shared" ca="1" si="138"/>
        <v>148.79955799999999</v>
      </c>
      <c r="Q309" s="14">
        <f t="shared" si="139"/>
        <v>0</v>
      </c>
      <c r="R309" s="14">
        <f t="shared" si="137"/>
        <v>0</v>
      </c>
      <c r="S309" s="20">
        <f t="shared" si="122"/>
        <v>0</v>
      </c>
      <c r="T309" s="14">
        <f t="shared" si="136"/>
        <v>0</v>
      </c>
      <c r="U309" s="4" t="str">
        <f t="shared" si="130"/>
        <v>J=</v>
      </c>
      <c r="V309" s="29">
        <f t="shared" si="131"/>
        <v>44732</v>
      </c>
      <c r="W309" s="3"/>
      <c r="X309" s="3"/>
      <c r="Y309" s="105">
        <f>[2]Plan1!$A379</f>
        <v>48167</v>
      </c>
      <c r="Z309" s="105" t="str">
        <f>[2]Plan1!$C379</f>
        <v>Proclamação da República</v>
      </c>
      <c r="AA309" s="96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35">
        <f t="shared" si="123"/>
        <v>44673</v>
      </c>
      <c r="B310" s="156">
        <f t="shared" ca="1" si="132"/>
        <v>1148.7995579999999</v>
      </c>
      <c r="C310" s="14">
        <f t="shared" si="124"/>
        <v>1000</v>
      </c>
      <c r="D310" s="13">
        <f ca="1">IF(A310&lt;$B$1,VLOOKUP(A310,[1]DI!$A$4:$B$15000,2,FALSE),0)</f>
        <v>0.11649999999999999</v>
      </c>
      <c r="E310" s="14">
        <f t="shared" ca="1" si="133"/>
        <v>1.0004373900000001</v>
      </c>
      <c r="F310" s="14">
        <f ca="1">(TRUNC(PRODUCT($E$12:$E309),16))</f>
        <v>1.06269192559783</v>
      </c>
      <c r="G310" s="14">
        <f t="shared" si="134"/>
        <v>1</v>
      </c>
      <c r="H310" s="14">
        <f t="shared" ca="1" si="135"/>
        <v>1.06269193</v>
      </c>
      <c r="I310" s="13">
        <f t="shared" si="125"/>
        <v>0.1</v>
      </c>
      <c r="J310" s="29">
        <f t="shared" si="126"/>
        <v>44375</v>
      </c>
      <c r="K310" s="2">
        <f t="shared" si="127"/>
        <v>206</v>
      </c>
      <c r="L310" s="17">
        <f t="shared" si="128"/>
        <v>206</v>
      </c>
      <c r="M310" s="12">
        <f t="shared" si="120"/>
        <v>1.0810278369999999</v>
      </c>
      <c r="N310" s="12">
        <f t="shared" ca="1" si="121"/>
        <v>1.1487995580000001</v>
      </c>
      <c r="O310" s="17">
        <f t="shared" si="129"/>
        <v>0</v>
      </c>
      <c r="P310" s="14">
        <f t="shared" ca="1" si="138"/>
        <v>148.79955799999999</v>
      </c>
      <c r="Q310" s="14">
        <f t="shared" si="139"/>
        <v>0</v>
      </c>
      <c r="R310" s="14">
        <f t="shared" si="137"/>
        <v>0</v>
      </c>
      <c r="S310" s="20">
        <f t="shared" si="122"/>
        <v>0</v>
      </c>
      <c r="T310" s="14">
        <f t="shared" si="136"/>
        <v>0</v>
      </c>
      <c r="U310" s="4" t="str">
        <f t="shared" si="130"/>
        <v>J=</v>
      </c>
      <c r="V310" s="29">
        <f t="shared" si="131"/>
        <v>44732</v>
      </c>
      <c r="W310" s="3"/>
      <c r="X310" s="3"/>
      <c r="Y310" s="105">
        <f>[2]Plan1!$A380</f>
        <v>48172</v>
      </c>
      <c r="Z310" s="105" t="str">
        <f>[2]Plan1!$C380</f>
        <v>Dia Nacional de Zumbi e da Consciência Negra</v>
      </c>
      <c r="AA310" s="96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35">
        <f t="shared" si="123"/>
        <v>44674</v>
      </c>
      <c r="B311" s="156">
        <f t="shared" ca="1" si="132"/>
        <v>1149.736797</v>
      </c>
      <c r="C311" s="14">
        <f t="shared" si="124"/>
        <v>1000</v>
      </c>
      <c r="D311" s="13">
        <f ca="1">IF(A311&lt;$B$1,VLOOKUP(A311,[1]DI!$A$4:$B$15000,2,FALSE),0)</f>
        <v>0</v>
      </c>
      <c r="E311" s="14">
        <f t="shared" ca="1" si="133"/>
        <v>1</v>
      </c>
      <c r="F311" s="14">
        <f ca="1">(TRUNC(PRODUCT($E$12:$E310),16))</f>
        <v>1.0631567364191701</v>
      </c>
      <c r="G311" s="14">
        <f t="shared" si="134"/>
        <v>1</v>
      </c>
      <c r="H311" s="14">
        <f t="shared" ca="1" si="135"/>
        <v>1.0631567399999999</v>
      </c>
      <c r="I311" s="13">
        <f t="shared" si="125"/>
        <v>0.1</v>
      </c>
      <c r="J311" s="29">
        <f t="shared" si="126"/>
        <v>44375</v>
      </c>
      <c r="K311" s="2">
        <f t="shared" si="127"/>
        <v>206</v>
      </c>
      <c r="L311" s="17">
        <f t="shared" si="128"/>
        <v>207</v>
      </c>
      <c r="M311" s="12">
        <f t="shared" si="120"/>
        <v>1.0814367760000001</v>
      </c>
      <c r="N311" s="12">
        <f t="shared" ca="1" si="121"/>
        <v>1.1497367970000001</v>
      </c>
      <c r="O311" s="17">
        <f t="shared" si="129"/>
        <v>0</v>
      </c>
      <c r="P311" s="14">
        <f t="shared" ca="1" si="138"/>
        <v>149.736797</v>
      </c>
      <c r="Q311" s="14">
        <f t="shared" si="139"/>
        <v>0</v>
      </c>
      <c r="R311" s="14">
        <f t="shared" si="137"/>
        <v>0</v>
      </c>
      <c r="S311" s="20">
        <f t="shared" si="122"/>
        <v>0</v>
      </c>
      <c r="T311" s="14">
        <f t="shared" si="136"/>
        <v>0</v>
      </c>
      <c r="U311" s="4" t="str">
        <f t="shared" si="130"/>
        <v>J=</v>
      </c>
      <c r="V311" s="29">
        <f t="shared" si="131"/>
        <v>44732</v>
      </c>
      <c r="W311" s="3"/>
      <c r="X311" s="3"/>
      <c r="Y311" s="105">
        <f>[2]Plan1!$A381</f>
        <v>48207</v>
      </c>
      <c r="Z311" s="105" t="str">
        <f>[2]Plan1!$C381</f>
        <v>Natal</v>
      </c>
      <c r="AA311" s="96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35">
        <f t="shared" si="123"/>
        <v>44675</v>
      </c>
      <c r="B312" s="156">
        <f t="shared" ca="1" si="132"/>
        <v>1149.736797</v>
      </c>
      <c r="C312" s="14">
        <f t="shared" si="124"/>
        <v>1000</v>
      </c>
      <c r="D312" s="13">
        <f ca="1">IF(A312&lt;$B$1,VLOOKUP(A312,[1]DI!$A$4:$B$15000,2,FALSE),0)</f>
        <v>0</v>
      </c>
      <c r="E312" s="14">
        <f t="shared" ca="1" si="133"/>
        <v>1</v>
      </c>
      <c r="F312" s="14">
        <f ca="1">(TRUNC(PRODUCT($E$12:$E311),16))</f>
        <v>1.0631567364191701</v>
      </c>
      <c r="G312" s="14">
        <f t="shared" si="134"/>
        <v>1</v>
      </c>
      <c r="H312" s="14">
        <f t="shared" ca="1" si="135"/>
        <v>1.0631567399999999</v>
      </c>
      <c r="I312" s="13">
        <f t="shared" si="125"/>
        <v>0.1</v>
      </c>
      <c r="J312" s="29">
        <f t="shared" si="126"/>
        <v>44375</v>
      </c>
      <c r="K312" s="2">
        <f t="shared" si="127"/>
        <v>206</v>
      </c>
      <c r="L312" s="17">
        <f t="shared" si="128"/>
        <v>207</v>
      </c>
      <c r="M312" s="12">
        <f t="shared" si="120"/>
        <v>1.0814367760000001</v>
      </c>
      <c r="N312" s="12">
        <f t="shared" ca="1" si="121"/>
        <v>1.1497367970000001</v>
      </c>
      <c r="O312" s="17">
        <f t="shared" si="129"/>
        <v>0</v>
      </c>
      <c r="P312" s="14">
        <f t="shared" ca="1" si="138"/>
        <v>149.736797</v>
      </c>
      <c r="Q312" s="14">
        <f t="shared" si="139"/>
        <v>0</v>
      </c>
      <c r="R312" s="14">
        <f t="shared" si="137"/>
        <v>0</v>
      </c>
      <c r="S312" s="20">
        <f t="shared" si="122"/>
        <v>0</v>
      </c>
      <c r="T312" s="14">
        <f t="shared" si="136"/>
        <v>0</v>
      </c>
      <c r="U312" s="4" t="str">
        <f t="shared" si="130"/>
        <v>J=</v>
      </c>
      <c r="V312" s="29">
        <f t="shared" si="131"/>
        <v>44732</v>
      </c>
      <c r="W312" s="3"/>
      <c r="X312" s="3"/>
      <c r="Y312" s="105">
        <f>[2]Plan1!$A382</f>
        <v>48214</v>
      </c>
      <c r="Z312" s="105" t="str">
        <f>[2]Plan1!$C382</f>
        <v>Confraternização Universal</v>
      </c>
      <c r="AA312" s="96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35">
        <f t="shared" si="123"/>
        <v>44676</v>
      </c>
      <c r="B313" s="156">
        <f t="shared" ca="1" si="132"/>
        <v>1149.736797</v>
      </c>
      <c r="C313" s="14">
        <f t="shared" si="124"/>
        <v>1000</v>
      </c>
      <c r="D313" s="13">
        <f ca="1">IF(A313&lt;$B$1,VLOOKUP(A313,[1]DI!$A$4:$B$15000,2,FALSE),0)</f>
        <v>0.11649999999999999</v>
      </c>
      <c r="E313" s="14">
        <f t="shared" ca="1" si="133"/>
        <v>1.0004373900000001</v>
      </c>
      <c r="F313" s="14">
        <f ca="1">(TRUNC(PRODUCT($E$12:$E312),16))</f>
        <v>1.0631567364191701</v>
      </c>
      <c r="G313" s="14">
        <f t="shared" si="134"/>
        <v>1</v>
      </c>
      <c r="H313" s="14">
        <f t="shared" ca="1" si="135"/>
        <v>1.0631567399999999</v>
      </c>
      <c r="I313" s="13">
        <f t="shared" si="125"/>
        <v>0.1</v>
      </c>
      <c r="J313" s="29">
        <f t="shared" si="126"/>
        <v>44375</v>
      </c>
      <c r="K313" s="2">
        <f t="shared" si="127"/>
        <v>207</v>
      </c>
      <c r="L313" s="17">
        <f t="shared" si="128"/>
        <v>207</v>
      </c>
      <c r="M313" s="12">
        <f t="shared" si="120"/>
        <v>1.0814367760000001</v>
      </c>
      <c r="N313" s="12">
        <f t="shared" ca="1" si="121"/>
        <v>1.1497367970000001</v>
      </c>
      <c r="O313" s="17">
        <f t="shared" si="129"/>
        <v>0</v>
      </c>
      <c r="P313" s="14">
        <f t="shared" ca="1" si="138"/>
        <v>149.736797</v>
      </c>
      <c r="Q313" s="14">
        <f t="shared" si="139"/>
        <v>0</v>
      </c>
      <c r="R313" s="14">
        <f t="shared" si="137"/>
        <v>0</v>
      </c>
      <c r="S313" s="20">
        <f t="shared" si="122"/>
        <v>0</v>
      </c>
      <c r="T313" s="14">
        <f t="shared" si="136"/>
        <v>0</v>
      </c>
      <c r="U313" s="4" t="str">
        <f t="shared" si="130"/>
        <v>J=</v>
      </c>
      <c r="V313" s="29">
        <f t="shared" si="131"/>
        <v>44732</v>
      </c>
      <c r="W313" s="3"/>
      <c r="X313" s="3"/>
      <c r="Y313" s="105">
        <f>[2]Plan1!$A383</f>
        <v>48253</v>
      </c>
      <c r="Z313" s="105" t="str">
        <f>[2]Plan1!$C383</f>
        <v>Carnaval</v>
      </c>
      <c r="AA313" s="96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35">
        <f t="shared" si="123"/>
        <v>44677</v>
      </c>
      <c r="B314" s="156">
        <f t="shared" ca="1" si="132"/>
        <v>1150.674796</v>
      </c>
      <c r="C314" s="14">
        <f t="shared" si="124"/>
        <v>1000</v>
      </c>
      <c r="D314" s="13">
        <f ca="1">IF(A314&lt;$B$1,VLOOKUP(A314,[1]DI!$A$4:$B$15000,2,FALSE),0)</f>
        <v>0.11649999999999999</v>
      </c>
      <c r="E314" s="14">
        <f t="shared" ca="1" si="133"/>
        <v>1.0004373900000001</v>
      </c>
      <c r="F314" s="14">
        <f ca="1">(TRUNC(PRODUCT($E$12:$E313),16))</f>
        <v>1.0636217505441099</v>
      </c>
      <c r="G314" s="14">
        <f t="shared" si="134"/>
        <v>1</v>
      </c>
      <c r="H314" s="14">
        <f t="shared" ca="1" si="135"/>
        <v>1.06362175</v>
      </c>
      <c r="I314" s="13">
        <f t="shared" si="125"/>
        <v>0.1</v>
      </c>
      <c r="J314" s="29">
        <f t="shared" si="126"/>
        <v>44375</v>
      </c>
      <c r="K314" s="2">
        <f t="shared" si="127"/>
        <v>208</v>
      </c>
      <c r="L314" s="17">
        <f t="shared" si="128"/>
        <v>208</v>
      </c>
      <c r="M314" s="12">
        <f t="shared" si="120"/>
        <v>1.0818458689999999</v>
      </c>
      <c r="N314" s="12">
        <f t="shared" ca="1" si="121"/>
        <v>1.1506747960000001</v>
      </c>
      <c r="O314" s="17">
        <f t="shared" si="129"/>
        <v>0</v>
      </c>
      <c r="P314" s="14">
        <f t="shared" ca="1" si="138"/>
        <v>150.67479599999999</v>
      </c>
      <c r="Q314" s="14">
        <f t="shared" si="139"/>
        <v>0</v>
      </c>
      <c r="R314" s="14">
        <f t="shared" si="137"/>
        <v>0</v>
      </c>
      <c r="S314" s="20">
        <f t="shared" si="122"/>
        <v>0</v>
      </c>
      <c r="T314" s="14">
        <f t="shared" si="136"/>
        <v>0</v>
      </c>
      <c r="U314" s="4" t="str">
        <f t="shared" si="130"/>
        <v>J=</v>
      </c>
      <c r="V314" s="29">
        <f t="shared" si="131"/>
        <v>44732</v>
      </c>
      <c r="W314" s="3"/>
      <c r="X314" s="3"/>
      <c r="Y314" s="105">
        <f>[2]Plan1!$A384</f>
        <v>48254</v>
      </c>
      <c r="Z314" s="105" t="str">
        <f>[2]Plan1!$C384</f>
        <v>Carnaval</v>
      </c>
      <c r="AA314" s="96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35">
        <f t="shared" si="123"/>
        <v>44678</v>
      </c>
      <c r="B315" s="156">
        <f t="shared" ca="1" si="132"/>
        <v>1151.6135669999999</v>
      </c>
      <c r="C315" s="14">
        <f t="shared" si="124"/>
        <v>1000</v>
      </c>
      <c r="D315" s="13">
        <f ca="1">IF(A315&lt;$B$1,VLOOKUP(A315,[1]DI!$A$4:$B$15000,2,FALSE),0)</f>
        <v>0.11649999999999999</v>
      </c>
      <c r="E315" s="14">
        <f t="shared" ca="1" si="133"/>
        <v>1.0004373900000001</v>
      </c>
      <c r="F315" s="14">
        <f ca="1">(TRUNC(PRODUCT($E$12:$E314),16))</f>
        <v>1.0640869680615801</v>
      </c>
      <c r="G315" s="14">
        <f t="shared" si="134"/>
        <v>1</v>
      </c>
      <c r="H315" s="14">
        <f t="shared" ca="1" si="135"/>
        <v>1.06408697</v>
      </c>
      <c r="I315" s="13">
        <f t="shared" si="125"/>
        <v>0.1</v>
      </c>
      <c r="J315" s="29">
        <f t="shared" si="126"/>
        <v>44375</v>
      </c>
      <c r="K315" s="2">
        <f t="shared" si="127"/>
        <v>209</v>
      </c>
      <c r="L315" s="17">
        <f t="shared" si="128"/>
        <v>209</v>
      </c>
      <c r="M315" s="12">
        <f t="shared" si="120"/>
        <v>1.082255116</v>
      </c>
      <c r="N315" s="12">
        <f t="shared" ca="1" si="121"/>
        <v>1.1516135670000001</v>
      </c>
      <c r="O315" s="17">
        <f t="shared" si="129"/>
        <v>0</v>
      </c>
      <c r="P315" s="14">
        <f t="shared" ca="1" si="138"/>
        <v>151.61356699999999</v>
      </c>
      <c r="Q315" s="14">
        <f t="shared" si="139"/>
        <v>0</v>
      </c>
      <c r="R315" s="14">
        <f t="shared" si="137"/>
        <v>0</v>
      </c>
      <c r="S315" s="20">
        <f t="shared" si="122"/>
        <v>0</v>
      </c>
      <c r="T315" s="14">
        <f t="shared" si="136"/>
        <v>0</v>
      </c>
      <c r="U315" s="4" t="str">
        <f t="shared" si="130"/>
        <v>J=</v>
      </c>
      <c r="V315" s="29">
        <f t="shared" si="131"/>
        <v>44732</v>
      </c>
      <c r="W315" s="3"/>
      <c r="X315" s="3"/>
      <c r="Y315" s="105">
        <f>[2]Plan1!$A385</f>
        <v>48299</v>
      </c>
      <c r="Z315" s="105" t="str">
        <f>[2]Plan1!$C385</f>
        <v>Paixão de Cristo</v>
      </c>
      <c r="AA315" s="96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35">
        <f t="shared" si="123"/>
        <v>44679</v>
      </c>
      <c r="B316" s="156">
        <f t="shared" ca="1" si="132"/>
        <v>1152.553101</v>
      </c>
      <c r="C316" s="14">
        <f t="shared" si="124"/>
        <v>1000</v>
      </c>
      <c r="D316" s="13">
        <f ca="1">IF(A316&lt;$B$1,VLOOKUP(A316,[1]DI!$A$4:$B$15000,2,FALSE),0)</f>
        <v>0.11649999999999999</v>
      </c>
      <c r="E316" s="14">
        <f t="shared" ca="1" si="133"/>
        <v>1.0004373900000001</v>
      </c>
      <c r="F316" s="14">
        <f ca="1">(TRUNC(PRODUCT($E$12:$E315),16))</f>
        <v>1.0645523890605399</v>
      </c>
      <c r="G316" s="14">
        <f t="shared" si="134"/>
        <v>1</v>
      </c>
      <c r="H316" s="14">
        <f t="shared" ca="1" si="135"/>
        <v>1.06455239</v>
      </c>
      <c r="I316" s="13">
        <f t="shared" si="125"/>
        <v>0.1</v>
      </c>
      <c r="J316" s="29">
        <f t="shared" si="126"/>
        <v>44375</v>
      </c>
      <c r="K316" s="2">
        <f t="shared" si="127"/>
        <v>210</v>
      </c>
      <c r="L316" s="17">
        <f t="shared" si="128"/>
        <v>210</v>
      </c>
      <c r="M316" s="12">
        <f t="shared" si="120"/>
        <v>1.0826645189999999</v>
      </c>
      <c r="N316" s="12">
        <f t="shared" ca="1" si="121"/>
        <v>1.1525531010000001</v>
      </c>
      <c r="O316" s="17">
        <f t="shared" si="129"/>
        <v>0</v>
      </c>
      <c r="P316" s="14">
        <f t="shared" ca="1" si="138"/>
        <v>152.553101</v>
      </c>
      <c r="Q316" s="14">
        <f t="shared" si="139"/>
        <v>0</v>
      </c>
      <c r="R316" s="14">
        <f t="shared" si="137"/>
        <v>0</v>
      </c>
      <c r="S316" s="20">
        <f t="shared" si="122"/>
        <v>0</v>
      </c>
      <c r="T316" s="14">
        <f t="shared" si="136"/>
        <v>0</v>
      </c>
      <c r="U316" s="4" t="str">
        <f t="shared" si="130"/>
        <v>J=</v>
      </c>
      <c r="V316" s="29">
        <f t="shared" si="131"/>
        <v>44732</v>
      </c>
      <c r="W316" s="3"/>
      <c r="X316" s="3"/>
      <c r="Y316" s="105">
        <f>[2]Plan1!$A386</f>
        <v>48325</v>
      </c>
      <c r="Z316" s="105" t="str">
        <f>[2]Plan1!$C386</f>
        <v>Tiradentes</v>
      </c>
      <c r="AA316" s="96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35">
        <f t="shared" si="123"/>
        <v>44680</v>
      </c>
      <c r="B317" s="156">
        <f t="shared" ca="1" si="132"/>
        <v>1153.493397</v>
      </c>
      <c r="C317" s="14">
        <f t="shared" si="124"/>
        <v>1000</v>
      </c>
      <c r="D317" s="13">
        <f ca="1">IF(A317&lt;$B$1,VLOOKUP(A317,[1]DI!$A$4:$B$15000,2,FALSE),0)</f>
        <v>0.11649999999999999</v>
      </c>
      <c r="E317" s="14">
        <f t="shared" ca="1" si="133"/>
        <v>1.0004373900000001</v>
      </c>
      <c r="F317" s="14">
        <f ca="1">(TRUNC(PRODUCT($E$12:$E316),16))</f>
        <v>1.06501801362999</v>
      </c>
      <c r="G317" s="14">
        <f t="shared" si="134"/>
        <v>1</v>
      </c>
      <c r="H317" s="14">
        <f t="shared" ca="1" si="135"/>
        <v>1.06501801</v>
      </c>
      <c r="I317" s="13">
        <f t="shared" si="125"/>
        <v>0.1</v>
      </c>
      <c r="J317" s="29">
        <f t="shared" si="126"/>
        <v>44375</v>
      </c>
      <c r="K317" s="2">
        <f t="shared" si="127"/>
        <v>211</v>
      </c>
      <c r="L317" s="17">
        <f t="shared" si="128"/>
        <v>211</v>
      </c>
      <c r="M317" s="12">
        <f t="shared" si="120"/>
        <v>1.0830740759999999</v>
      </c>
      <c r="N317" s="12">
        <f t="shared" ca="1" si="121"/>
        <v>1.1534933970000001</v>
      </c>
      <c r="O317" s="17">
        <f t="shared" si="129"/>
        <v>0</v>
      </c>
      <c r="P317" s="14">
        <f t="shared" ca="1" si="138"/>
        <v>153.49339699999999</v>
      </c>
      <c r="Q317" s="14">
        <f t="shared" si="139"/>
        <v>0</v>
      </c>
      <c r="R317" s="14">
        <f t="shared" si="137"/>
        <v>0</v>
      </c>
      <c r="S317" s="20">
        <f t="shared" si="122"/>
        <v>0</v>
      </c>
      <c r="T317" s="14">
        <f t="shared" si="136"/>
        <v>0</v>
      </c>
      <c r="U317" s="4" t="str">
        <f t="shared" si="130"/>
        <v>J=</v>
      </c>
      <c r="V317" s="29">
        <f t="shared" si="131"/>
        <v>44732</v>
      </c>
      <c r="W317" s="3"/>
      <c r="X317" s="3"/>
      <c r="Y317" s="105">
        <f>[2]Plan1!$A387</f>
        <v>48335</v>
      </c>
      <c r="Z317" s="105" t="str">
        <f>[2]Plan1!$C387</f>
        <v>Dia do Trabalho</v>
      </c>
      <c r="AA317" s="96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35">
        <f t="shared" si="123"/>
        <v>44681</v>
      </c>
      <c r="B318" s="156">
        <f t="shared" ca="1" si="132"/>
        <v>1154.4344679999999</v>
      </c>
      <c r="C318" s="14">
        <f t="shared" si="124"/>
        <v>1000</v>
      </c>
      <c r="D318" s="13">
        <f ca="1">IF(A318&lt;$B$1,VLOOKUP(A318,[1]DI!$A$4:$B$15000,2,FALSE),0)</f>
        <v>0</v>
      </c>
      <c r="E318" s="14">
        <f t="shared" ca="1" si="133"/>
        <v>1</v>
      </c>
      <c r="F318" s="14">
        <f ca="1">(TRUNC(PRODUCT($E$12:$E317),16))</f>
        <v>1.06548384185897</v>
      </c>
      <c r="G318" s="14">
        <f t="shared" si="134"/>
        <v>1</v>
      </c>
      <c r="H318" s="14">
        <f t="shared" ca="1" si="135"/>
        <v>1.06548384</v>
      </c>
      <c r="I318" s="13">
        <f t="shared" si="125"/>
        <v>0.1</v>
      </c>
      <c r="J318" s="29">
        <f t="shared" si="126"/>
        <v>44375</v>
      </c>
      <c r="K318" s="2">
        <f t="shared" si="127"/>
        <v>211</v>
      </c>
      <c r="L318" s="17">
        <f t="shared" si="128"/>
        <v>212</v>
      </c>
      <c r="M318" s="12">
        <f t="shared" si="120"/>
        <v>1.083483789</v>
      </c>
      <c r="N318" s="12">
        <f t="shared" ca="1" si="121"/>
        <v>1.154434468</v>
      </c>
      <c r="O318" s="17">
        <f t="shared" si="129"/>
        <v>0</v>
      </c>
      <c r="P318" s="14">
        <f t="shared" ca="1" si="138"/>
        <v>154.43446800000001</v>
      </c>
      <c r="Q318" s="14">
        <f t="shared" si="139"/>
        <v>0</v>
      </c>
      <c r="R318" s="14">
        <f t="shared" si="137"/>
        <v>0</v>
      </c>
      <c r="S318" s="20">
        <f t="shared" si="122"/>
        <v>0</v>
      </c>
      <c r="T318" s="14">
        <f t="shared" si="136"/>
        <v>0</v>
      </c>
      <c r="U318" s="4" t="str">
        <f t="shared" si="130"/>
        <v>J=</v>
      </c>
      <c r="V318" s="29">
        <f t="shared" si="131"/>
        <v>44732</v>
      </c>
      <c r="W318" s="3"/>
      <c r="X318" s="3"/>
      <c r="Y318" s="105">
        <f>[2]Plan1!$A388</f>
        <v>48361</v>
      </c>
      <c r="Z318" s="105" t="str">
        <f>[2]Plan1!$C388</f>
        <v>Corpus Christi</v>
      </c>
      <c r="AA318" s="96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35">
        <f t="shared" si="123"/>
        <v>44682</v>
      </c>
      <c r="B319" s="156">
        <f t="shared" ca="1" si="132"/>
        <v>1154.4344679999999</v>
      </c>
      <c r="C319" s="14">
        <f t="shared" si="124"/>
        <v>1000</v>
      </c>
      <c r="D319" s="13">
        <f ca="1">IF(A319&lt;$B$1,VLOOKUP(A319,[1]DI!$A$4:$B$15000,2,FALSE),0)</f>
        <v>0</v>
      </c>
      <c r="E319" s="14">
        <f t="shared" ca="1" si="133"/>
        <v>1</v>
      </c>
      <c r="F319" s="14">
        <f ca="1">(TRUNC(PRODUCT($E$12:$E318),16))</f>
        <v>1.06548384185897</v>
      </c>
      <c r="G319" s="14">
        <f t="shared" si="134"/>
        <v>1</v>
      </c>
      <c r="H319" s="14">
        <f t="shared" ca="1" si="135"/>
        <v>1.06548384</v>
      </c>
      <c r="I319" s="13">
        <f t="shared" si="125"/>
        <v>0.1</v>
      </c>
      <c r="J319" s="29">
        <f t="shared" si="126"/>
        <v>44375</v>
      </c>
      <c r="K319" s="2">
        <f t="shared" si="127"/>
        <v>211</v>
      </c>
      <c r="L319" s="17">
        <f t="shared" si="128"/>
        <v>212</v>
      </c>
      <c r="M319" s="12">
        <f t="shared" si="120"/>
        <v>1.083483789</v>
      </c>
      <c r="N319" s="12">
        <f t="shared" ca="1" si="121"/>
        <v>1.154434468</v>
      </c>
      <c r="O319" s="17">
        <f t="shared" si="129"/>
        <v>0</v>
      </c>
      <c r="P319" s="14">
        <f t="shared" ca="1" si="138"/>
        <v>154.43446800000001</v>
      </c>
      <c r="Q319" s="14">
        <f t="shared" si="139"/>
        <v>0</v>
      </c>
      <c r="R319" s="14">
        <f t="shared" si="137"/>
        <v>0</v>
      </c>
      <c r="S319" s="20">
        <f t="shared" si="122"/>
        <v>0</v>
      </c>
      <c r="T319" s="14">
        <f t="shared" si="136"/>
        <v>0</v>
      </c>
      <c r="U319" s="4" t="str">
        <f t="shared" si="130"/>
        <v>J=</v>
      </c>
      <c r="V319" s="29">
        <f t="shared" si="131"/>
        <v>44732</v>
      </c>
      <c r="W319" s="3"/>
      <c r="X319" s="3"/>
      <c r="Y319" s="105">
        <f>[2]Plan1!$A389</f>
        <v>48464</v>
      </c>
      <c r="Z319" s="105" t="str">
        <f>[2]Plan1!$C389</f>
        <v>Independência do Brasil</v>
      </c>
      <c r="AA319" s="96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35">
        <f t="shared" si="123"/>
        <v>44683</v>
      </c>
      <c r="B320" s="156">
        <f t="shared" ca="1" si="132"/>
        <v>1154.4344679999999</v>
      </c>
      <c r="C320" s="14">
        <f t="shared" si="124"/>
        <v>1000</v>
      </c>
      <c r="D320" s="13">
        <f ca="1">IF(A320&lt;$B$1,VLOOKUP(A320,[1]DI!$A$4:$B$15000,2,FALSE),0)</f>
        <v>0.11649999999999999</v>
      </c>
      <c r="E320" s="14">
        <f t="shared" ca="1" si="133"/>
        <v>1.0004373900000001</v>
      </c>
      <c r="F320" s="14">
        <f ca="1">(TRUNC(PRODUCT($E$12:$E319),16))</f>
        <v>1.06548384185897</v>
      </c>
      <c r="G320" s="14">
        <f t="shared" si="134"/>
        <v>1</v>
      </c>
      <c r="H320" s="14">
        <f t="shared" ca="1" si="135"/>
        <v>1.06548384</v>
      </c>
      <c r="I320" s="13">
        <f t="shared" si="125"/>
        <v>0.1</v>
      </c>
      <c r="J320" s="29">
        <f t="shared" si="126"/>
        <v>44375</v>
      </c>
      <c r="K320" s="2">
        <f t="shared" si="127"/>
        <v>212</v>
      </c>
      <c r="L320" s="17">
        <f t="shared" si="128"/>
        <v>212</v>
      </c>
      <c r="M320" s="12">
        <f t="shared" si="120"/>
        <v>1.083483789</v>
      </c>
      <c r="N320" s="12">
        <f t="shared" ca="1" si="121"/>
        <v>1.154434468</v>
      </c>
      <c r="O320" s="17">
        <f t="shared" si="129"/>
        <v>0</v>
      </c>
      <c r="P320" s="14">
        <f t="shared" ca="1" si="138"/>
        <v>154.43446800000001</v>
      </c>
      <c r="Q320" s="14">
        <f t="shared" si="139"/>
        <v>0</v>
      </c>
      <c r="R320" s="14">
        <f t="shared" si="137"/>
        <v>0</v>
      </c>
      <c r="S320" s="20">
        <f t="shared" si="122"/>
        <v>0</v>
      </c>
      <c r="T320" s="14">
        <f t="shared" si="136"/>
        <v>0</v>
      </c>
      <c r="U320" s="4" t="str">
        <f t="shared" si="130"/>
        <v>J=</v>
      </c>
      <c r="V320" s="29">
        <f t="shared" si="131"/>
        <v>44732</v>
      </c>
      <c r="W320" s="3"/>
      <c r="X320" s="3"/>
      <c r="Y320" s="105">
        <f>[2]Plan1!$A390</f>
        <v>48499</v>
      </c>
      <c r="Z320" s="105" t="str">
        <f>[2]Plan1!$C390</f>
        <v>Nossa Sr.a Aparecida - Padroeira do Brasil</v>
      </c>
      <c r="AA320" s="96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35">
        <f t="shared" si="123"/>
        <v>44684</v>
      </c>
      <c r="B321" s="156">
        <f t="shared" ca="1" si="132"/>
        <v>1155.3763020000001</v>
      </c>
      <c r="C321" s="14">
        <f t="shared" si="124"/>
        <v>1000</v>
      </c>
      <c r="D321" s="13">
        <f ca="1">IF(A321&lt;$B$1,VLOOKUP(A321,[1]DI!$A$4:$B$15000,2,FALSE),0)</f>
        <v>0.11649999999999999</v>
      </c>
      <c r="E321" s="14">
        <f t="shared" ca="1" si="133"/>
        <v>1.0004373900000001</v>
      </c>
      <c r="F321" s="14">
        <f ca="1">(TRUNC(PRODUCT($E$12:$E320),16))</f>
        <v>1.06594987383656</v>
      </c>
      <c r="G321" s="14">
        <f t="shared" si="134"/>
        <v>1</v>
      </c>
      <c r="H321" s="14">
        <f t="shared" ca="1" si="135"/>
        <v>1.0659498700000001</v>
      </c>
      <c r="I321" s="13">
        <f t="shared" si="125"/>
        <v>0.1</v>
      </c>
      <c r="J321" s="29">
        <f t="shared" si="126"/>
        <v>44375</v>
      </c>
      <c r="K321" s="2">
        <f t="shared" si="127"/>
        <v>213</v>
      </c>
      <c r="L321" s="17">
        <f t="shared" si="128"/>
        <v>213</v>
      </c>
      <c r="M321" s="12">
        <f t="shared" si="120"/>
        <v>1.0838936560000001</v>
      </c>
      <c r="N321" s="12">
        <f t="shared" ca="1" si="121"/>
        <v>1.1553763020000001</v>
      </c>
      <c r="O321" s="17">
        <f t="shared" si="129"/>
        <v>0</v>
      </c>
      <c r="P321" s="14">
        <f t="shared" ca="1" si="138"/>
        <v>155.37630200000001</v>
      </c>
      <c r="Q321" s="14">
        <f t="shared" si="139"/>
        <v>0</v>
      </c>
      <c r="R321" s="14">
        <f t="shared" si="137"/>
        <v>0</v>
      </c>
      <c r="S321" s="20">
        <f t="shared" si="122"/>
        <v>0</v>
      </c>
      <c r="T321" s="14">
        <f t="shared" si="136"/>
        <v>0</v>
      </c>
      <c r="U321" s="4" t="str">
        <f t="shared" si="130"/>
        <v>J=</v>
      </c>
      <c r="V321" s="29">
        <f t="shared" si="131"/>
        <v>44732</v>
      </c>
      <c r="W321" s="3"/>
      <c r="X321" s="3"/>
      <c r="Y321" s="105">
        <f>[2]Plan1!$A391</f>
        <v>48520</v>
      </c>
      <c r="Z321" s="105" t="str">
        <f>[2]Plan1!$C391</f>
        <v>Finados</v>
      </c>
      <c r="AA321" s="96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35">
        <f t="shared" si="123"/>
        <v>44685</v>
      </c>
      <c r="B322" s="156">
        <f t="shared" ca="1" si="132"/>
        <v>1156.31891</v>
      </c>
      <c r="C322" s="14">
        <f t="shared" si="124"/>
        <v>1000</v>
      </c>
      <c r="D322" s="13">
        <f ca="1">IF(A322&lt;$B$1,VLOOKUP(A322,[1]DI!$A$4:$B$15000,2,FALSE),0)</f>
        <v>0.11649999999999999</v>
      </c>
      <c r="E322" s="14">
        <f t="shared" ca="1" si="133"/>
        <v>1.0004373900000001</v>
      </c>
      <c r="F322" s="14">
        <f ca="1">(TRUNC(PRODUCT($E$12:$E321),16))</f>
        <v>1.0664161096518801</v>
      </c>
      <c r="G322" s="14">
        <f t="shared" si="134"/>
        <v>1</v>
      </c>
      <c r="H322" s="14">
        <f t="shared" ca="1" si="135"/>
        <v>1.06641611</v>
      </c>
      <c r="I322" s="13">
        <f t="shared" si="125"/>
        <v>0.1</v>
      </c>
      <c r="J322" s="29">
        <f t="shared" si="126"/>
        <v>44375</v>
      </c>
      <c r="K322" s="2">
        <f t="shared" si="127"/>
        <v>214</v>
      </c>
      <c r="L322" s="17">
        <f t="shared" si="128"/>
        <v>214</v>
      </c>
      <c r="M322" s="12">
        <f t="shared" si="120"/>
        <v>1.0843036779999999</v>
      </c>
      <c r="N322" s="12">
        <f t="shared" ca="1" si="121"/>
        <v>1.15631891</v>
      </c>
      <c r="O322" s="17">
        <f t="shared" si="129"/>
        <v>0</v>
      </c>
      <c r="P322" s="14">
        <f t="shared" ca="1" si="138"/>
        <v>156.31890999999999</v>
      </c>
      <c r="Q322" s="14">
        <f t="shared" si="139"/>
        <v>0</v>
      </c>
      <c r="R322" s="14">
        <f t="shared" si="137"/>
        <v>0</v>
      </c>
      <c r="S322" s="20">
        <f t="shared" si="122"/>
        <v>0</v>
      </c>
      <c r="T322" s="14">
        <f t="shared" si="136"/>
        <v>0</v>
      </c>
      <c r="U322" s="4" t="str">
        <f t="shared" si="130"/>
        <v>J=</v>
      </c>
      <c r="V322" s="29">
        <f t="shared" si="131"/>
        <v>44732</v>
      </c>
      <c r="W322" s="3"/>
      <c r="X322" s="3"/>
      <c r="Y322" s="105">
        <f>[2]Plan1!$A392</f>
        <v>48533</v>
      </c>
      <c r="Z322" s="105" t="str">
        <f>[2]Plan1!$C392</f>
        <v>Proclamação da República</v>
      </c>
      <c r="AA322" s="96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35">
        <f t="shared" si="123"/>
        <v>44686</v>
      </c>
      <c r="B323" s="156">
        <f t="shared" ca="1" si="132"/>
        <v>1157.262285</v>
      </c>
      <c r="C323" s="14">
        <f t="shared" si="124"/>
        <v>1000</v>
      </c>
      <c r="D323" s="13">
        <f ca="1">IF(A323&lt;$B$1,VLOOKUP(A323,[1]DI!$A$4:$B$15000,2,FALSE),0)</f>
        <v>0.1265</v>
      </c>
      <c r="E323" s="14">
        <f t="shared" ca="1" si="133"/>
        <v>1.0004727899999999</v>
      </c>
      <c r="F323" s="14">
        <f ca="1">(TRUNC(PRODUCT($E$12:$E322),16))</f>
        <v>1.0668825493940799</v>
      </c>
      <c r="G323" s="14">
        <f t="shared" si="134"/>
        <v>1</v>
      </c>
      <c r="H323" s="14">
        <f t="shared" ca="1" si="135"/>
        <v>1.0668825500000001</v>
      </c>
      <c r="I323" s="13">
        <f t="shared" si="125"/>
        <v>0.1</v>
      </c>
      <c r="J323" s="29">
        <f t="shared" si="126"/>
        <v>44375</v>
      </c>
      <c r="K323" s="2">
        <f t="shared" si="127"/>
        <v>215</v>
      </c>
      <c r="L323" s="17">
        <f t="shared" si="128"/>
        <v>215</v>
      </c>
      <c r="M323" s="12">
        <f t="shared" si="120"/>
        <v>1.084713856</v>
      </c>
      <c r="N323" s="12">
        <f t="shared" ca="1" si="121"/>
        <v>1.1572622850000001</v>
      </c>
      <c r="O323" s="17">
        <f t="shared" si="129"/>
        <v>0</v>
      </c>
      <c r="P323" s="14">
        <f t="shared" ca="1" si="138"/>
        <v>157.26228499999999</v>
      </c>
      <c r="Q323" s="14">
        <f t="shared" si="139"/>
        <v>0</v>
      </c>
      <c r="R323" s="14">
        <f t="shared" si="137"/>
        <v>0</v>
      </c>
      <c r="S323" s="20">
        <f t="shared" si="122"/>
        <v>0</v>
      </c>
      <c r="T323" s="14">
        <f t="shared" si="136"/>
        <v>0</v>
      </c>
      <c r="U323" s="4" t="str">
        <f t="shared" si="130"/>
        <v>J=</v>
      </c>
      <c r="V323" s="29">
        <f t="shared" si="131"/>
        <v>44732</v>
      </c>
      <c r="W323" s="3"/>
      <c r="X323" s="3"/>
      <c r="Y323" s="105">
        <f>[2]Plan1!$A393</f>
        <v>48538</v>
      </c>
      <c r="Z323" s="105" t="str">
        <f>[2]Plan1!$C393</f>
        <v>Dia Nacional de Zumbi e da Consciência Negra</v>
      </c>
      <c r="AA323" s="96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35">
        <f t="shared" si="123"/>
        <v>44687</v>
      </c>
      <c r="B324" s="156">
        <f t="shared" ca="1" si="132"/>
        <v>1158.247408</v>
      </c>
      <c r="C324" s="14">
        <f t="shared" si="124"/>
        <v>1000</v>
      </c>
      <c r="D324" s="13">
        <f ca="1">IF(A324&lt;$B$1,VLOOKUP(A324,[1]DI!$A$4:$B$15000,2,FALSE),0)</f>
        <v>0.1265</v>
      </c>
      <c r="E324" s="14">
        <f t="shared" ca="1" si="133"/>
        <v>1.0004727899999999</v>
      </c>
      <c r="F324" s="14">
        <f ca="1">(TRUNC(PRODUCT($E$12:$E323),16))</f>
        <v>1.06738696079461</v>
      </c>
      <c r="G324" s="14">
        <f t="shared" si="134"/>
        <v>1</v>
      </c>
      <c r="H324" s="14">
        <f t="shared" ca="1" si="135"/>
        <v>1.0673869600000001</v>
      </c>
      <c r="I324" s="13">
        <f t="shared" si="125"/>
        <v>0.1</v>
      </c>
      <c r="J324" s="29">
        <f t="shared" si="126"/>
        <v>44375</v>
      </c>
      <c r="K324" s="2">
        <f t="shared" si="127"/>
        <v>216</v>
      </c>
      <c r="L324" s="17">
        <f t="shared" si="128"/>
        <v>216</v>
      </c>
      <c r="M324" s="12">
        <f t="shared" si="120"/>
        <v>1.085124188</v>
      </c>
      <c r="N324" s="12">
        <f t="shared" ca="1" si="121"/>
        <v>1.158247408</v>
      </c>
      <c r="O324" s="17">
        <f t="shared" si="129"/>
        <v>0</v>
      </c>
      <c r="P324" s="14">
        <f t="shared" ca="1" si="138"/>
        <v>158.24740800000001</v>
      </c>
      <c r="Q324" s="14">
        <f t="shared" si="139"/>
        <v>0</v>
      </c>
      <c r="R324" s="14">
        <f t="shared" si="137"/>
        <v>0</v>
      </c>
      <c r="S324" s="20">
        <f t="shared" si="122"/>
        <v>0</v>
      </c>
      <c r="T324" s="14">
        <f t="shared" si="136"/>
        <v>0</v>
      </c>
      <c r="U324" s="4" t="str">
        <f t="shared" si="130"/>
        <v>J=</v>
      </c>
      <c r="V324" s="29">
        <f t="shared" si="131"/>
        <v>44732</v>
      </c>
      <c r="W324" s="3"/>
      <c r="X324" s="3"/>
      <c r="Y324" s="105">
        <f>[2]Plan1!$A394</f>
        <v>48573</v>
      </c>
      <c r="Z324" s="105" t="str">
        <f>[2]Plan1!$C394</f>
        <v>Natal</v>
      </c>
      <c r="AA324" s="96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35">
        <f t="shared" si="123"/>
        <v>44688</v>
      </c>
      <c r="B325" s="156">
        <f t="shared" ca="1" si="132"/>
        <v>1159.233373</v>
      </c>
      <c r="C325" s="14">
        <f t="shared" si="124"/>
        <v>1000</v>
      </c>
      <c r="D325" s="13">
        <f ca="1">IF(A325&lt;$B$1,VLOOKUP(A325,[1]DI!$A$4:$B$15000,2,FALSE),0)</f>
        <v>0</v>
      </c>
      <c r="E325" s="14">
        <f t="shared" ca="1" si="133"/>
        <v>1</v>
      </c>
      <c r="F325" s="14">
        <f ca="1">(TRUNC(PRODUCT($E$12:$E324),16))</f>
        <v>1.0678916106758001</v>
      </c>
      <c r="G325" s="14">
        <f t="shared" si="134"/>
        <v>1</v>
      </c>
      <c r="H325" s="14">
        <f t="shared" ca="1" si="135"/>
        <v>1.06789161</v>
      </c>
      <c r="I325" s="13">
        <f t="shared" si="125"/>
        <v>0.1</v>
      </c>
      <c r="J325" s="29">
        <f t="shared" si="126"/>
        <v>44375</v>
      </c>
      <c r="K325" s="2">
        <f t="shared" si="127"/>
        <v>216</v>
      </c>
      <c r="L325" s="17">
        <f t="shared" si="128"/>
        <v>217</v>
      </c>
      <c r="M325" s="12">
        <f t="shared" si="120"/>
        <v>1.085534676</v>
      </c>
      <c r="N325" s="12">
        <f t="shared" ca="1" si="121"/>
        <v>1.159233373</v>
      </c>
      <c r="O325" s="17">
        <f t="shared" si="129"/>
        <v>0</v>
      </c>
      <c r="P325" s="14">
        <f t="shared" ca="1" si="138"/>
        <v>159.233373</v>
      </c>
      <c r="Q325" s="14">
        <f t="shared" si="139"/>
        <v>0</v>
      </c>
      <c r="R325" s="14">
        <f t="shared" si="137"/>
        <v>0</v>
      </c>
      <c r="S325" s="20">
        <f t="shared" si="122"/>
        <v>0</v>
      </c>
      <c r="T325" s="14">
        <f t="shared" si="136"/>
        <v>0</v>
      </c>
      <c r="U325" s="4" t="str">
        <f t="shared" si="130"/>
        <v>J=</v>
      </c>
      <c r="V325" s="29">
        <f t="shared" si="131"/>
        <v>44732</v>
      </c>
      <c r="W325" s="3"/>
      <c r="X325" s="3"/>
      <c r="Y325" s="105">
        <f>[2]Plan1!$A395</f>
        <v>48580</v>
      </c>
      <c r="Z325" s="105" t="str">
        <f>[2]Plan1!$C395</f>
        <v>Confraternização Universal</v>
      </c>
      <c r="AA325" s="96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35">
        <f t="shared" si="123"/>
        <v>44689</v>
      </c>
      <c r="B326" s="156">
        <f t="shared" ca="1" si="132"/>
        <v>1159.233373</v>
      </c>
      <c r="C326" s="14">
        <f t="shared" si="124"/>
        <v>1000</v>
      </c>
      <c r="D326" s="13">
        <f ca="1">IF(A326&lt;$B$1,VLOOKUP(A326,[1]DI!$A$4:$B$15000,2,FALSE),0)</f>
        <v>0</v>
      </c>
      <c r="E326" s="14">
        <f t="shared" ca="1" si="133"/>
        <v>1</v>
      </c>
      <c r="F326" s="14">
        <f ca="1">(TRUNC(PRODUCT($E$12:$E325),16))</f>
        <v>1.0678916106758001</v>
      </c>
      <c r="G326" s="14">
        <f t="shared" si="134"/>
        <v>1</v>
      </c>
      <c r="H326" s="14">
        <f t="shared" ca="1" si="135"/>
        <v>1.06789161</v>
      </c>
      <c r="I326" s="13">
        <f t="shared" si="125"/>
        <v>0.1</v>
      </c>
      <c r="J326" s="29">
        <f t="shared" si="126"/>
        <v>44375</v>
      </c>
      <c r="K326" s="2">
        <f t="shared" si="127"/>
        <v>216</v>
      </c>
      <c r="L326" s="17">
        <f t="shared" si="128"/>
        <v>217</v>
      </c>
      <c r="M326" s="12">
        <f t="shared" si="120"/>
        <v>1.085534676</v>
      </c>
      <c r="N326" s="12">
        <f t="shared" ca="1" si="121"/>
        <v>1.159233373</v>
      </c>
      <c r="O326" s="17">
        <f t="shared" si="129"/>
        <v>0</v>
      </c>
      <c r="P326" s="14">
        <f t="shared" ca="1" si="138"/>
        <v>159.233373</v>
      </c>
      <c r="Q326" s="14">
        <f t="shared" si="139"/>
        <v>0</v>
      </c>
      <c r="R326" s="14">
        <f t="shared" si="137"/>
        <v>0</v>
      </c>
      <c r="S326" s="20">
        <f t="shared" si="122"/>
        <v>0</v>
      </c>
      <c r="T326" s="14">
        <f t="shared" si="136"/>
        <v>0</v>
      </c>
      <c r="U326" s="4" t="str">
        <f t="shared" si="130"/>
        <v>J=</v>
      </c>
      <c r="V326" s="29">
        <f t="shared" si="131"/>
        <v>44732</v>
      </c>
      <c r="W326" s="3"/>
      <c r="X326" s="3"/>
      <c r="Y326" s="105">
        <f>[2]Plan1!$A396</f>
        <v>48638</v>
      </c>
      <c r="Z326" s="105" t="str">
        <f>[2]Plan1!$C396</f>
        <v>Carnaval</v>
      </c>
      <c r="AA326" s="96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35">
        <f t="shared" si="123"/>
        <v>44690</v>
      </c>
      <c r="B327" s="156">
        <f t="shared" ca="1" si="132"/>
        <v>1159.233373</v>
      </c>
      <c r="C327" s="14">
        <f t="shared" si="124"/>
        <v>1000</v>
      </c>
      <c r="D327" s="13">
        <f ca="1">IF(A327&lt;$B$1,VLOOKUP(A327,[1]DI!$A$4:$B$15000,2,FALSE),0)</f>
        <v>0.1265</v>
      </c>
      <c r="E327" s="14">
        <f t="shared" ca="1" si="133"/>
        <v>1.0004727899999999</v>
      </c>
      <c r="F327" s="14">
        <f ca="1">(TRUNC(PRODUCT($E$12:$E326),16))</f>
        <v>1.0678916106758001</v>
      </c>
      <c r="G327" s="14">
        <f t="shared" si="134"/>
        <v>1</v>
      </c>
      <c r="H327" s="14">
        <f t="shared" ca="1" si="135"/>
        <v>1.06789161</v>
      </c>
      <c r="I327" s="13">
        <f t="shared" si="125"/>
        <v>0.1</v>
      </c>
      <c r="J327" s="29">
        <f t="shared" si="126"/>
        <v>44375</v>
      </c>
      <c r="K327" s="2">
        <f t="shared" si="127"/>
        <v>217</v>
      </c>
      <c r="L327" s="17">
        <f t="shared" si="128"/>
        <v>217</v>
      </c>
      <c r="M327" s="12">
        <f t="shared" si="120"/>
        <v>1.085534676</v>
      </c>
      <c r="N327" s="12">
        <f t="shared" ca="1" si="121"/>
        <v>1.159233373</v>
      </c>
      <c r="O327" s="17">
        <f t="shared" si="129"/>
        <v>0</v>
      </c>
      <c r="P327" s="14">
        <f t="shared" ca="1" si="138"/>
        <v>159.233373</v>
      </c>
      <c r="Q327" s="14">
        <f t="shared" si="139"/>
        <v>0</v>
      </c>
      <c r="R327" s="14">
        <f t="shared" si="137"/>
        <v>0</v>
      </c>
      <c r="S327" s="20">
        <f t="shared" si="122"/>
        <v>0</v>
      </c>
      <c r="T327" s="14">
        <f t="shared" si="136"/>
        <v>0</v>
      </c>
      <c r="U327" s="4" t="str">
        <f t="shared" si="130"/>
        <v>J=</v>
      </c>
      <c r="V327" s="29">
        <f t="shared" si="131"/>
        <v>44732</v>
      </c>
      <c r="W327" s="3"/>
      <c r="X327" s="3"/>
      <c r="Y327" s="105">
        <f>[2]Plan1!$A397</f>
        <v>48639</v>
      </c>
      <c r="Z327" s="105" t="str">
        <f>[2]Plan1!$C397</f>
        <v>Carnaval</v>
      </c>
      <c r="AA327" s="96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35">
        <f t="shared" si="123"/>
        <v>44691</v>
      </c>
      <c r="B328" s="156">
        <f t="shared" ca="1" si="132"/>
        <v>1160.220178</v>
      </c>
      <c r="C328" s="14">
        <f t="shared" si="124"/>
        <v>1000</v>
      </c>
      <c r="D328" s="13">
        <f ca="1">IF(A328&lt;$B$1,VLOOKUP(A328,[1]DI!$A$4:$B$15000,2,FALSE),0)</f>
        <v>0.1265</v>
      </c>
      <c r="E328" s="14">
        <f t="shared" ca="1" si="133"/>
        <v>1.0004727899999999</v>
      </c>
      <c r="F328" s="14">
        <f ca="1">(TRUNC(PRODUCT($E$12:$E327),16))</f>
        <v>1.06839649915042</v>
      </c>
      <c r="G328" s="14">
        <f t="shared" si="134"/>
        <v>1</v>
      </c>
      <c r="H328" s="14">
        <f t="shared" ca="1" si="135"/>
        <v>1.0683965</v>
      </c>
      <c r="I328" s="13">
        <f t="shared" si="125"/>
        <v>0.1</v>
      </c>
      <c r="J328" s="29">
        <f t="shared" si="126"/>
        <v>44375</v>
      </c>
      <c r="K328" s="2">
        <f t="shared" si="127"/>
        <v>218</v>
      </c>
      <c r="L328" s="17">
        <f t="shared" si="128"/>
        <v>218</v>
      </c>
      <c r="M328" s="12">
        <f t="shared" si="120"/>
        <v>1.0859453189999999</v>
      </c>
      <c r="N328" s="12">
        <f t="shared" ca="1" si="121"/>
        <v>1.1602201780000001</v>
      </c>
      <c r="O328" s="17">
        <f t="shared" si="129"/>
        <v>0</v>
      </c>
      <c r="P328" s="14">
        <f t="shared" ca="1" si="138"/>
        <v>160.220178</v>
      </c>
      <c r="Q328" s="14">
        <f t="shared" si="139"/>
        <v>0</v>
      </c>
      <c r="R328" s="14">
        <f t="shared" si="137"/>
        <v>0</v>
      </c>
      <c r="S328" s="20">
        <f t="shared" si="122"/>
        <v>0</v>
      </c>
      <c r="T328" s="14">
        <f t="shared" si="136"/>
        <v>0</v>
      </c>
      <c r="U328" s="4" t="str">
        <f t="shared" si="130"/>
        <v>J=</v>
      </c>
      <c r="V328" s="29">
        <f t="shared" si="131"/>
        <v>44732</v>
      </c>
      <c r="W328" s="3"/>
      <c r="X328" s="3"/>
      <c r="Y328" s="105">
        <f>[2]Plan1!$A398</f>
        <v>48684</v>
      </c>
      <c r="Z328" s="105" t="str">
        <f>[2]Plan1!$C398</f>
        <v>Paixão de Cristo</v>
      </c>
      <c r="AA328" s="96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35">
        <f t="shared" si="123"/>
        <v>44692</v>
      </c>
      <c r="B329" s="156">
        <f t="shared" ca="1" si="132"/>
        <v>1161.207825</v>
      </c>
      <c r="C329" s="14">
        <f t="shared" si="124"/>
        <v>1000</v>
      </c>
      <c r="D329" s="13">
        <f ca="1">IF(A329&lt;$B$1,VLOOKUP(A329,[1]DI!$A$4:$B$15000,2,FALSE),0)</f>
        <v>0.1265</v>
      </c>
      <c r="E329" s="14">
        <f t="shared" ca="1" si="133"/>
        <v>1.0004727899999999</v>
      </c>
      <c r="F329" s="14">
        <f ca="1">(TRUNC(PRODUCT($E$12:$E328),16))</f>
        <v>1.0689016263312501</v>
      </c>
      <c r="G329" s="14">
        <f t="shared" si="134"/>
        <v>1</v>
      </c>
      <c r="H329" s="14">
        <f t="shared" ca="1" si="135"/>
        <v>1.06890163</v>
      </c>
      <c r="I329" s="13">
        <f t="shared" si="125"/>
        <v>0.1</v>
      </c>
      <c r="J329" s="29">
        <f t="shared" si="126"/>
        <v>44375</v>
      </c>
      <c r="K329" s="2">
        <f t="shared" si="127"/>
        <v>219</v>
      </c>
      <c r="L329" s="17">
        <f t="shared" si="128"/>
        <v>219</v>
      </c>
      <c r="M329" s="12">
        <f t="shared" si="120"/>
        <v>1.0863561180000001</v>
      </c>
      <c r="N329" s="12">
        <f t="shared" ca="1" si="121"/>
        <v>1.161207825</v>
      </c>
      <c r="O329" s="17">
        <f t="shared" si="129"/>
        <v>0</v>
      </c>
      <c r="P329" s="14">
        <f t="shared" ca="1" si="138"/>
        <v>161.20782500000001</v>
      </c>
      <c r="Q329" s="14">
        <f t="shared" si="139"/>
        <v>0</v>
      </c>
      <c r="R329" s="14">
        <f t="shared" si="137"/>
        <v>0</v>
      </c>
      <c r="S329" s="20">
        <f t="shared" si="122"/>
        <v>0</v>
      </c>
      <c r="T329" s="14">
        <f t="shared" si="136"/>
        <v>0</v>
      </c>
      <c r="U329" s="4" t="str">
        <f t="shared" si="130"/>
        <v>J=</v>
      </c>
      <c r="V329" s="29">
        <f t="shared" si="131"/>
        <v>44732</v>
      </c>
      <c r="W329" s="3"/>
      <c r="X329" s="3"/>
      <c r="Y329" s="105">
        <f>[2]Plan1!$A399</f>
        <v>48690</v>
      </c>
      <c r="Z329" s="105" t="str">
        <f>[2]Plan1!$C399</f>
        <v>Tiradentes</v>
      </c>
      <c r="AA329" s="96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35">
        <f t="shared" si="123"/>
        <v>44693</v>
      </c>
      <c r="B330" s="156">
        <f t="shared" ca="1" si="132"/>
        <v>1162.1963029999999</v>
      </c>
      <c r="C330" s="14">
        <f t="shared" si="124"/>
        <v>1000</v>
      </c>
      <c r="D330" s="13">
        <f ca="1">IF(A330&lt;$B$1,VLOOKUP(A330,[1]DI!$A$4:$B$15000,2,FALSE),0)</f>
        <v>0.1265</v>
      </c>
      <c r="E330" s="14">
        <f t="shared" ca="1" si="133"/>
        <v>1.0004727899999999</v>
      </c>
      <c r="F330" s="14">
        <f ca="1">(TRUNC(PRODUCT($E$12:$E329),16))</f>
        <v>1.06940699233116</v>
      </c>
      <c r="G330" s="14">
        <f t="shared" si="134"/>
        <v>1</v>
      </c>
      <c r="H330" s="14">
        <f t="shared" ca="1" si="135"/>
        <v>1.0694069900000001</v>
      </c>
      <c r="I330" s="13">
        <f t="shared" si="125"/>
        <v>0.1</v>
      </c>
      <c r="J330" s="29">
        <f t="shared" si="126"/>
        <v>44375</v>
      </c>
      <c r="K330" s="2">
        <f t="shared" si="127"/>
        <v>220</v>
      </c>
      <c r="L330" s="17">
        <f t="shared" si="128"/>
        <v>220</v>
      </c>
      <c r="M330" s="12">
        <f t="shared" si="120"/>
        <v>1.086767072</v>
      </c>
      <c r="N330" s="12">
        <f t="shared" ca="1" si="121"/>
        <v>1.162196303</v>
      </c>
      <c r="O330" s="17">
        <f t="shared" si="129"/>
        <v>0</v>
      </c>
      <c r="P330" s="14">
        <f t="shared" ca="1" si="138"/>
        <v>162.196303</v>
      </c>
      <c r="Q330" s="14">
        <f t="shared" si="139"/>
        <v>0</v>
      </c>
      <c r="R330" s="14">
        <f t="shared" si="137"/>
        <v>0</v>
      </c>
      <c r="S330" s="20">
        <f t="shared" si="122"/>
        <v>0</v>
      </c>
      <c r="T330" s="14">
        <f t="shared" si="136"/>
        <v>0</v>
      </c>
      <c r="U330" s="4" t="str">
        <f t="shared" si="130"/>
        <v>J=</v>
      </c>
      <c r="V330" s="29">
        <f t="shared" si="131"/>
        <v>44732</v>
      </c>
      <c r="W330" s="3"/>
      <c r="X330" s="3"/>
      <c r="Y330" s="105">
        <f>[2]Plan1!$A400</f>
        <v>48700</v>
      </c>
      <c r="Z330" s="105" t="str">
        <f>[2]Plan1!$C400</f>
        <v>Dia do Trabalho</v>
      </c>
      <c r="AA330" s="96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35">
        <f t="shared" si="123"/>
        <v>44694</v>
      </c>
      <c r="B331" s="156">
        <f t="shared" ca="1" si="132"/>
        <v>1163.1856339999999</v>
      </c>
      <c r="C331" s="14">
        <f t="shared" si="124"/>
        <v>1000</v>
      </c>
      <c r="D331" s="13">
        <f ca="1">IF(A331&lt;$B$1,VLOOKUP(A331,[1]DI!$A$4:$B$15000,2,FALSE),0)</f>
        <v>0.1265</v>
      </c>
      <c r="E331" s="14">
        <f t="shared" ca="1" si="133"/>
        <v>1.0004727899999999</v>
      </c>
      <c r="F331" s="14">
        <f ca="1">(TRUNC(PRODUCT($E$12:$E330),16))</f>
        <v>1.0699125972630701</v>
      </c>
      <c r="G331" s="14">
        <f t="shared" si="134"/>
        <v>1</v>
      </c>
      <c r="H331" s="14">
        <f t="shared" ca="1" si="135"/>
        <v>1.0699126000000001</v>
      </c>
      <c r="I331" s="13">
        <f t="shared" si="125"/>
        <v>0.1</v>
      </c>
      <c r="J331" s="29">
        <f t="shared" si="126"/>
        <v>44375</v>
      </c>
      <c r="K331" s="2">
        <f t="shared" si="127"/>
        <v>221</v>
      </c>
      <c r="L331" s="17">
        <f t="shared" si="128"/>
        <v>221</v>
      </c>
      <c r="M331" s="12">
        <f t="shared" si="120"/>
        <v>1.0871781810000001</v>
      </c>
      <c r="N331" s="12">
        <f t="shared" ca="1" si="121"/>
        <v>1.163185634</v>
      </c>
      <c r="O331" s="17">
        <f t="shared" si="129"/>
        <v>0</v>
      </c>
      <c r="P331" s="14">
        <f t="shared" ca="1" si="138"/>
        <v>163.18563399999999</v>
      </c>
      <c r="Q331" s="14">
        <f t="shared" si="139"/>
        <v>0</v>
      </c>
      <c r="R331" s="14">
        <f t="shared" si="137"/>
        <v>0</v>
      </c>
      <c r="S331" s="20">
        <f t="shared" si="122"/>
        <v>0</v>
      </c>
      <c r="T331" s="14">
        <f t="shared" si="136"/>
        <v>0</v>
      </c>
      <c r="U331" s="4" t="str">
        <f t="shared" si="130"/>
        <v>J=</v>
      </c>
      <c r="V331" s="29">
        <f t="shared" si="131"/>
        <v>44732</v>
      </c>
      <c r="W331" s="3"/>
      <c r="X331" s="3"/>
      <c r="Y331" s="105">
        <f>[2]Plan1!$A401</f>
        <v>48746</v>
      </c>
      <c r="Z331" s="105" t="str">
        <f>[2]Plan1!$C401</f>
        <v>Corpus Christi</v>
      </c>
      <c r="AA331" s="96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35">
        <f t="shared" si="123"/>
        <v>44695</v>
      </c>
      <c r="B332" s="156">
        <f t="shared" ca="1" si="132"/>
        <v>1164.175798</v>
      </c>
      <c r="C332" s="14">
        <f t="shared" si="124"/>
        <v>1000</v>
      </c>
      <c r="D332" s="13">
        <f ca="1">IF(A332&lt;$B$1,VLOOKUP(A332,[1]DI!$A$4:$B$15000,2,FALSE),0)</f>
        <v>0</v>
      </c>
      <c r="E332" s="14">
        <f t="shared" ca="1" si="133"/>
        <v>1</v>
      </c>
      <c r="F332" s="14">
        <f ca="1">(TRUNC(PRODUCT($E$12:$E331),16))</f>
        <v>1.07041844123993</v>
      </c>
      <c r="G332" s="14">
        <f t="shared" si="134"/>
        <v>1</v>
      </c>
      <c r="H332" s="14">
        <f t="shared" ca="1" si="135"/>
        <v>1.0704184400000001</v>
      </c>
      <c r="I332" s="13">
        <f t="shared" si="125"/>
        <v>0.1</v>
      </c>
      <c r="J332" s="29">
        <f t="shared" si="126"/>
        <v>44375</v>
      </c>
      <c r="K332" s="2">
        <f t="shared" si="127"/>
        <v>221</v>
      </c>
      <c r="L332" s="17">
        <f t="shared" si="128"/>
        <v>222</v>
      </c>
      <c r="M332" s="12">
        <f t="shared" ref="M332:M395" si="140">ROUND((I332+1)^(L332/252),9)</f>
        <v>1.087589446</v>
      </c>
      <c r="N332" s="12">
        <f t="shared" ref="N332:N395" ca="1" si="141">ROUND(H332*M332,9)</f>
        <v>1.164175798</v>
      </c>
      <c r="O332" s="17">
        <f t="shared" si="129"/>
        <v>0</v>
      </c>
      <c r="P332" s="14">
        <f t="shared" ca="1" si="138"/>
        <v>164.17579799999999</v>
      </c>
      <c r="Q332" s="14">
        <f t="shared" si="139"/>
        <v>0</v>
      </c>
      <c r="R332" s="14">
        <f t="shared" si="137"/>
        <v>0</v>
      </c>
      <c r="S332" s="20">
        <f t="shared" ref="S332:S395" si="142">IF($O332&gt;0,VLOOKUP($O332,$Y$12:$AE$150,7),0)</f>
        <v>0</v>
      </c>
      <c r="T332" s="14">
        <f t="shared" si="136"/>
        <v>0</v>
      </c>
      <c r="U332" s="4" t="str">
        <f t="shared" si="130"/>
        <v>J=</v>
      </c>
      <c r="V332" s="29">
        <f t="shared" si="131"/>
        <v>44732</v>
      </c>
      <c r="W332" s="3"/>
      <c r="X332" s="3"/>
      <c r="Y332" s="105">
        <f>[2]Plan1!$A402</f>
        <v>48829</v>
      </c>
      <c r="Z332" s="105" t="str">
        <f>[2]Plan1!$C402</f>
        <v>Independência do Brasil</v>
      </c>
      <c r="AA332" s="96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35">
        <f t="shared" ref="A333:A396" si="143">(A332+1)</f>
        <v>44696</v>
      </c>
      <c r="B333" s="156">
        <f t="shared" ca="1" si="132"/>
        <v>1164.175798</v>
      </c>
      <c r="C333" s="14">
        <f t="shared" ref="C333:C396" si="144">(C332-T332)</f>
        <v>1000</v>
      </c>
      <c r="D333" s="13">
        <f ca="1">IF(A333&lt;$B$1,VLOOKUP(A333,[1]DI!$A$4:$B$15000,2,FALSE),0)</f>
        <v>0</v>
      </c>
      <c r="E333" s="14">
        <f t="shared" ca="1" si="133"/>
        <v>1</v>
      </c>
      <c r="F333" s="14">
        <f ca="1">(TRUNC(PRODUCT($E$12:$E332),16))</f>
        <v>1.07041844123993</v>
      </c>
      <c r="G333" s="14">
        <f t="shared" si="134"/>
        <v>1</v>
      </c>
      <c r="H333" s="14">
        <f t="shared" ca="1" si="135"/>
        <v>1.0704184400000001</v>
      </c>
      <c r="I333" s="13">
        <f t="shared" ref="I333:I396" si="145">I332</f>
        <v>0.1</v>
      </c>
      <c r="J333" s="29">
        <f t="shared" ref="J333:J396" si="146">IF(O332&gt;0,VLOOKUP(O332,Y$12:AI$150,2),J332)</f>
        <v>44375</v>
      </c>
      <c r="K333" s="2">
        <f t="shared" ref="K333:K396" si="147">IF(A333&gt;J333,IF(NETWORKDAYS(J333,A333,$Y$160:$Y$544)-1=0,1,NETWORKDAYS(J333,A333,$Y$160:$Y$544)-1),0)</f>
        <v>221</v>
      </c>
      <c r="L333" s="17">
        <f t="shared" ref="L333:L396" si="148">IF(AND(K333=1,K332=1),1,IF(K333&gt;0,IF(K333=K332,K333+1,K333),0))</f>
        <v>222</v>
      </c>
      <c r="M333" s="12">
        <f t="shared" si="140"/>
        <v>1.087589446</v>
      </c>
      <c r="N333" s="12">
        <f t="shared" ca="1" si="141"/>
        <v>1.164175798</v>
      </c>
      <c r="O333" s="17">
        <f t="shared" ref="O333:O396" si="149">IF(VLOOKUP(A333,Z$12:AG$150,8)=VLOOKUP(A332,Z$12:AG$150,8),0,VLOOKUP(A333,Z$12:AG$150,8))</f>
        <v>0</v>
      </c>
      <c r="P333" s="14">
        <f t="shared" ca="1" si="138"/>
        <v>164.17579799999999</v>
      </c>
      <c r="Q333" s="14">
        <f t="shared" si="139"/>
        <v>0</v>
      </c>
      <c r="R333" s="14">
        <f t="shared" si="137"/>
        <v>0</v>
      </c>
      <c r="S333" s="20">
        <f t="shared" si="142"/>
        <v>0</v>
      </c>
      <c r="T333" s="14">
        <f t="shared" si="136"/>
        <v>0</v>
      </c>
      <c r="U333" s="4" t="str">
        <f t="shared" ref="U333:U396" si="150">IF(O332&gt;0,VLOOKUP(O332,Y$12:AI$150,10),U332)</f>
        <v>J=</v>
      </c>
      <c r="V333" s="29">
        <f t="shared" ref="V333:V396" si="151">IF(O332&gt;0,VLOOKUP(O332,Y$12:AI$150,11),V332)</f>
        <v>44732</v>
      </c>
      <c r="W333" s="3"/>
      <c r="X333" s="3"/>
      <c r="Y333" s="105">
        <f>[2]Plan1!$A403</f>
        <v>48864</v>
      </c>
      <c r="Z333" s="105" t="str">
        <f>[2]Plan1!$C403</f>
        <v>Nossa Sr.a Aparecida - Padroeira do Brasil</v>
      </c>
      <c r="AA333" s="96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35">
        <f t="shared" si="143"/>
        <v>44697</v>
      </c>
      <c r="B334" s="156">
        <f t="shared" ref="B334:B397" ca="1" si="152">IF(A334&lt;=TODAY(),C334+P334,IF(AND(A334&gt;TODAY(),A334&lt;=$B$1),IF(VLOOKUP(TODAY(),$A$10:$D$5000,4,FALSE)=0,"n.d",C334+P334),"n.d"))</f>
        <v>1164.175798</v>
      </c>
      <c r="C334" s="14">
        <f t="shared" si="144"/>
        <v>1000</v>
      </c>
      <c r="D334" s="13">
        <f ca="1">IF(A334&lt;$B$1,VLOOKUP(A334,[1]DI!$A$4:$B$15000,2,FALSE),0)</f>
        <v>0.1265</v>
      </c>
      <c r="E334" s="14">
        <f t="shared" ref="E334:E397" ca="1" si="153">ROUND(((1+D334)^(1/252)),8)</f>
        <v>1.0004727899999999</v>
      </c>
      <c r="F334" s="14">
        <f ca="1">(TRUNC(PRODUCT($E$12:$E333),16))</f>
        <v>1.07041844123993</v>
      </c>
      <c r="G334" s="14">
        <f t="shared" ref="G334:G397" si="154">IF(O333&gt;0,F333,G333)</f>
        <v>1</v>
      </c>
      <c r="H334" s="14">
        <f t="shared" ref="H334:H397" ca="1" si="155">ROUND(F334/G334,8)</f>
        <v>1.0704184400000001</v>
      </c>
      <c r="I334" s="13">
        <f t="shared" si="145"/>
        <v>0.1</v>
      </c>
      <c r="J334" s="29">
        <f t="shared" si="146"/>
        <v>44375</v>
      </c>
      <c r="K334" s="2">
        <f t="shared" si="147"/>
        <v>222</v>
      </c>
      <c r="L334" s="17">
        <f t="shared" si="148"/>
        <v>222</v>
      </c>
      <c r="M334" s="12">
        <f t="shared" si="140"/>
        <v>1.087589446</v>
      </c>
      <c r="N334" s="12">
        <f t="shared" ca="1" si="141"/>
        <v>1.164175798</v>
      </c>
      <c r="O334" s="17">
        <f t="shared" si="149"/>
        <v>0</v>
      </c>
      <c r="P334" s="14">
        <f t="shared" ca="1" si="138"/>
        <v>164.17579799999999</v>
      </c>
      <c r="Q334" s="14">
        <f t="shared" si="139"/>
        <v>0</v>
      </c>
      <c r="R334" s="14">
        <f t="shared" si="137"/>
        <v>0</v>
      </c>
      <c r="S334" s="20">
        <f t="shared" si="142"/>
        <v>0</v>
      </c>
      <c r="T334" s="14">
        <f t="shared" ref="T334:T397" si="156">IF(S334&gt;0,TRUNC(S334*C334,8),0)</f>
        <v>0</v>
      </c>
      <c r="U334" s="4" t="str">
        <f t="shared" si="150"/>
        <v>J=</v>
      </c>
      <c r="V334" s="29">
        <f t="shared" si="151"/>
        <v>44732</v>
      </c>
      <c r="W334" s="3"/>
      <c r="X334" s="3"/>
      <c r="Y334" s="105">
        <f>[2]Plan1!$A404</f>
        <v>48885</v>
      </c>
      <c r="Z334" s="105" t="str">
        <f>[2]Plan1!$C404</f>
        <v>Finados</v>
      </c>
      <c r="AA334" s="96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35">
        <f t="shared" si="143"/>
        <v>44698</v>
      </c>
      <c r="B335" s="156">
        <f t="shared" ca="1" si="152"/>
        <v>1165.1668050000001</v>
      </c>
      <c r="C335" s="14">
        <f t="shared" si="144"/>
        <v>1000</v>
      </c>
      <c r="D335" s="13">
        <f ca="1">IF(A335&lt;$B$1,VLOOKUP(A335,[1]DI!$A$4:$B$15000,2,FALSE),0)</f>
        <v>0.1265</v>
      </c>
      <c r="E335" s="14">
        <f t="shared" ca="1" si="153"/>
        <v>1.0004727899999999</v>
      </c>
      <c r="F335" s="14">
        <f ca="1">(TRUNC(PRODUCT($E$12:$E334),16))</f>
        <v>1.07092452437476</v>
      </c>
      <c r="G335" s="14">
        <f t="shared" si="154"/>
        <v>1</v>
      </c>
      <c r="H335" s="14">
        <f t="shared" ca="1" si="155"/>
        <v>1.0709245199999999</v>
      </c>
      <c r="I335" s="13">
        <f t="shared" si="145"/>
        <v>0.1</v>
      </c>
      <c r="J335" s="29">
        <f t="shared" si="146"/>
        <v>44375</v>
      </c>
      <c r="K335" s="2">
        <f t="shared" si="147"/>
        <v>223</v>
      </c>
      <c r="L335" s="17">
        <f t="shared" si="148"/>
        <v>223</v>
      </c>
      <c r="M335" s="12">
        <f t="shared" si="140"/>
        <v>1.088000866</v>
      </c>
      <c r="N335" s="12">
        <f t="shared" ca="1" si="141"/>
        <v>1.1651668049999999</v>
      </c>
      <c r="O335" s="17">
        <f t="shared" si="149"/>
        <v>0</v>
      </c>
      <c r="P335" s="14">
        <f t="shared" ca="1" si="138"/>
        <v>165.16680500000001</v>
      </c>
      <c r="Q335" s="14">
        <f t="shared" si="139"/>
        <v>0</v>
      </c>
      <c r="R335" s="14">
        <f t="shared" si="137"/>
        <v>0</v>
      </c>
      <c r="S335" s="20">
        <f t="shared" si="142"/>
        <v>0</v>
      </c>
      <c r="T335" s="14">
        <f t="shared" si="156"/>
        <v>0</v>
      </c>
      <c r="U335" s="4" t="str">
        <f t="shared" si="150"/>
        <v>J=</v>
      </c>
      <c r="V335" s="29">
        <f t="shared" si="151"/>
        <v>44732</v>
      </c>
      <c r="W335" s="3"/>
      <c r="X335" s="3"/>
      <c r="Y335" s="105">
        <f>[2]Plan1!$A405</f>
        <v>48898</v>
      </c>
      <c r="Z335" s="105" t="str">
        <f>[2]Plan1!$C405</f>
        <v>Proclamação da República</v>
      </c>
      <c r="AA335" s="96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35">
        <f t="shared" si="143"/>
        <v>44699</v>
      </c>
      <c r="B336" s="156">
        <f t="shared" ca="1" si="152"/>
        <v>1166.1586689999999</v>
      </c>
      <c r="C336" s="14">
        <f t="shared" si="144"/>
        <v>1000</v>
      </c>
      <c r="D336" s="13">
        <f ca="1">IF(A336&lt;$B$1,VLOOKUP(A336,[1]DI!$A$4:$B$15000,2,FALSE),0)</f>
        <v>0.1265</v>
      </c>
      <c r="E336" s="14">
        <f t="shared" ca="1" si="153"/>
        <v>1.0004727899999999</v>
      </c>
      <c r="F336" s="14">
        <f ca="1">(TRUNC(PRODUCT($E$12:$E335),16))</f>
        <v>1.0714308467806399</v>
      </c>
      <c r="G336" s="14">
        <f t="shared" si="154"/>
        <v>1</v>
      </c>
      <c r="H336" s="14">
        <f t="shared" ca="1" si="155"/>
        <v>1.07143085</v>
      </c>
      <c r="I336" s="13">
        <f t="shared" si="145"/>
        <v>0.1</v>
      </c>
      <c r="J336" s="29">
        <f t="shared" si="146"/>
        <v>44375</v>
      </c>
      <c r="K336" s="2">
        <f t="shared" si="147"/>
        <v>224</v>
      </c>
      <c r="L336" s="17">
        <f t="shared" si="148"/>
        <v>224</v>
      </c>
      <c r="M336" s="12">
        <f t="shared" si="140"/>
        <v>1.088412443</v>
      </c>
      <c r="N336" s="12">
        <f t="shared" ca="1" si="141"/>
        <v>1.1661586690000001</v>
      </c>
      <c r="O336" s="17">
        <f t="shared" si="149"/>
        <v>0</v>
      </c>
      <c r="P336" s="14">
        <f t="shared" ca="1" si="138"/>
        <v>166.158669</v>
      </c>
      <c r="Q336" s="14">
        <f t="shared" si="139"/>
        <v>0</v>
      </c>
      <c r="R336" s="14">
        <f t="shared" si="137"/>
        <v>0</v>
      </c>
      <c r="S336" s="20">
        <f t="shared" si="142"/>
        <v>0</v>
      </c>
      <c r="T336" s="14">
        <f t="shared" si="156"/>
        <v>0</v>
      </c>
      <c r="U336" s="4" t="str">
        <f t="shared" si="150"/>
        <v>J=</v>
      </c>
      <c r="V336" s="29">
        <f t="shared" si="151"/>
        <v>44732</v>
      </c>
      <c r="W336" s="3"/>
      <c r="X336" s="3"/>
      <c r="Y336" s="105">
        <f>[2]Plan1!$A406</f>
        <v>48903</v>
      </c>
      <c r="Z336" s="105" t="str">
        <f>[2]Plan1!$C406</f>
        <v>Dia Nacional de Zumbi e da Consciência Negra</v>
      </c>
      <c r="AA336" s="96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35">
        <f t="shared" si="143"/>
        <v>44700</v>
      </c>
      <c r="B337" s="156">
        <f t="shared" ca="1" si="152"/>
        <v>1167.1513649999999</v>
      </c>
      <c r="C337" s="14">
        <f t="shared" si="144"/>
        <v>1000</v>
      </c>
      <c r="D337" s="13">
        <f ca="1">IF(A337&lt;$B$1,VLOOKUP(A337,[1]DI!$A$4:$B$15000,2,FALSE),0)</f>
        <v>0.1265</v>
      </c>
      <c r="E337" s="14">
        <f t="shared" ca="1" si="153"/>
        <v>1.0004727899999999</v>
      </c>
      <c r="F337" s="14">
        <f ca="1">(TRUNC(PRODUCT($E$12:$E336),16))</f>
        <v>1.0719374085706901</v>
      </c>
      <c r="G337" s="14">
        <f t="shared" si="154"/>
        <v>1</v>
      </c>
      <c r="H337" s="14">
        <f t="shared" ca="1" si="155"/>
        <v>1.0719374100000001</v>
      </c>
      <c r="I337" s="13">
        <f t="shared" si="145"/>
        <v>0.1</v>
      </c>
      <c r="J337" s="29">
        <f t="shared" si="146"/>
        <v>44375</v>
      </c>
      <c r="K337" s="2">
        <f t="shared" si="147"/>
        <v>225</v>
      </c>
      <c r="L337" s="17">
        <f t="shared" si="148"/>
        <v>225</v>
      </c>
      <c r="M337" s="12">
        <f t="shared" si="140"/>
        <v>1.088824174</v>
      </c>
      <c r="N337" s="12">
        <f t="shared" ca="1" si="141"/>
        <v>1.1671513650000001</v>
      </c>
      <c r="O337" s="17">
        <f t="shared" si="149"/>
        <v>0</v>
      </c>
      <c r="P337" s="14">
        <f t="shared" ca="1" si="138"/>
        <v>167.151365</v>
      </c>
      <c r="Q337" s="14">
        <f t="shared" si="139"/>
        <v>0</v>
      </c>
      <c r="R337" s="14">
        <f t="shared" si="137"/>
        <v>0</v>
      </c>
      <c r="S337" s="20">
        <f t="shared" si="142"/>
        <v>0</v>
      </c>
      <c r="T337" s="14">
        <f t="shared" si="156"/>
        <v>0</v>
      </c>
      <c r="U337" s="4" t="str">
        <f t="shared" si="150"/>
        <v>J=</v>
      </c>
      <c r="V337" s="29">
        <f t="shared" si="151"/>
        <v>44732</v>
      </c>
      <c r="W337" s="3"/>
      <c r="X337" s="3"/>
      <c r="Y337" s="105">
        <f>[2]Plan1!$A407</f>
        <v>48938</v>
      </c>
      <c r="Z337" s="105" t="str">
        <f>[2]Plan1!$C407</f>
        <v>Natal</v>
      </c>
      <c r="AA337" s="96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35">
        <f t="shared" si="143"/>
        <v>44701</v>
      </c>
      <c r="B338" s="156">
        <f t="shared" ca="1" si="152"/>
        <v>1168.144908</v>
      </c>
      <c r="C338" s="14">
        <f t="shared" si="144"/>
        <v>1000</v>
      </c>
      <c r="D338" s="13">
        <f ca="1">IF(A338&lt;$B$1,VLOOKUP(A338,[1]DI!$A$4:$B$15000,2,FALSE),0)</f>
        <v>0.1265</v>
      </c>
      <c r="E338" s="14">
        <f t="shared" ca="1" si="153"/>
        <v>1.0004727899999999</v>
      </c>
      <c r="F338" s="14">
        <f ca="1">(TRUNC(PRODUCT($E$12:$E337),16))</f>
        <v>1.07244420985809</v>
      </c>
      <c r="G338" s="14">
        <f t="shared" si="154"/>
        <v>1</v>
      </c>
      <c r="H338" s="14">
        <f t="shared" ca="1" si="155"/>
        <v>1.07244421</v>
      </c>
      <c r="I338" s="13">
        <f t="shared" si="145"/>
        <v>0.1</v>
      </c>
      <c r="J338" s="29">
        <f t="shared" si="146"/>
        <v>44375</v>
      </c>
      <c r="K338" s="2">
        <f t="shared" si="147"/>
        <v>226</v>
      </c>
      <c r="L338" s="17">
        <f t="shared" si="148"/>
        <v>226</v>
      </c>
      <c r="M338" s="12">
        <f t="shared" si="140"/>
        <v>1.0892360619999999</v>
      </c>
      <c r="N338" s="12">
        <f t="shared" ca="1" si="141"/>
        <v>1.1681449079999999</v>
      </c>
      <c r="O338" s="17">
        <f t="shared" si="149"/>
        <v>0</v>
      </c>
      <c r="P338" s="14">
        <f t="shared" ca="1" si="138"/>
        <v>168.14490799999999</v>
      </c>
      <c r="Q338" s="14">
        <f t="shared" si="139"/>
        <v>0</v>
      </c>
      <c r="R338" s="14">
        <f t="shared" ref="R338:R401" si="157">IF(O338&gt;0,P338-Q338,R337)</f>
        <v>0</v>
      </c>
      <c r="S338" s="20">
        <f t="shared" si="142"/>
        <v>0</v>
      </c>
      <c r="T338" s="14">
        <f t="shared" si="156"/>
        <v>0</v>
      </c>
      <c r="U338" s="4" t="str">
        <f t="shared" si="150"/>
        <v>J=</v>
      </c>
      <c r="V338" s="29">
        <f t="shared" si="151"/>
        <v>44732</v>
      </c>
      <c r="W338" s="3"/>
      <c r="X338" s="3"/>
      <c r="Y338" s="105">
        <f>[2]Plan1!$A408</f>
        <v>48945</v>
      </c>
      <c r="Z338" s="105" t="str">
        <f>[2]Plan1!$C408</f>
        <v>Confraternização Universal</v>
      </c>
      <c r="AA338" s="96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35">
        <f t="shared" si="143"/>
        <v>44702</v>
      </c>
      <c r="B339" s="156">
        <f t="shared" ca="1" si="152"/>
        <v>1169.1392960000001</v>
      </c>
      <c r="C339" s="14">
        <f t="shared" si="144"/>
        <v>1000</v>
      </c>
      <c r="D339" s="13">
        <f ca="1">IF(A339&lt;$B$1,VLOOKUP(A339,[1]DI!$A$4:$B$15000,2,FALSE),0)</f>
        <v>0</v>
      </c>
      <c r="E339" s="14">
        <f t="shared" ca="1" si="153"/>
        <v>1</v>
      </c>
      <c r="F339" s="14">
        <f ca="1">(TRUNC(PRODUCT($E$12:$E338),16))</f>
        <v>1.0729512507560699</v>
      </c>
      <c r="G339" s="14">
        <f t="shared" si="154"/>
        <v>1</v>
      </c>
      <c r="H339" s="14">
        <f t="shared" ca="1" si="155"/>
        <v>1.07295125</v>
      </c>
      <c r="I339" s="13">
        <f t="shared" si="145"/>
        <v>0.1</v>
      </c>
      <c r="J339" s="29">
        <f t="shared" si="146"/>
        <v>44375</v>
      </c>
      <c r="K339" s="2">
        <f t="shared" si="147"/>
        <v>226</v>
      </c>
      <c r="L339" s="17">
        <f t="shared" si="148"/>
        <v>227</v>
      </c>
      <c r="M339" s="12">
        <f t="shared" si="140"/>
        <v>1.089648105</v>
      </c>
      <c r="N339" s="12">
        <f t="shared" ca="1" si="141"/>
        <v>1.169139296</v>
      </c>
      <c r="O339" s="17">
        <f t="shared" si="149"/>
        <v>0</v>
      </c>
      <c r="P339" s="14">
        <f t="shared" ca="1" si="138"/>
        <v>169.139296</v>
      </c>
      <c r="Q339" s="14">
        <f t="shared" si="139"/>
        <v>0</v>
      </c>
      <c r="R339" s="14">
        <f t="shared" si="157"/>
        <v>0</v>
      </c>
      <c r="S339" s="20">
        <f t="shared" si="142"/>
        <v>0</v>
      </c>
      <c r="T339" s="14">
        <f t="shared" si="156"/>
        <v>0</v>
      </c>
      <c r="U339" s="4" t="str">
        <f t="shared" si="150"/>
        <v>J=</v>
      </c>
      <c r="V339" s="29">
        <f t="shared" si="151"/>
        <v>44732</v>
      </c>
      <c r="W339" s="3"/>
      <c r="X339" s="3"/>
      <c r="Y339" s="105">
        <f>[2]Plan1!$A409</f>
        <v>48995</v>
      </c>
      <c r="Z339" s="105" t="str">
        <f>[2]Plan1!$C409</f>
        <v>Carnaval</v>
      </c>
      <c r="AA339" s="96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35">
        <f t="shared" si="143"/>
        <v>44703</v>
      </c>
      <c r="B340" s="156">
        <f t="shared" ca="1" si="152"/>
        <v>1169.1392960000001</v>
      </c>
      <c r="C340" s="14">
        <f t="shared" si="144"/>
        <v>1000</v>
      </c>
      <c r="D340" s="13">
        <f ca="1">IF(A340&lt;$B$1,VLOOKUP(A340,[1]DI!$A$4:$B$15000,2,FALSE),0)</f>
        <v>0</v>
      </c>
      <c r="E340" s="14">
        <f t="shared" ca="1" si="153"/>
        <v>1</v>
      </c>
      <c r="F340" s="14">
        <f ca="1">(TRUNC(PRODUCT($E$12:$E339),16))</f>
        <v>1.0729512507560699</v>
      </c>
      <c r="G340" s="14">
        <f t="shared" si="154"/>
        <v>1</v>
      </c>
      <c r="H340" s="14">
        <f t="shared" ca="1" si="155"/>
        <v>1.07295125</v>
      </c>
      <c r="I340" s="13">
        <f t="shared" si="145"/>
        <v>0.1</v>
      </c>
      <c r="J340" s="29">
        <f t="shared" si="146"/>
        <v>44375</v>
      </c>
      <c r="K340" s="2">
        <f t="shared" si="147"/>
        <v>226</v>
      </c>
      <c r="L340" s="17">
        <f t="shared" si="148"/>
        <v>227</v>
      </c>
      <c r="M340" s="12">
        <f t="shared" si="140"/>
        <v>1.089648105</v>
      </c>
      <c r="N340" s="12">
        <f t="shared" ca="1" si="141"/>
        <v>1.169139296</v>
      </c>
      <c r="O340" s="17">
        <f t="shared" si="149"/>
        <v>0</v>
      </c>
      <c r="P340" s="14">
        <f t="shared" ca="1" si="138"/>
        <v>169.139296</v>
      </c>
      <c r="Q340" s="14">
        <f t="shared" si="139"/>
        <v>0</v>
      </c>
      <c r="R340" s="14">
        <f t="shared" si="157"/>
        <v>0</v>
      </c>
      <c r="S340" s="20">
        <f t="shared" si="142"/>
        <v>0</v>
      </c>
      <c r="T340" s="14">
        <f t="shared" si="156"/>
        <v>0</v>
      </c>
      <c r="U340" s="4" t="str">
        <f t="shared" si="150"/>
        <v>J=</v>
      </c>
      <c r="V340" s="29">
        <f t="shared" si="151"/>
        <v>44732</v>
      </c>
      <c r="W340" s="3"/>
      <c r="X340" s="3"/>
      <c r="Y340" s="105">
        <f>[2]Plan1!$A410</f>
        <v>48996</v>
      </c>
      <c r="Z340" s="105" t="str">
        <f>[2]Plan1!$C410</f>
        <v>Carnaval</v>
      </c>
      <c r="AA340" s="96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35">
        <f t="shared" si="143"/>
        <v>44704</v>
      </c>
      <c r="B341" s="156">
        <f t="shared" ca="1" si="152"/>
        <v>1169.1392960000001</v>
      </c>
      <c r="C341" s="14">
        <f t="shared" si="144"/>
        <v>1000</v>
      </c>
      <c r="D341" s="13">
        <f ca="1">IF(A341&lt;$B$1,VLOOKUP(A341,[1]DI!$A$4:$B$15000,2,FALSE),0)</f>
        <v>0.1265</v>
      </c>
      <c r="E341" s="14">
        <f t="shared" ca="1" si="153"/>
        <v>1.0004727899999999</v>
      </c>
      <c r="F341" s="14">
        <f ca="1">(TRUNC(PRODUCT($E$12:$E340),16))</f>
        <v>1.0729512507560699</v>
      </c>
      <c r="G341" s="14">
        <f t="shared" si="154"/>
        <v>1</v>
      </c>
      <c r="H341" s="14">
        <f t="shared" ca="1" si="155"/>
        <v>1.07295125</v>
      </c>
      <c r="I341" s="13">
        <f t="shared" si="145"/>
        <v>0.1</v>
      </c>
      <c r="J341" s="29">
        <f t="shared" si="146"/>
        <v>44375</v>
      </c>
      <c r="K341" s="2">
        <f t="shared" si="147"/>
        <v>227</v>
      </c>
      <c r="L341" s="17">
        <f t="shared" si="148"/>
        <v>227</v>
      </c>
      <c r="M341" s="12">
        <f t="shared" si="140"/>
        <v>1.089648105</v>
      </c>
      <c r="N341" s="12">
        <f t="shared" ca="1" si="141"/>
        <v>1.169139296</v>
      </c>
      <c r="O341" s="17">
        <f t="shared" si="149"/>
        <v>0</v>
      </c>
      <c r="P341" s="14">
        <f t="shared" ca="1" si="138"/>
        <v>169.139296</v>
      </c>
      <c r="Q341" s="14">
        <f t="shared" si="139"/>
        <v>0</v>
      </c>
      <c r="R341" s="14">
        <f t="shared" si="157"/>
        <v>0</v>
      </c>
      <c r="S341" s="20">
        <f t="shared" si="142"/>
        <v>0</v>
      </c>
      <c r="T341" s="14">
        <f t="shared" si="156"/>
        <v>0</v>
      </c>
      <c r="U341" s="4" t="str">
        <f t="shared" si="150"/>
        <v>J=</v>
      </c>
      <c r="V341" s="29">
        <f t="shared" si="151"/>
        <v>44732</v>
      </c>
      <c r="W341" s="3"/>
      <c r="X341" s="3"/>
      <c r="Y341" s="105">
        <f>[2]Plan1!$A411</f>
        <v>49041</v>
      </c>
      <c r="Z341" s="105" t="str">
        <f>[2]Plan1!$C411</f>
        <v>Paixão de Cristo</v>
      </c>
      <c r="AA341" s="96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35">
        <f t="shared" si="143"/>
        <v>44705</v>
      </c>
      <c r="B342" s="156">
        <f t="shared" ca="1" si="152"/>
        <v>1170.134532</v>
      </c>
      <c r="C342" s="14">
        <f t="shared" si="144"/>
        <v>1000</v>
      </c>
      <c r="D342" s="13">
        <f ca="1">IF(A342&lt;$B$1,VLOOKUP(A342,[1]DI!$A$4:$B$15000,2,FALSE),0)</f>
        <v>0.1265</v>
      </c>
      <c r="E342" s="14">
        <f t="shared" ca="1" si="153"/>
        <v>1.0004727899999999</v>
      </c>
      <c r="F342" s="14">
        <f ca="1">(TRUNC(PRODUCT($E$12:$E341),16))</f>
        <v>1.0734585313779099</v>
      </c>
      <c r="G342" s="14">
        <f t="shared" si="154"/>
        <v>1</v>
      </c>
      <c r="H342" s="14">
        <f t="shared" ca="1" si="155"/>
        <v>1.0734585299999999</v>
      </c>
      <c r="I342" s="13">
        <f t="shared" si="145"/>
        <v>0.1</v>
      </c>
      <c r="J342" s="29">
        <f t="shared" si="146"/>
        <v>44375</v>
      </c>
      <c r="K342" s="2">
        <f t="shared" si="147"/>
        <v>228</v>
      </c>
      <c r="L342" s="17">
        <f t="shared" si="148"/>
        <v>228</v>
      </c>
      <c r="M342" s="12">
        <f t="shared" si="140"/>
        <v>1.0900603040000001</v>
      </c>
      <c r="N342" s="12">
        <f t="shared" ca="1" si="141"/>
        <v>1.1701345320000001</v>
      </c>
      <c r="O342" s="17">
        <f t="shared" si="149"/>
        <v>0</v>
      </c>
      <c r="P342" s="14">
        <f t="shared" ca="1" si="138"/>
        <v>170.13453200000001</v>
      </c>
      <c r="Q342" s="14">
        <f t="shared" si="139"/>
        <v>0</v>
      </c>
      <c r="R342" s="14">
        <f t="shared" si="157"/>
        <v>0</v>
      </c>
      <c r="S342" s="20">
        <f t="shared" si="142"/>
        <v>0</v>
      </c>
      <c r="T342" s="14">
        <f t="shared" si="156"/>
        <v>0</v>
      </c>
      <c r="U342" s="4" t="str">
        <f t="shared" si="150"/>
        <v>J=</v>
      </c>
      <c r="V342" s="29">
        <f t="shared" si="151"/>
        <v>44732</v>
      </c>
      <c r="W342" s="3"/>
      <c r="X342" s="3"/>
      <c r="Y342" s="105">
        <f>[2]Plan1!$A412</f>
        <v>49055</v>
      </c>
      <c r="Z342" s="105" t="str">
        <f>[2]Plan1!$C412</f>
        <v>Tiradentes</v>
      </c>
      <c r="AA342" s="96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35">
        <f t="shared" si="143"/>
        <v>44706</v>
      </c>
      <c r="B343" s="156">
        <f t="shared" ca="1" si="152"/>
        <v>1171.130615</v>
      </c>
      <c r="C343" s="14">
        <f t="shared" si="144"/>
        <v>1000</v>
      </c>
      <c r="D343" s="13">
        <f ca="1">IF(A343&lt;$B$1,VLOOKUP(A343,[1]DI!$A$4:$B$15000,2,FALSE),0)</f>
        <v>0.1265</v>
      </c>
      <c r="E343" s="14">
        <f t="shared" ca="1" si="153"/>
        <v>1.0004727899999999</v>
      </c>
      <c r="F343" s="14">
        <f ca="1">(TRUNC(PRODUCT($E$12:$E342),16))</f>
        <v>1.07396605183696</v>
      </c>
      <c r="G343" s="14">
        <f t="shared" si="154"/>
        <v>1</v>
      </c>
      <c r="H343" s="14">
        <f t="shared" ca="1" si="155"/>
        <v>1.0739660499999999</v>
      </c>
      <c r="I343" s="13">
        <f t="shared" si="145"/>
        <v>0.1</v>
      </c>
      <c r="J343" s="29">
        <f t="shared" si="146"/>
        <v>44375</v>
      </c>
      <c r="K343" s="2">
        <f t="shared" si="147"/>
        <v>229</v>
      </c>
      <c r="L343" s="17">
        <f t="shared" si="148"/>
        <v>229</v>
      </c>
      <c r="M343" s="12">
        <f t="shared" si="140"/>
        <v>1.0904726600000001</v>
      </c>
      <c r="N343" s="12">
        <f t="shared" ca="1" si="141"/>
        <v>1.171130615</v>
      </c>
      <c r="O343" s="17">
        <f t="shared" si="149"/>
        <v>0</v>
      </c>
      <c r="P343" s="14">
        <f t="shared" ca="1" si="138"/>
        <v>171.13061500000001</v>
      </c>
      <c r="Q343" s="14">
        <f t="shared" si="139"/>
        <v>0</v>
      </c>
      <c r="R343" s="14">
        <f t="shared" si="157"/>
        <v>0</v>
      </c>
      <c r="S343" s="20">
        <f t="shared" si="142"/>
        <v>0</v>
      </c>
      <c r="T343" s="14">
        <f t="shared" si="156"/>
        <v>0</v>
      </c>
      <c r="U343" s="4" t="str">
        <f t="shared" si="150"/>
        <v>J=</v>
      </c>
      <c r="V343" s="29">
        <f t="shared" si="151"/>
        <v>44732</v>
      </c>
      <c r="W343" s="3"/>
      <c r="X343" s="3"/>
      <c r="Y343" s="105">
        <f>[2]Plan1!$A413</f>
        <v>49065</v>
      </c>
      <c r="Z343" s="105" t="str">
        <f>[2]Plan1!$C413</f>
        <v>Dia do Trabalho</v>
      </c>
      <c r="AA343" s="96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x14ac:dyDescent="0.15">
      <c r="A344" s="35">
        <f t="shared" si="143"/>
        <v>44707</v>
      </c>
      <c r="B344" s="156">
        <f t="shared" ca="1" si="152"/>
        <v>1172.1275459999999</v>
      </c>
      <c r="C344" s="14">
        <f t="shared" si="144"/>
        <v>1000</v>
      </c>
      <c r="D344" s="13">
        <f ca="1">IF(A344&lt;$B$1,VLOOKUP(A344,[1]DI!$A$4:$B$15000,2,FALSE),0)</f>
        <v>0.1265</v>
      </c>
      <c r="E344" s="14">
        <f t="shared" ca="1" si="153"/>
        <v>1.0004727899999999</v>
      </c>
      <c r="F344" s="14">
        <f ca="1">(TRUNC(PRODUCT($E$12:$E343),16))</f>
        <v>1.07447381224661</v>
      </c>
      <c r="G344" s="14">
        <f t="shared" si="154"/>
        <v>1</v>
      </c>
      <c r="H344" s="14">
        <f t="shared" ca="1" si="155"/>
        <v>1.07447381</v>
      </c>
      <c r="I344" s="13">
        <f t="shared" si="145"/>
        <v>0.1</v>
      </c>
      <c r="J344" s="29">
        <f t="shared" si="146"/>
        <v>44375</v>
      </c>
      <c r="K344" s="2">
        <f t="shared" si="147"/>
        <v>230</v>
      </c>
      <c r="L344" s="17">
        <f t="shared" si="148"/>
        <v>230</v>
      </c>
      <c r="M344" s="12">
        <f t="shared" si="140"/>
        <v>1.090885171</v>
      </c>
      <c r="N344" s="12">
        <f t="shared" ca="1" si="141"/>
        <v>1.172127546</v>
      </c>
      <c r="O344" s="17">
        <f t="shared" si="149"/>
        <v>0</v>
      </c>
      <c r="P344" s="14">
        <f t="shared" ca="1" si="138"/>
        <v>172.127546</v>
      </c>
      <c r="Q344" s="14">
        <f t="shared" si="139"/>
        <v>0</v>
      </c>
      <c r="R344" s="14">
        <f t="shared" si="157"/>
        <v>0</v>
      </c>
      <c r="S344" s="20">
        <f t="shared" si="142"/>
        <v>0</v>
      </c>
      <c r="T344" s="14">
        <f t="shared" si="156"/>
        <v>0</v>
      </c>
      <c r="U344" s="4" t="str">
        <f t="shared" si="150"/>
        <v>J=</v>
      </c>
      <c r="V344" s="29">
        <f t="shared" si="151"/>
        <v>44732</v>
      </c>
      <c r="W344" s="3"/>
      <c r="X344" s="3"/>
      <c r="Y344" s="105">
        <f>[2]Plan1!$A414</f>
        <v>49103</v>
      </c>
      <c r="Z344" s="105" t="str">
        <f>[2]Plan1!$C414</f>
        <v>Corpus Christi</v>
      </c>
      <c r="AA344" s="96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x14ac:dyDescent="0.15">
      <c r="A345" s="35">
        <f t="shared" si="143"/>
        <v>44708</v>
      </c>
      <c r="B345" s="156">
        <f t="shared" ca="1" si="152"/>
        <v>1173.125325</v>
      </c>
      <c r="C345" s="14">
        <f t="shared" si="144"/>
        <v>1000</v>
      </c>
      <c r="D345" s="13">
        <f ca="1">IF(A345&lt;$B$1,VLOOKUP(A345,[1]DI!$A$4:$B$15000,2,FALSE),0)</f>
        <v>0.1265</v>
      </c>
      <c r="E345" s="14">
        <f t="shared" ca="1" si="153"/>
        <v>1.0004727899999999</v>
      </c>
      <c r="F345" s="14">
        <f ca="1">(TRUNC(PRODUCT($E$12:$E344),16))</f>
        <v>1.0749818127202999</v>
      </c>
      <c r="G345" s="14">
        <f t="shared" si="154"/>
        <v>1</v>
      </c>
      <c r="H345" s="14">
        <f t="shared" ca="1" si="155"/>
        <v>1.0749818099999999</v>
      </c>
      <c r="I345" s="13">
        <f t="shared" si="145"/>
        <v>0.1</v>
      </c>
      <c r="J345" s="29">
        <f t="shared" si="146"/>
        <v>44375</v>
      </c>
      <c r="K345" s="2">
        <f t="shared" si="147"/>
        <v>231</v>
      </c>
      <c r="L345" s="17">
        <f t="shared" si="148"/>
        <v>231</v>
      </c>
      <c r="M345" s="12">
        <f t="shared" si="140"/>
        <v>1.091297838</v>
      </c>
      <c r="N345" s="12">
        <f t="shared" ca="1" si="141"/>
        <v>1.173125325</v>
      </c>
      <c r="O345" s="17">
        <f t="shared" si="149"/>
        <v>0</v>
      </c>
      <c r="P345" s="14">
        <f t="shared" ca="1" si="138"/>
        <v>173.125325</v>
      </c>
      <c r="Q345" s="14">
        <f t="shared" si="139"/>
        <v>0</v>
      </c>
      <c r="R345" s="14">
        <f t="shared" si="157"/>
        <v>0</v>
      </c>
      <c r="S345" s="20">
        <f t="shared" si="142"/>
        <v>0</v>
      </c>
      <c r="T345" s="14">
        <f t="shared" si="156"/>
        <v>0</v>
      </c>
      <c r="U345" s="4" t="str">
        <f t="shared" si="150"/>
        <v>J=</v>
      </c>
      <c r="V345" s="29">
        <f t="shared" si="151"/>
        <v>44732</v>
      </c>
      <c r="W345" s="3"/>
      <c r="X345" s="3"/>
      <c r="Y345" s="105">
        <f>[2]Plan1!$A415</f>
        <v>49194</v>
      </c>
      <c r="Z345" s="105" t="str">
        <f>[2]Plan1!$C415</f>
        <v>Independência do Brasil</v>
      </c>
      <c r="AA345" s="96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x14ac:dyDescent="0.15">
      <c r="A346" s="35">
        <f t="shared" si="143"/>
        <v>44709</v>
      </c>
      <c r="B346" s="156">
        <f t="shared" ca="1" si="152"/>
        <v>1174.123953</v>
      </c>
      <c r="C346" s="14">
        <f t="shared" si="144"/>
        <v>1000</v>
      </c>
      <c r="D346" s="13">
        <f ca="1">IF(A346&lt;$B$1,VLOOKUP(A346,[1]DI!$A$4:$B$15000,2,FALSE),0)</f>
        <v>0</v>
      </c>
      <c r="E346" s="14">
        <f t="shared" ca="1" si="153"/>
        <v>1</v>
      </c>
      <c r="F346" s="14">
        <f ca="1">(TRUNC(PRODUCT($E$12:$E345),16))</f>
        <v>1.0754900533715399</v>
      </c>
      <c r="G346" s="14">
        <f t="shared" si="154"/>
        <v>1</v>
      </c>
      <c r="H346" s="14">
        <f t="shared" ca="1" si="155"/>
        <v>1.07549005</v>
      </c>
      <c r="I346" s="13">
        <f t="shared" si="145"/>
        <v>0.1</v>
      </c>
      <c r="J346" s="29">
        <f t="shared" si="146"/>
        <v>44375</v>
      </c>
      <c r="K346" s="2">
        <f t="shared" si="147"/>
        <v>231</v>
      </c>
      <c r="L346" s="17">
        <f t="shared" si="148"/>
        <v>232</v>
      </c>
      <c r="M346" s="12">
        <f t="shared" si="140"/>
        <v>1.091710661</v>
      </c>
      <c r="N346" s="12">
        <f t="shared" ca="1" si="141"/>
        <v>1.1741239530000001</v>
      </c>
      <c r="O346" s="17">
        <f t="shared" si="149"/>
        <v>0</v>
      </c>
      <c r="P346" s="14">
        <f t="shared" ca="1" si="138"/>
        <v>174.123953</v>
      </c>
      <c r="Q346" s="14">
        <f t="shared" si="139"/>
        <v>0</v>
      </c>
      <c r="R346" s="14">
        <f t="shared" si="157"/>
        <v>0</v>
      </c>
      <c r="S346" s="20">
        <f t="shared" si="142"/>
        <v>0</v>
      </c>
      <c r="T346" s="14">
        <f t="shared" si="156"/>
        <v>0</v>
      </c>
      <c r="U346" s="4" t="str">
        <f t="shared" si="150"/>
        <v>J=</v>
      </c>
      <c r="V346" s="29">
        <f t="shared" si="151"/>
        <v>44732</v>
      </c>
      <c r="W346" s="3"/>
      <c r="X346" s="3"/>
      <c r="Y346" s="105">
        <f>[2]Plan1!$A416</f>
        <v>49229</v>
      </c>
      <c r="Z346" s="105" t="str">
        <f>[2]Plan1!$C416</f>
        <v>Nossa Sr.a Aparecida - Padroeira do Brasil</v>
      </c>
      <c r="AA346" s="96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35">
        <f t="shared" si="143"/>
        <v>44710</v>
      </c>
      <c r="B347" s="156">
        <f t="shared" ca="1" si="152"/>
        <v>1174.123953</v>
      </c>
      <c r="C347" s="14">
        <f t="shared" si="144"/>
        <v>1000</v>
      </c>
      <c r="D347" s="13">
        <f ca="1">IF(A347&lt;$B$1,VLOOKUP(A347,[1]DI!$A$4:$B$15000,2,FALSE),0)</f>
        <v>0</v>
      </c>
      <c r="E347" s="14">
        <f t="shared" ca="1" si="153"/>
        <v>1</v>
      </c>
      <c r="F347" s="14">
        <f ca="1">(TRUNC(PRODUCT($E$12:$E346),16))</f>
        <v>1.0754900533715399</v>
      </c>
      <c r="G347" s="14">
        <f t="shared" si="154"/>
        <v>1</v>
      </c>
      <c r="H347" s="14">
        <f t="shared" ca="1" si="155"/>
        <v>1.07549005</v>
      </c>
      <c r="I347" s="13">
        <f t="shared" si="145"/>
        <v>0.1</v>
      </c>
      <c r="J347" s="29">
        <f t="shared" si="146"/>
        <v>44375</v>
      </c>
      <c r="K347" s="2">
        <f t="shared" si="147"/>
        <v>231</v>
      </c>
      <c r="L347" s="17">
        <f t="shared" si="148"/>
        <v>232</v>
      </c>
      <c r="M347" s="12">
        <f t="shared" si="140"/>
        <v>1.091710661</v>
      </c>
      <c r="N347" s="12">
        <f t="shared" ca="1" si="141"/>
        <v>1.1741239530000001</v>
      </c>
      <c r="O347" s="17">
        <f t="shared" si="149"/>
        <v>0</v>
      </c>
      <c r="P347" s="14">
        <f t="shared" ca="1" si="138"/>
        <v>174.123953</v>
      </c>
      <c r="Q347" s="14">
        <f t="shared" si="139"/>
        <v>0</v>
      </c>
      <c r="R347" s="14">
        <f t="shared" si="157"/>
        <v>0</v>
      </c>
      <c r="S347" s="20">
        <f t="shared" si="142"/>
        <v>0</v>
      </c>
      <c r="T347" s="14">
        <f t="shared" si="156"/>
        <v>0</v>
      </c>
      <c r="U347" s="4" t="str">
        <f t="shared" si="150"/>
        <v>J=</v>
      </c>
      <c r="V347" s="29">
        <f t="shared" si="151"/>
        <v>44732</v>
      </c>
      <c r="W347" s="3"/>
      <c r="X347" s="3"/>
      <c r="Y347" s="105">
        <f>[2]Plan1!$A417</f>
        <v>49250</v>
      </c>
      <c r="Z347" s="105" t="str">
        <f>[2]Plan1!$C417</f>
        <v>Finados</v>
      </c>
      <c r="AA347" s="96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35">
        <f t="shared" si="143"/>
        <v>44711</v>
      </c>
      <c r="B348" s="156">
        <f t="shared" ca="1" si="152"/>
        <v>1174.123953</v>
      </c>
      <c r="C348" s="14">
        <f t="shared" si="144"/>
        <v>1000</v>
      </c>
      <c r="D348" s="13">
        <f ca="1">IF(A348&lt;$B$1,VLOOKUP(A348,[1]DI!$A$4:$B$15000,2,FALSE),0)</f>
        <v>0.1265</v>
      </c>
      <c r="E348" s="14">
        <f t="shared" ca="1" si="153"/>
        <v>1.0004727899999999</v>
      </c>
      <c r="F348" s="14">
        <f ca="1">(TRUNC(PRODUCT($E$12:$E347),16))</f>
        <v>1.0754900533715399</v>
      </c>
      <c r="G348" s="14">
        <f t="shared" si="154"/>
        <v>1</v>
      </c>
      <c r="H348" s="14">
        <f t="shared" ca="1" si="155"/>
        <v>1.07549005</v>
      </c>
      <c r="I348" s="13">
        <f t="shared" si="145"/>
        <v>0.1</v>
      </c>
      <c r="J348" s="29">
        <f t="shared" si="146"/>
        <v>44375</v>
      </c>
      <c r="K348" s="2">
        <f t="shared" si="147"/>
        <v>232</v>
      </c>
      <c r="L348" s="17">
        <f t="shared" si="148"/>
        <v>232</v>
      </c>
      <c r="M348" s="12">
        <f t="shared" si="140"/>
        <v>1.091710661</v>
      </c>
      <c r="N348" s="12">
        <f t="shared" ca="1" si="141"/>
        <v>1.1741239530000001</v>
      </c>
      <c r="O348" s="17">
        <f t="shared" si="149"/>
        <v>0</v>
      </c>
      <c r="P348" s="14">
        <f t="shared" ca="1" si="138"/>
        <v>174.123953</v>
      </c>
      <c r="Q348" s="14">
        <f t="shared" si="139"/>
        <v>0</v>
      </c>
      <c r="R348" s="14">
        <f t="shared" si="157"/>
        <v>0</v>
      </c>
      <c r="S348" s="20">
        <f t="shared" si="142"/>
        <v>0</v>
      </c>
      <c r="T348" s="14">
        <f t="shared" si="156"/>
        <v>0</v>
      </c>
      <c r="U348" s="4" t="str">
        <f t="shared" si="150"/>
        <v>J=</v>
      </c>
      <c r="V348" s="29">
        <f t="shared" si="151"/>
        <v>44732</v>
      </c>
      <c r="W348" s="3"/>
      <c r="X348" s="3"/>
      <c r="Y348" s="105">
        <f>[2]Plan1!$A418</f>
        <v>49263</v>
      </c>
      <c r="Z348" s="105" t="str">
        <f>[2]Plan1!$C418</f>
        <v>Proclamação da República</v>
      </c>
      <c r="AA348" s="96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35">
        <f t="shared" si="143"/>
        <v>44712</v>
      </c>
      <c r="B349" s="156">
        <f t="shared" ca="1" si="152"/>
        <v>1175.1234320000001</v>
      </c>
      <c r="C349" s="14">
        <f t="shared" si="144"/>
        <v>1000</v>
      </c>
      <c r="D349" s="13">
        <f ca="1">IF(A349&lt;$B$1,VLOOKUP(A349,[1]DI!$A$4:$B$15000,2,FALSE),0)</f>
        <v>0.1265</v>
      </c>
      <c r="E349" s="14">
        <f t="shared" ca="1" si="153"/>
        <v>1.0004727899999999</v>
      </c>
      <c r="F349" s="14">
        <f ca="1">(TRUNC(PRODUCT($E$12:$E348),16))</f>
        <v>1.07599853431387</v>
      </c>
      <c r="G349" s="14">
        <f t="shared" si="154"/>
        <v>1</v>
      </c>
      <c r="H349" s="14">
        <f t="shared" ca="1" si="155"/>
        <v>1.0759985299999999</v>
      </c>
      <c r="I349" s="13">
        <f t="shared" si="145"/>
        <v>0.1</v>
      </c>
      <c r="J349" s="29">
        <f t="shared" si="146"/>
        <v>44375</v>
      </c>
      <c r="K349" s="2">
        <f t="shared" si="147"/>
        <v>233</v>
      </c>
      <c r="L349" s="17">
        <f t="shared" si="148"/>
        <v>233</v>
      </c>
      <c r="M349" s="12">
        <f t="shared" si="140"/>
        <v>1.0921236409999999</v>
      </c>
      <c r="N349" s="12">
        <f t="shared" ca="1" si="141"/>
        <v>1.1751234319999999</v>
      </c>
      <c r="O349" s="17">
        <f t="shared" si="149"/>
        <v>0</v>
      </c>
      <c r="P349" s="14">
        <f t="shared" ca="1" si="138"/>
        <v>175.12343200000001</v>
      </c>
      <c r="Q349" s="14">
        <f t="shared" si="139"/>
        <v>0</v>
      </c>
      <c r="R349" s="14">
        <f t="shared" si="157"/>
        <v>0</v>
      </c>
      <c r="S349" s="20">
        <f t="shared" si="142"/>
        <v>0</v>
      </c>
      <c r="T349" s="14">
        <f t="shared" si="156"/>
        <v>0</v>
      </c>
      <c r="U349" s="4" t="str">
        <f t="shared" si="150"/>
        <v>J=</v>
      </c>
      <c r="V349" s="29">
        <f t="shared" si="151"/>
        <v>44732</v>
      </c>
      <c r="W349" s="3"/>
      <c r="X349" s="3"/>
      <c r="Y349" s="105">
        <f>[2]Plan1!$A419</f>
        <v>49268</v>
      </c>
      <c r="Z349" s="105" t="str">
        <f>[2]Plan1!$C419</f>
        <v>Dia Nacional de Zumbi e da Consciência Negra</v>
      </c>
      <c r="AA349" s="96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35">
        <f t="shared" si="143"/>
        <v>44713</v>
      </c>
      <c r="B350" s="156">
        <f t="shared" ca="1" si="152"/>
        <v>1176.123771</v>
      </c>
      <c r="C350" s="14">
        <f t="shared" si="144"/>
        <v>1000</v>
      </c>
      <c r="D350" s="13">
        <f ca="1">IF(A350&lt;$B$1,VLOOKUP(A350,[1]DI!$A$4:$B$15000,2,FALSE),0)</f>
        <v>0.1265</v>
      </c>
      <c r="E350" s="14">
        <f t="shared" ca="1" si="153"/>
        <v>1.0004727899999999</v>
      </c>
      <c r="F350" s="14">
        <f ca="1">(TRUNC(PRODUCT($E$12:$E349),16))</f>
        <v>1.0765072556609101</v>
      </c>
      <c r="G350" s="14">
        <f t="shared" si="154"/>
        <v>1</v>
      </c>
      <c r="H350" s="14">
        <f t="shared" ca="1" si="155"/>
        <v>1.0765072600000001</v>
      </c>
      <c r="I350" s="13">
        <f t="shared" si="145"/>
        <v>0.1</v>
      </c>
      <c r="J350" s="29">
        <f t="shared" si="146"/>
        <v>44375</v>
      </c>
      <c r="K350" s="2">
        <f t="shared" si="147"/>
        <v>234</v>
      </c>
      <c r="L350" s="17">
        <f t="shared" si="148"/>
        <v>234</v>
      </c>
      <c r="M350" s="12">
        <f t="shared" si="140"/>
        <v>1.092536776</v>
      </c>
      <c r="N350" s="12">
        <f t="shared" ca="1" si="141"/>
        <v>1.1761237710000001</v>
      </c>
      <c r="O350" s="17">
        <f t="shared" si="149"/>
        <v>0</v>
      </c>
      <c r="P350" s="14">
        <f t="shared" ca="1" si="138"/>
        <v>176.123771</v>
      </c>
      <c r="Q350" s="14">
        <f t="shared" si="139"/>
        <v>0</v>
      </c>
      <c r="R350" s="14">
        <f t="shared" si="157"/>
        <v>0</v>
      </c>
      <c r="S350" s="20">
        <f t="shared" si="142"/>
        <v>0</v>
      </c>
      <c r="T350" s="14">
        <f t="shared" si="156"/>
        <v>0</v>
      </c>
      <c r="U350" s="4" t="str">
        <f t="shared" si="150"/>
        <v>J=</v>
      </c>
      <c r="V350" s="29">
        <f t="shared" si="151"/>
        <v>44732</v>
      </c>
      <c r="W350" s="3"/>
      <c r="X350" s="3"/>
      <c r="Y350" s="105">
        <f>[2]Plan1!$A420</f>
        <v>49303</v>
      </c>
      <c r="Z350" s="105" t="str">
        <f>[2]Plan1!$C420</f>
        <v>Natal</v>
      </c>
      <c r="AA350" s="96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35">
        <f t="shared" si="143"/>
        <v>44714</v>
      </c>
      <c r="B351" s="156">
        <f t="shared" ca="1" si="152"/>
        <v>1177.124951</v>
      </c>
      <c r="C351" s="14">
        <f t="shared" si="144"/>
        <v>1000</v>
      </c>
      <c r="D351" s="13">
        <f ca="1">IF(A351&lt;$B$1,VLOOKUP(A351,[1]DI!$A$4:$B$15000,2,FALSE),0)</f>
        <v>0.1265</v>
      </c>
      <c r="E351" s="14">
        <f t="shared" ca="1" si="153"/>
        <v>1.0004727899999999</v>
      </c>
      <c r="F351" s="14">
        <f ca="1">(TRUNC(PRODUCT($E$12:$E350),16))</f>
        <v>1.07701621752631</v>
      </c>
      <c r="G351" s="14">
        <f t="shared" si="154"/>
        <v>1</v>
      </c>
      <c r="H351" s="14">
        <f t="shared" ca="1" si="155"/>
        <v>1.07701622</v>
      </c>
      <c r="I351" s="13">
        <f t="shared" si="145"/>
        <v>0.1</v>
      </c>
      <c r="J351" s="29">
        <f t="shared" si="146"/>
        <v>44375</v>
      </c>
      <c r="K351" s="2">
        <f t="shared" si="147"/>
        <v>235</v>
      </c>
      <c r="L351" s="17">
        <f t="shared" si="148"/>
        <v>235</v>
      </c>
      <c r="M351" s="12">
        <f t="shared" si="140"/>
        <v>1.0929500679999999</v>
      </c>
      <c r="N351" s="12">
        <f t="shared" ca="1" si="141"/>
        <v>1.1771249509999999</v>
      </c>
      <c r="O351" s="17">
        <f t="shared" si="149"/>
        <v>0</v>
      </c>
      <c r="P351" s="14">
        <f t="shared" ca="1" si="138"/>
        <v>177.12495100000001</v>
      </c>
      <c r="Q351" s="14">
        <f t="shared" si="139"/>
        <v>0</v>
      </c>
      <c r="R351" s="14">
        <f t="shared" si="157"/>
        <v>0</v>
      </c>
      <c r="S351" s="20">
        <f t="shared" si="142"/>
        <v>0</v>
      </c>
      <c r="T351" s="14">
        <f t="shared" si="156"/>
        <v>0</v>
      </c>
      <c r="U351" s="4" t="str">
        <f t="shared" si="150"/>
        <v>J=</v>
      </c>
      <c r="V351" s="29">
        <f t="shared" si="151"/>
        <v>44732</v>
      </c>
      <c r="W351" s="3"/>
      <c r="X351" s="3"/>
      <c r="Y351" s="105">
        <f>[2]Plan1!$A421</f>
        <v>49310</v>
      </c>
      <c r="Z351" s="105" t="str">
        <f>[2]Plan1!$C421</f>
        <v>Confraternização Universal</v>
      </c>
      <c r="AA351" s="96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35">
        <f t="shared" si="143"/>
        <v>44715</v>
      </c>
      <c r="B352" s="156">
        <f t="shared" ca="1" si="152"/>
        <v>1178.126982</v>
      </c>
      <c r="C352" s="14">
        <f t="shared" si="144"/>
        <v>1000</v>
      </c>
      <c r="D352" s="13">
        <f ca="1">IF(A352&lt;$B$1,VLOOKUP(A352,[1]DI!$A$4:$B$15000,2,FALSE),0)</f>
        <v>0.1265</v>
      </c>
      <c r="E352" s="14">
        <f t="shared" ca="1" si="153"/>
        <v>1.0004727899999999</v>
      </c>
      <c r="F352" s="14">
        <f ca="1">(TRUNC(PRODUCT($E$12:$E351),16))</f>
        <v>1.0775254200238</v>
      </c>
      <c r="G352" s="14">
        <f t="shared" si="154"/>
        <v>1</v>
      </c>
      <c r="H352" s="14">
        <f t="shared" ca="1" si="155"/>
        <v>1.07752542</v>
      </c>
      <c r="I352" s="13">
        <f t="shared" si="145"/>
        <v>0.1</v>
      </c>
      <c r="J352" s="29">
        <f t="shared" si="146"/>
        <v>44375</v>
      </c>
      <c r="K352" s="2">
        <f t="shared" si="147"/>
        <v>236</v>
      </c>
      <c r="L352" s="17">
        <f t="shared" si="148"/>
        <v>236</v>
      </c>
      <c r="M352" s="12">
        <f t="shared" si="140"/>
        <v>1.0933635159999999</v>
      </c>
      <c r="N352" s="12">
        <f t="shared" ca="1" si="141"/>
        <v>1.178126982</v>
      </c>
      <c r="O352" s="17">
        <f t="shared" si="149"/>
        <v>0</v>
      </c>
      <c r="P352" s="14">
        <f t="shared" ca="1" si="138"/>
        <v>178.126982</v>
      </c>
      <c r="Q352" s="14">
        <f t="shared" si="139"/>
        <v>0</v>
      </c>
      <c r="R352" s="14">
        <f t="shared" si="157"/>
        <v>0</v>
      </c>
      <c r="S352" s="20">
        <f t="shared" si="142"/>
        <v>0</v>
      </c>
      <c r="T352" s="14">
        <f t="shared" si="156"/>
        <v>0</v>
      </c>
      <c r="U352" s="4" t="str">
        <f t="shared" si="150"/>
        <v>J=</v>
      </c>
      <c r="V352" s="29">
        <f t="shared" si="151"/>
        <v>44732</v>
      </c>
      <c r="W352" s="3"/>
      <c r="X352" s="3"/>
      <c r="Y352" s="105">
        <f>[2]Plan1!$A422</f>
        <v>49345</v>
      </c>
      <c r="Z352" s="105" t="str">
        <f>[2]Plan1!$C422</f>
        <v>Carnaval</v>
      </c>
      <c r="AA352" s="96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35">
        <f t="shared" si="143"/>
        <v>44716</v>
      </c>
      <c r="B353" s="156">
        <f t="shared" ca="1" si="152"/>
        <v>1179.129866</v>
      </c>
      <c r="C353" s="14">
        <f t="shared" si="144"/>
        <v>1000</v>
      </c>
      <c r="D353" s="13">
        <f ca="1">IF(A353&lt;$B$1,VLOOKUP(A353,[1]DI!$A$4:$B$15000,2,FALSE),0)</f>
        <v>0</v>
      </c>
      <c r="E353" s="14">
        <f t="shared" ca="1" si="153"/>
        <v>1</v>
      </c>
      <c r="F353" s="14">
        <f ca="1">(TRUNC(PRODUCT($E$12:$E352),16))</f>
        <v>1.0780348632671299</v>
      </c>
      <c r="G353" s="14">
        <f t="shared" si="154"/>
        <v>1</v>
      </c>
      <c r="H353" s="14">
        <f t="shared" ca="1" si="155"/>
        <v>1.07803486</v>
      </c>
      <c r="I353" s="13">
        <f t="shared" si="145"/>
        <v>0.1</v>
      </c>
      <c r="J353" s="29">
        <f t="shared" si="146"/>
        <v>44375</v>
      </c>
      <c r="K353" s="2">
        <f t="shared" si="147"/>
        <v>236</v>
      </c>
      <c r="L353" s="17">
        <f t="shared" si="148"/>
        <v>237</v>
      </c>
      <c r="M353" s="12">
        <f t="shared" si="140"/>
        <v>1.093777121</v>
      </c>
      <c r="N353" s="12">
        <f t="shared" ca="1" si="141"/>
        <v>1.179129866</v>
      </c>
      <c r="O353" s="17">
        <f t="shared" si="149"/>
        <v>0</v>
      </c>
      <c r="P353" s="14">
        <f t="shared" ca="1" si="138"/>
        <v>179.12986599999999</v>
      </c>
      <c r="Q353" s="14">
        <f t="shared" si="139"/>
        <v>0</v>
      </c>
      <c r="R353" s="14">
        <f t="shared" si="157"/>
        <v>0</v>
      </c>
      <c r="S353" s="20">
        <f t="shared" si="142"/>
        <v>0</v>
      </c>
      <c r="T353" s="14">
        <f t="shared" si="156"/>
        <v>0</v>
      </c>
      <c r="U353" s="4" t="str">
        <f t="shared" si="150"/>
        <v>J=</v>
      </c>
      <c r="V353" s="29">
        <f t="shared" si="151"/>
        <v>44732</v>
      </c>
      <c r="W353" s="3"/>
      <c r="X353" s="3"/>
      <c r="Y353" s="105">
        <f>[2]Plan1!$A423</f>
        <v>49346</v>
      </c>
      <c r="Z353" s="105" t="str">
        <f>[2]Plan1!$C423</f>
        <v>Carnaval</v>
      </c>
      <c r="AA353" s="96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35">
        <f t="shared" si="143"/>
        <v>44717</v>
      </c>
      <c r="B354" s="156">
        <f t="shared" ca="1" si="152"/>
        <v>1179.129866</v>
      </c>
      <c r="C354" s="14">
        <f t="shared" si="144"/>
        <v>1000</v>
      </c>
      <c r="D354" s="13">
        <f ca="1">IF(A354&lt;$B$1,VLOOKUP(A354,[1]DI!$A$4:$B$15000,2,FALSE),0)</f>
        <v>0</v>
      </c>
      <c r="E354" s="14">
        <f t="shared" ca="1" si="153"/>
        <v>1</v>
      </c>
      <c r="F354" s="14">
        <f ca="1">(TRUNC(PRODUCT($E$12:$E353),16))</f>
        <v>1.0780348632671299</v>
      </c>
      <c r="G354" s="14">
        <f t="shared" si="154"/>
        <v>1</v>
      </c>
      <c r="H354" s="14">
        <f t="shared" ca="1" si="155"/>
        <v>1.07803486</v>
      </c>
      <c r="I354" s="13">
        <f t="shared" si="145"/>
        <v>0.1</v>
      </c>
      <c r="J354" s="29">
        <f t="shared" si="146"/>
        <v>44375</v>
      </c>
      <c r="K354" s="2">
        <f t="shared" si="147"/>
        <v>236</v>
      </c>
      <c r="L354" s="17">
        <f t="shared" si="148"/>
        <v>237</v>
      </c>
      <c r="M354" s="12">
        <f t="shared" si="140"/>
        <v>1.093777121</v>
      </c>
      <c r="N354" s="12">
        <f t="shared" ca="1" si="141"/>
        <v>1.179129866</v>
      </c>
      <c r="O354" s="17">
        <f t="shared" si="149"/>
        <v>0</v>
      </c>
      <c r="P354" s="14">
        <f t="shared" ca="1" si="138"/>
        <v>179.12986599999999</v>
      </c>
      <c r="Q354" s="14">
        <f t="shared" si="139"/>
        <v>0</v>
      </c>
      <c r="R354" s="14">
        <f t="shared" si="157"/>
        <v>0</v>
      </c>
      <c r="S354" s="20">
        <f t="shared" si="142"/>
        <v>0</v>
      </c>
      <c r="T354" s="14">
        <f t="shared" si="156"/>
        <v>0</v>
      </c>
      <c r="U354" s="4" t="str">
        <f t="shared" si="150"/>
        <v>J=</v>
      </c>
      <c r="V354" s="29">
        <f t="shared" si="151"/>
        <v>44732</v>
      </c>
      <c r="W354" s="3"/>
      <c r="X354" s="3"/>
      <c r="Y354" s="105">
        <f>[2]Plan1!$A424</f>
        <v>49391</v>
      </c>
      <c r="Z354" s="105" t="str">
        <f>[2]Plan1!$C424</f>
        <v>Paixão de Cristo</v>
      </c>
      <c r="AA354" s="96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35">
        <f t="shared" si="143"/>
        <v>44718</v>
      </c>
      <c r="B355" s="156">
        <f t="shared" ca="1" si="152"/>
        <v>1179.129866</v>
      </c>
      <c r="C355" s="14">
        <f t="shared" si="144"/>
        <v>1000</v>
      </c>
      <c r="D355" s="13">
        <f ca="1">IF(A355&lt;$B$1,VLOOKUP(A355,[1]DI!$A$4:$B$15000,2,FALSE),0)</f>
        <v>0.1265</v>
      </c>
      <c r="E355" s="14">
        <f t="shared" ca="1" si="153"/>
        <v>1.0004727899999999</v>
      </c>
      <c r="F355" s="14">
        <f ca="1">(TRUNC(PRODUCT($E$12:$E354),16))</f>
        <v>1.0780348632671299</v>
      </c>
      <c r="G355" s="14">
        <f t="shared" si="154"/>
        <v>1</v>
      </c>
      <c r="H355" s="14">
        <f t="shared" ca="1" si="155"/>
        <v>1.07803486</v>
      </c>
      <c r="I355" s="13">
        <f t="shared" si="145"/>
        <v>0.1</v>
      </c>
      <c r="J355" s="29">
        <f t="shared" si="146"/>
        <v>44375</v>
      </c>
      <c r="K355" s="2">
        <f t="shared" si="147"/>
        <v>237</v>
      </c>
      <c r="L355" s="17">
        <f t="shared" si="148"/>
        <v>237</v>
      </c>
      <c r="M355" s="12">
        <f t="shared" si="140"/>
        <v>1.093777121</v>
      </c>
      <c r="N355" s="12">
        <f t="shared" ca="1" si="141"/>
        <v>1.179129866</v>
      </c>
      <c r="O355" s="17">
        <f t="shared" si="149"/>
        <v>0</v>
      </c>
      <c r="P355" s="14">
        <f t="shared" ca="1" si="138"/>
        <v>179.12986599999999</v>
      </c>
      <c r="Q355" s="14">
        <f t="shared" si="139"/>
        <v>0</v>
      </c>
      <c r="R355" s="14">
        <f t="shared" si="157"/>
        <v>0</v>
      </c>
      <c r="S355" s="20">
        <f t="shared" si="142"/>
        <v>0</v>
      </c>
      <c r="T355" s="14">
        <f t="shared" si="156"/>
        <v>0</v>
      </c>
      <c r="U355" s="4" t="str">
        <f t="shared" si="150"/>
        <v>J=</v>
      </c>
      <c r="V355" s="29">
        <f t="shared" si="151"/>
        <v>44732</v>
      </c>
      <c r="W355" s="3"/>
      <c r="X355" s="3"/>
      <c r="Y355" s="105">
        <f>[2]Plan1!$A425</f>
        <v>49420</v>
      </c>
      <c r="Z355" s="105" t="str">
        <f>[2]Plan1!$C425</f>
        <v>Tiradentes</v>
      </c>
      <c r="AA355" s="96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35">
        <f t="shared" si="143"/>
        <v>44719</v>
      </c>
      <c r="B356" s="156">
        <f t="shared" ca="1" si="152"/>
        <v>1180.1336120000001</v>
      </c>
      <c r="C356" s="14">
        <f t="shared" si="144"/>
        <v>1000</v>
      </c>
      <c r="D356" s="13">
        <f ca="1">IF(A356&lt;$B$1,VLOOKUP(A356,[1]DI!$A$4:$B$15000,2,FALSE),0)</f>
        <v>0.1265</v>
      </c>
      <c r="E356" s="14">
        <f t="shared" ca="1" si="153"/>
        <v>1.0004727899999999</v>
      </c>
      <c r="F356" s="14">
        <f ca="1">(TRUNC(PRODUCT($E$12:$E355),16))</f>
        <v>1.0785445473701301</v>
      </c>
      <c r="G356" s="14">
        <f t="shared" si="154"/>
        <v>1</v>
      </c>
      <c r="H356" s="14">
        <f t="shared" ca="1" si="155"/>
        <v>1.0785445499999999</v>
      </c>
      <c r="I356" s="13">
        <f t="shared" si="145"/>
        <v>0.1</v>
      </c>
      <c r="J356" s="29">
        <f t="shared" si="146"/>
        <v>44375</v>
      </c>
      <c r="K356" s="2">
        <f t="shared" si="147"/>
        <v>238</v>
      </c>
      <c r="L356" s="17">
        <f t="shared" si="148"/>
        <v>238</v>
      </c>
      <c r="M356" s="12">
        <f t="shared" si="140"/>
        <v>1.0941908819999999</v>
      </c>
      <c r="N356" s="12">
        <f t="shared" ca="1" si="141"/>
        <v>1.1801336120000001</v>
      </c>
      <c r="O356" s="17">
        <f t="shared" si="149"/>
        <v>0</v>
      </c>
      <c r="P356" s="14">
        <f t="shared" ca="1" si="138"/>
        <v>180.133612</v>
      </c>
      <c r="Q356" s="14">
        <f t="shared" si="139"/>
        <v>0</v>
      </c>
      <c r="R356" s="14">
        <f t="shared" si="157"/>
        <v>0</v>
      </c>
      <c r="S356" s="20">
        <f t="shared" si="142"/>
        <v>0</v>
      </c>
      <c r="T356" s="14">
        <f t="shared" si="156"/>
        <v>0</v>
      </c>
      <c r="U356" s="4" t="str">
        <f t="shared" si="150"/>
        <v>J=</v>
      </c>
      <c r="V356" s="29">
        <f t="shared" si="151"/>
        <v>44732</v>
      </c>
      <c r="W356" s="3"/>
      <c r="X356" s="3"/>
      <c r="Y356" s="105">
        <f>[2]Plan1!$A426</f>
        <v>49430</v>
      </c>
      <c r="Z356" s="105" t="str">
        <f>[2]Plan1!$C426</f>
        <v>Dia do Trabalho</v>
      </c>
      <c r="AA356" s="96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35">
        <f t="shared" si="143"/>
        <v>44720</v>
      </c>
      <c r="B357" s="156">
        <f t="shared" ca="1" si="152"/>
        <v>1181.1382020000001</v>
      </c>
      <c r="C357" s="14">
        <f t="shared" si="144"/>
        <v>1000</v>
      </c>
      <c r="D357" s="13">
        <f ca="1">IF(A357&lt;$B$1,VLOOKUP(A357,[1]DI!$A$4:$B$15000,2,FALSE),0)</f>
        <v>0.1265</v>
      </c>
      <c r="E357" s="14">
        <f t="shared" ca="1" si="153"/>
        <v>1.0004727899999999</v>
      </c>
      <c r="F357" s="14">
        <f ca="1">(TRUNC(PRODUCT($E$12:$E356),16))</f>
        <v>1.07905447244668</v>
      </c>
      <c r="G357" s="14">
        <f t="shared" si="154"/>
        <v>1</v>
      </c>
      <c r="H357" s="14">
        <f t="shared" ca="1" si="155"/>
        <v>1.07905447</v>
      </c>
      <c r="I357" s="13">
        <f t="shared" si="145"/>
        <v>0.1</v>
      </c>
      <c r="J357" s="29">
        <f t="shared" si="146"/>
        <v>44375</v>
      </c>
      <c r="K357" s="2">
        <f t="shared" si="147"/>
        <v>239</v>
      </c>
      <c r="L357" s="17">
        <f t="shared" si="148"/>
        <v>239</v>
      </c>
      <c r="M357" s="12">
        <f t="shared" si="140"/>
        <v>1.0946047999999999</v>
      </c>
      <c r="N357" s="12">
        <f t="shared" ca="1" si="141"/>
        <v>1.1811382020000001</v>
      </c>
      <c r="O357" s="17">
        <f t="shared" si="149"/>
        <v>0</v>
      </c>
      <c r="P357" s="14">
        <f t="shared" ca="1" si="138"/>
        <v>181.13820200000001</v>
      </c>
      <c r="Q357" s="14">
        <f t="shared" si="139"/>
        <v>0</v>
      </c>
      <c r="R357" s="14">
        <f t="shared" si="157"/>
        <v>0</v>
      </c>
      <c r="S357" s="20">
        <f t="shared" si="142"/>
        <v>0</v>
      </c>
      <c r="T357" s="14">
        <f t="shared" si="156"/>
        <v>0</v>
      </c>
      <c r="U357" s="4" t="str">
        <f t="shared" si="150"/>
        <v>J=</v>
      </c>
      <c r="V357" s="29">
        <f t="shared" si="151"/>
        <v>44732</v>
      </c>
      <c r="W357" s="3"/>
      <c r="X357" s="3"/>
      <c r="Y357" s="105">
        <f>[2]Plan1!$A427</f>
        <v>49453</v>
      </c>
      <c r="Z357" s="105" t="str">
        <f>[2]Plan1!$C427</f>
        <v>Corpus Christi</v>
      </c>
      <c r="AA357" s="96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35">
        <f t="shared" si="143"/>
        <v>44721</v>
      </c>
      <c r="B358" s="156">
        <f t="shared" ca="1" si="152"/>
        <v>1182.1436570000001</v>
      </c>
      <c r="C358" s="14">
        <f t="shared" si="144"/>
        <v>1000</v>
      </c>
      <c r="D358" s="13">
        <f ca="1">IF(A358&lt;$B$1,VLOOKUP(A358,[1]DI!$A$4:$B$15000,2,FALSE),0)</f>
        <v>0.1265</v>
      </c>
      <c r="E358" s="14">
        <f t="shared" ca="1" si="153"/>
        <v>1.0004727899999999</v>
      </c>
      <c r="F358" s="14">
        <f ca="1">(TRUNC(PRODUCT($E$12:$E357),16))</f>
        <v>1.0795646386107101</v>
      </c>
      <c r="G358" s="14">
        <f t="shared" si="154"/>
        <v>1</v>
      </c>
      <c r="H358" s="14">
        <f t="shared" ca="1" si="155"/>
        <v>1.0795646400000001</v>
      </c>
      <c r="I358" s="13">
        <f t="shared" si="145"/>
        <v>0.1</v>
      </c>
      <c r="J358" s="29">
        <f t="shared" si="146"/>
        <v>44375</v>
      </c>
      <c r="K358" s="2">
        <f t="shared" si="147"/>
        <v>240</v>
      </c>
      <c r="L358" s="17">
        <f t="shared" si="148"/>
        <v>240</v>
      </c>
      <c r="M358" s="12">
        <f t="shared" si="140"/>
        <v>1.095018874</v>
      </c>
      <c r="N358" s="12">
        <f t="shared" ca="1" si="141"/>
        <v>1.1821436569999999</v>
      </c>
      <c r="O358" s="17">
        <f t="shared" si="149"/>
        <v>0</v>
      </c>
      <c r="P358" s="14">
        <f t="shared" ca="1" si="138"/>
        <v>182.14365699999999</v>
      </c>
      <c r="Q358" s="14">
        <f t="shared" si="139"/>
        <v>0</v>
      </c>
      <c r="R358" s="14">
        <f t="shared" si="157"/>
        <v>0</v>
      </c>
      <c r="S358" s="20">
        <f t="shared" si="142"/>
        <v>0</v>
      </c>
      <c r="T358" s="14">
        <f t="shared" si="156"/>
        <v>0</v>
      </c>
      <c r="U358" s="4" t="str">
        <f t="shared" si="150"/>
        <v>J=</v>
      </c>
      <c r="V358" s="29">
        <f t="shared" si="151"/>
        <v>44732</v>
      </c>
      <c r="W358" s="3"/>
      <c r="X358" s="3"/>
      <c r="Y358" s="105">
        <f>[2]Plan1!$A428</f>
        <v>49559</v>
      </c>
      <c r="Z358" s="105" t="str">
        <f>[2]Plan1!$C428</f>
        <v>Independência do Brasil</v>
      </c>
      <c r="AA358" s="96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35">
        <f t="shared" si="143"/>
        <v>44722</v>
      </c>
      <c r="B359" s="156">
        <f t="shared" ca="1" si="152"/>
        <v>1183.1499659999999</v>
      </c>
      <c r="C359" s="14">
        <f t="shared" si="144"/>
        <v>1000</v>
      </c>
      <c r="D359" s="13">
        <f ca="1">IF(A359&lt;$B$1,VLOOKUP(A359,[1]DI!$A$4:$B$15000,2,FALSE),0)</f>
        <v>0.1265</v>
      </c>
      <c r="E359" s="14">
        <f t="shared" ca="1" si="153"/>
        <v>1.0004727899999999</v>
      </c>
      <c r="F359" s="14">
        <f ca="1">(TRUNC(PRODUCT($E$12:$E358),16))</f>
        <v>1.0800750459762001</v>
      </c>
      <c r="G359" s="14">
        <f t="shared" si="154"/>
        <v>1</v>
      </c>
      <c r="H359" s="14">
        <f t="shared" ca="1" si="155"/>
        <v>1.08007505</v>
      </c>
      <c r="I359" s="13">
        <f t="shared" si="145"/>
        <v>0.1</v>
      </c>
      <c r="J359" s="29">
        <f t="shared" si="146"/>
        <v>44375</v>
      </c>
      <c r="K359" s="2">
        <f t="shared" si="147"/>
        <v>241</v>
      </c>
      <c r="L359" s="17">
        <f t="shared" si="148"/>
        <v>241</v>
      </c>
      <c r="M359" s="12">
        <f t="shared" si="140"/>
        <v>1.0954331049999999</v>
      </c>
      <c r="N359" s="12">
        <f t="shared" ca="1" si="141"/>
        <v>1.183149966</v>
      </c>
      <c r="O359" s="17">
        <f t="shared" si="149"/>
        <v>0</v>
      </c>
      <c r="P359" s="14">
        <f t="shared" ca="1" si="138"/>
        <v>183.14996600000001</v>
      </c>
      <c r="Q359" s="14">
        <f t="shared" si="139"/>
        <v>0</v>
      </c>
      <c r="R359" s="14">
        <f t="shared" si="157"/>
        <v>0</v>
      </c>
      <c r="S359" s="20">
        <f t="shared" si="142"/>
        <v>0</v>
      </c>
      <c r="T359" s="14">
        <f t="shared" si="156"/>
        <v>0</v>
      </c>
      <c r="U359" s="4" t="str">
        <f t="shared" si="150"/>
        <v>J=</v>
      </c>
      <c r="V359" s="29">
        <f t="shared" si="151"/>
        <v>44732</v>
      </c>
      <c r="W359" s="3"/>
      <c r="X359" s="3"/>
      <c r="Y359" s="105">
        <f>[2]Plan1!$A429</f>
        <v>49594</v>
      </c>
      <c r="Z359" s="105" t="str">
        <f>[2]Plan1!$C429</f>
        <v>Nossa Sr.a Aparecida - Padroeira do Brasil</v>
      </c>
      <c r="AA359" s="96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35">
        <f t="shared" si="143"/>
        <v>44723</v>
      </c>
      <c r="B360" s="156">
        <f t="shared" ca="1" si="152"/>
        <v>1184.157119</v>
      </c>
      <c r="C360" s="14">
        <f t="shared" si="144"/>
        <v>1000</v>
      </c>
      <c r="D360" s="13">
        <f ca="1">IF(A360&lt;$B$1,VLOOKUP(A360,[1]DI!$A$4:$B$15000,2,FALSE),0)</f>
        <v>0</v>
      </c>
      <c r="E360" s="14">
        <f t="shared" ca="1" si="153"/>
        <v>1</v>
      </c>
      <c r="F360" s="14">
        <f ca="1">(TRUNC(PRODUCT($E$12:$E359),16))</f>
        <v>1.0805856946571899</v>
      </c>
      <c r="G360" s="14">
        <f t="shared" si="154"/>
        <v>1</v>
      </c>
      <c r="H360" s="14">
        <f t="shared" ca="1" si="155"/>
        <v>1.0805856899999999</v>
      </c>
      <c r="I360" s="13">
        <f t="shared" si="145"/>
        <v>0.1</v>
      </c>
      <c r="J360" s="29">
        <f t="shared" si="146"/>
        <v>44375</v>
      </c>
      <c r="K360" s="2">
        <f t="shared" si="147"/>
        <v>241</v>
      </c>
      <c r="L360" s="17">
        <f t="shared" si="148"/>
        <v>242</v>
      </c>
      <c r="M360" s="12">
        <f t="shared" si="140"/>
        <v>1.095847493</v>
      </c>
      <c r="N360" s="12">
        <f t="shared" ca="1" si="141"/>
        <v>1.184157119</v>
      </c>
      <c r="O360" s="17">
        <f t="shared" si="149"/>
        <v>0</v>
      </c>
      <c r="P360" s="14">
        <f t="shared" ca="1" si="138"/>
        <v>184.15711899999999</v>
      </c>
      <c r="Q360" s="14">
        <f t="shared" si="139"/>
        <v>0</v>
      </c>
      <c r="R360" s="14">
        <f t="shared" si="157"/>
        <v>0</v>
      </c>
      <c r="S360" s="20">
        <f t="shared" si="142"/>
        <v>0</v>
      </c>
      <c r="T360" s="14">
        <f t="shared" si="156"/>
        <v>0</v>
      </c>
      <c r="U360" s="4" t="str">
        <f t="shared" si="150"/>
        <v>J=</v>
      </c>
      <c r="V360" s="29">
        <f t="shared" si="151"/>
        <v>44732</v>
      </c>
      <c r="W360" s="3"/>
      <c r="X360" s="3"/>
      <c r="Y360" s="105">
        <f>[2]Plan1!$A430</f>
        <v>49615</v>
      </c>
      <c r="Z360" s="105" t="str">
        <f>[2]Plan1!$C430</f>
        <v>Finados</v>
      </c>
      <c r="AA360" s="96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35">
        <f t="shared" si="143"/>
        <v>44724</v>
      </c>
      <c r="B361" s="156">
        <f t="shared" ca="1" si="152"/>
        <v>1184.157119</v>
      </c>
      <c r="C361" s="14">
        <f t="shared" si="144"/>
        <v>1000</v>
      </c>
      <c r="D361" s="13">
        <f ca="1">IF(A361&lt;$B$1,VLOOKUP(A361,[1]DI!$A$4:$B$15000,2,FALSE),0)</f>
        <v>0</v>
      </c>
      <c r="E361" s="14">
        <f t="shared" ca="1" si="153"/>
        <v>1</v>
      </c>
      <c r="F361" s="14">
        <f ca="1">(TRUNC(PRODUCT($E$12:$E360),16))</f>
        <v>1.0805856946571899</v>
      </c>
      <c r="G361" s="14">
        <f t="shared" si="154"/>
        <v>1</v>
      </c>
      <c r="H361" s="14">
        <f t="shared" ca="1" si="155"/>
        <v>1.0805856899999999</v>
      </c>
      <c r="I361" s="13">
        <f t="shared" si="145"/>
        <v>0.1</v>
      </c>
      <c r="J361" s="29">
        <f t="shared" si="146"/>
        <v>44375</v>
      </c>
      <c r="K361" s="2">
        <f t="shared" si="147"/>
        <v>241</v>
      </c>
      <c r="L361" s="17">
        <f t="shared" si="148"/>
        <v>242</v>
      </c>
      <c r="M361" s="12">
        <f t="shared" si="140"/>
        <v>1.095847493</v>
      </c>
      <c r="N361" s="12">
        <f t="shared" ca="1" si="141"/>
        <v>1.184157119</v>
      </c>
      <c r="O361" s="17">
        <f t="shared" si="149"/>
        <v>0</v>
      </c>
      <c r="P361" s="14">
        <f t="shared" ca="1" si="138"/>
        <v>184.15711899999999</v>
      </c>
      <c r="Q361" s="14">
        <f t="shared" si="139"/>
        <v>0</v>
      </c>
      <c r="R361" s="14">
        <f t="shared" si="157"/>
        <v>0</v>
      </c>
      <c r="S361" s="20">
        <f t="shared" si="142"/>
        <v>0</v>
      </c>
      <c r="T361" s="14">
        <f t="shared" si="156"/>
        <v>0</v>
      </c>
      <c r="U361" s="4" t="str">
        <f t="shared" si="150"/>
        <v>J=</v>
      </c>
      <c r="V361" s="29">
        <f t="shared" si="151"/>
        <v>44732</v>
      </c>
      <c r="W361" s="3"/>
      <c r="X361" s="3"/>
      <c r="Y361" s="105">
        <f>[2]Plan1!$A431</f>
        <v>49628</v>
      </c>
      <c r="Z361" s="105" t="str">
        <f>[2]Plan1!$C431</f>
        <v>Proclamação da República</v>
      </c>
      <c r="AA361" s="96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35">
        <f t="shared" si="143"/>
        <v>44725</v>
      </c>
      <c r="B362" s="156">
        <f t="shared" ca="1" si="152"/>
        <v>1184.157119</v>
      </c>
      <c r="C362" s="14">
        <f t="shared" si="144"/>
        <v>1000</v>
      </c>
      <c r="D362" s="13">
        <f ca="1">IF(A362&lt;$B$1,VLOOKUP(A362,[1]DI!$A$4:$B$15000,2,FALSE),0)</f>
        <v>0.1265</v>
      </c>
      <c r="E362" s="14">
        <f t="shared" ca="1" si="153"/>
        <v>1.0004727899999999</v>
      </c>
      <c r="F362" s="14">
        <f ca="1">(TRUNC(PRODUCT($E$12:$E361),16))</f>
        <v>1.0805856946571899</v>
      </c>
      <c r="G362" s="14">
        <f t="shared" si="154"/>
        <v>1</v>
      </c>
      <c r="H362" s="14">
        <f t="shared" ca="1" si="155"/>
        <v>1.0805856899999999</v>
      </c>
      <c r="I362" s="13">
        <f t="shared" si="145"/>
        <v>0.1</v>
      </c>
      <c r="J362" s="29">
        <f t="shared" si="146"/>
        <v>44375</v>
      </c>
      <c r="K362" s="2">
        <f t="shared" si="147"/>
        <v>242</v>
      </c>
      <c r="L362" s="17">
        <f t="shared" si="148"/>
        <v>242</v>
      </c>
      <c r="M362" s="12">
        <f t="shared" si="140"/>
        <v>1.095847493</v>
      </c>
      <c r="N362" s="12">
        <f t="shared" ca="1" si="141"/>
        <v>1.184157119</v>
      </c>
      <c r="O362" s="17">
        <f t="shared" si="149"/>
        <v>0</v>
      </c>
      <c r="P362" s="14">
        <f t="shared" ca="1" si="138"/>
        <v>184.15711899999999</v>
      </c>
      <c r="Q362" s="14">
        <f t="shared" si="139"/>
        <v>0</v>
      </c>
      <c r="R362" s="14">
        <f t="shared" si="157"/>
        <v>0</v>
      </c>
      <c r="S362" s="20">
        <f t="shared" si="142"/>
        <v>0</v>
      </c>
      <c r="T362" s="14">
        <f t="shared" si="156"/>
        <v>0</v>
      </c>
      <c r="U362" s="4" t="str">
        <f t="shared" si="150"/>
        <v>J=</v>
      </c>
      <c r="V362" s="29">
        <f t="shared" si="151"/>
        <v>44732</v>
      </c>
      <c r="W362" s="3"/>
      <c r="X362" s="3"/>
      <c r="Y362" s="105">
        <f>[2]Plan1!$A432</f>
        <v>49633</v>
      </c>
      <c r="Z362" s="105" t="str">
        <f>[2]Plan1!$C432</f>
        <v>Dia Nacional de Zumbi e da Consciência Negra</v>
      </c>
      <c r="AA362" s="96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35">
        <f t="shared" si="143"/>
        <v>44726</v>
      </c>
      <c r="B363" s="156">
        <f t="shared" ca="1" si="152"/>
        <v>1185.165139</v>
      </c>
      <c r="C363" s="14">
        <f t="shared" si="144"/>
        <v>1000</v>
      </c>
      <c r="D363" s="13">
        <f ca="1">IF(A363&lt;$B$1,VLOOKUP(A363,[1]DI!$A$4:$B$15000,2,FALSE),0)</f>
        <v>0.1265</v>
      </c>
      <c r="E363" s="14">
        <f t="shared" ca="1" si="153"/>
        <v>1.0004727899999999</v>
      </c>
      <c r="F363" s="14">
        <f ca="1">(TRUNC(PRODUCT($E$12:$E362),16))</f>
        <v>1.08109658476776</v>
      </c>
      <c r="G363" s="14">
        <f t="shared" si="154"/>
        <v>1</v>
      </c>
      <c r="H363" s="14">
        <f t="shared" ca="1" si="155"/>
        <v>1.0810965800000001</v>
      </c>
      <c r="I363" s="13">
        <f t="shared" si="145"/>
        <v>0.1</v>
      </c>
      <c r="J363" s="29">
        <f t="shared" si="146"/>
        <v>44375</v>
      </c>
      <c r="K363" s="2">
        <f t="shared" si="147"/>
        <v>243</v>
      </c>
      <c r="L363" s="17">
        <f t="shared" si="148"/>
        <v>243</v>
      </c>
      <c r="M363" s="12">
        <f t="shared" si="140"/>
        <v>1.096262037</v>
      </c>
      <c r="N363" s="12">
        <f t="shared" ca="1" si="141"/>
        <v>1.185165139</v>
      </c>
      <c r="O363" s="17">
        <f t="shared" si="149"/>
        <v>0</v>
      </c>
      <c r="P363" s="14">
        <f t="shared" ca="1" si="138"/>
        <v>185.16513900000001</v>
      </c>
      <c r="Q363" s="14">
        <f t="shared" si="139"/>
        <v>0</v>
      </c>
      <c r="R363" s="14">
        <f t="shared" si="157"/>
        <v>0</v>
      </c>
      <c r="S363" s="20">
        <f t="shared" si="142"/>
        <v>0</v>
      </c>
      <c r="T363" s="14">
        <f t="shared" si="156"/>
        <v>0</v>
      </c>
      <c r="U363" s="4" t="str">
        <f t="shared" si="150"/>
        <v>J=</v>
      </c>
      <c r="V363" s="29">
        <f t="shared" si="151"/>
        <v>44732</v>
      </c>
      <c r="W363" s="3"/>
      <c r="X363" s="3"/>
      <c r="Y363" s="105">
        <f>[2]Plan1!$A433</f>
        <v>49668</v>
      </c>
      <c r="Z363" s="105" t="str">
        <f>[2]Plan1!$C433</f>
        <v>Natal</v>
      </c>
      <c r="AA363" s="96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35">
        <f t="shared" si="143"/>
        <v>44727</v>
      </c>
      <c r="B364" s="156">
        <f t="shared" ca="1" si="152"/>
        <v>1186.1740259999999</v>
      </c>
      <c r="C364" s="14">
        <f t="shared" si="144"/>
        <v>1000</v>
      </c>
      <c r="D364" s="13">
        <f ca="1">IF(A364&lt;$B$1,VLOOKUP(A364,[1]DI!$A$4:$B$15000,2,FALSE),0)</f>
        <v>0.1265</v>
      </c>
      <c r="E364" s="14">
        <f t="shared" ca="1" si="153"/>
        <v>1.0004727899999999</v>
      </c>
      <c r="F364" s="14">
        <f ca="1">(TRUNC(PRODUCT($E$12:$E363),16))</f>
        <v>1.0816077164220801</v>
      </c>
      <c r="G364" s="14">
        <f t="shared" si="154"/>
        <v>1</v>
      </c>
      <c r="H364" s="14">
        <f t="shared" ca="1" si="155"/>
        <v>1.0816077200000001</v>
      </c>
      <c r="I364" s="13">
        <f t="shared" si="145"/>
        <v>0.1</v>
      </c>
      <c r="J364" s="29">
        <f t="shared" si="146"/>
        <v>44375</v>
      </c>
      <c r="K364" s="2">
        <f t="shared" si="147"/>
        <v>244</v>
      </c>
      <c r="L364" s="17">
        <f t="shared" si="148"/>
        <v>244</v>
      </c>
      <c r="M364" s="12">
        <f t="shared" si="140"/>
        <v>1.096676738</v>
      </c>
      <c r="N364" s="12">
        <f t="shared" ca="1" si="141"/>
        <v>1.186174026</v>
      </c>
      <c r="O364" s="17">
        <f t="shared" si="149"/>
        <v>0</v>
      </c>
      <c r="P364" s="14">
        <f t="shared" ca="1" si="138"/>
        <v>186.174026</v>
      </c>
      <c r="Q364" s="14">
        <f t="shared" si="139"/>
        <v>0</v>
      </c>
      <c r="R364" s="14">
        <f t="shared" si="157"/>
        <v>0</v>
      </c>
      <c r="S364" s="20">
        <f t="shared" si="142"/>
        <v>0</v>
      </c>
      <c r="T364" s="14">
        <f t="shared" si="156"/>
        <v>0</v>
      </c>
      <c r="U364" s="4" t="str">
        <f t="shared" si="150"/>
        <v>J=</v>
      </c>
      <c r="V364" s="29">
        <f t="shared" si="151"/>
        <v>44732</v>
      </c>
      <c r="W364" s="3"/>
      <c r="X364" s="3"/>
      <c r="Y364" s="105">
        <f>[2]Plan1!$A434</f>
        <v>49675</v>
      </c>
      <c r="Z364" s="105" t="str">
        <f>[2]Plan1!$C434</f>
        <v>Confraternização Universal</v>
      </c>
      <c r="AA364" s="96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35">
        <f t="shared" si="143"/>
        <v>44728</v>
      </c>
      <c r="B365" s="156">
        <f t="shared" ca="1" si="152"/>
        <v>1187.1837599999999</v>
      </c>
      <c r="C365" s="14">
        <f t="shared" si="144"/>
        <v>1000</v>
      </c>
      <c r="D365" s="13">
        <f ca="1">IF(A365&lt;$B$1,VLOOKUP(A365,[1]DI!$A$4:$B$15000,2,FALSE),0)</f>
        <v>0</v>
      </c>
      <c r="E365" s="14">
        <f t="shared" ca="1" si="153"/>
        <v>1</v>
      </c>
      <c r="F365" s="14">
        <f ca="1">(TRUNC(PRODUCT($E$12:$E364),16))</f>
        <v>1.08211908973432</v>
      </c>
      <c r="G365" s="14">
        <f t="shared" si="154"/>
        <v>1</v>
      </c>
      <c r="H365" s="14">
        <f t="shared" ca="1" si="155"/>
        <v>1.08211909</v>
      </c>
      <c r="I365" s="13">
        <f t="shared" si="145"/>
        <v>0.1</v>
      </c>
      <c r="J365" s="29">
        <f t="shared" si="146"/>
        <v>44375</v>
      </c>
      <c r="K365" s="2">
        <f t="shared" si="147"/>
        <v>244</v>
      </c>
      <c r="L365" s="17">
        <f t="shared" si="148"/>
        <v>245</v>
      </c>
      <c r="M365" s="12">
        <f t="shared" si="140"/>
        <v>1.0970915960000001</v>
      </c>
      <c r="N365" s="12">
        <f t="shared" ca="1" si="141"/>
        <v>1.1871837599999999</v>
      </c>
      <c r="O365" s="17">
        <f t="shared" si="149"/>
        <v>0</v>
      </c>
      <c r="P365" s="14">
        <f t="shared" ca="1" si="138"/>
        <v>187.18376000000001</v>
      </c>
      <c r="Q365" s="14">
        <f t="shared" si="139"/>
        <v>0</v>
      </c>
      <c r="R365" s="14">
        <f t="shared" si="157"/>
        <v>0</v>
      </c>
      <c r="S365" s="20">
        <f t="shared" si="142"/>
        <v>0</v>
      </c>
      <c r="T365" s="14">
        <f t="shared" si="156"/>
        <v>0</v>
      </c>
      <c r="U365" s="4" t="str">
        <f t="shared" si="150"/>
        <v>J=</v>
      </c>
      <c r="V365" s="29">
        <f t="shared" si="151"/>
        <v>44732</v>
      </c>
      <c r="W365" s="3"/>
      <c r="X365" s="3"/>
      <c r="Y365" s="105">
        <f>[2]Plan1!$A435</f>
        <v>49730</v>
      </c>
      <c r="Z365" s="105" t="str">
        <f>[2]Plan1!$C435</f>
        <v>Carnaval</v>
      </c>
      <c r="AA365" s="96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35">
        <f t="shared" si="143"/>
        <v>44729</v>
      </c>
      <c r="B366" s="156">
        <f t="shared" ca="1" si="152"/>
        <v>1187.1837599999999</v>
      </c>
      <c r="C366" s="14">
        <f t="shared" si="144"/>
        <v>1000</v>
      </c>
      <c r="D366" s="13">
        <f ca="1">IF(A366&lt;$B$1,VLOOKUP(A366,[1]DI!$A$4:$B$15000,2,FALSE),0)</f>
        <v>0.13150000000000001</v>
      </c>
      <c r="E366" s="14">
        <f t="shared" ca="1" si="153"/>
        <v>1.0004903700000001</v>
      </c>
      <c r="F366" s="14">
        <f ca="1">(TRUNC(PRODUCT($E$12:$E365),16))</f>
        <v>1.08211908973432</v>
      </c>
      <c r="G366" s="14">
        <f t="shared" si="154"/>
        <v>1</v>
      </c>
      <c r="H366" s="14">
        <f t="shared" ca="1" si="155"/>
        <v>1.08211909</v>
      </c>
      <c r="I366" s="13">
        <f t="shared" si="145"/>
        <v>0.1</v>
      </c>
      <c r="J366" s="29">
        <f t="shared" si="146"/>
        <v>44375</v>
      </c>
      <c r="K366" s="2">
        <f t="shared" si="147"/>
        <v>245</v>
      </c>
      <c r="L366" s="17">
        <f t="shared" si="148"/>
        <v>245</v>
      </c>
      <c r="M366" s="12">
        <f t="shared" si="140"/>
        <v>1.0970915960000001</v>
      </c>
      <c r="N366" s="12">
        <f t="shared" ca="1" si="141"/>
        <v>1.1871837599999999</v>
      </c>
      <c r="O366" s="17">
        <f t="shared" si="149"/>
        <v>0</v>
      </c>
      <c r="P366" s="14">
        <f t="shared" ca="1" si="138"/>
        <v>187.18376000000001</v>
      </c>
      <c r="Q366" s="14">
        <f t="shared" si="139"/>
        <v>0</v>
      </c>
      <c r="R366" s="14">
        <f t="shared" si="157"/>
        <v>0</v>
      </c>
      <c r="S366" s="20">
        <f t="shared" si="142"/>
        <v>0</v>
      </c>
      <c r="T366" s="14">
        <f t="shared" si="156"/>
        <v>0</v>
      </c>
      <c r="U366" s="4" t="str">
        <f t="shared" si="150"/>
        <v>J=</v>
      </c>
      <c r="V366" s="29">
        <f t="shared" si="151"/>
        <v>44732</v>
      </c>
      <c r="W366" s="3"/>
      <c r="X366" s="3"/>
      <c r="Y366" s="105">
        <f>[2]Plan1!$A436</f>
        <v>49731</v>
      </c>
      <c r="Z366" s="105" t="str">
        <f>[2]Plan1!$C436</f>
        <v>Carnaval</v>
      </c>
      <c r="AA366" s="96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35">
        <f t="shared" si="143"/>
        <v>44730</v>
      </c>
      <c r="B367" s="156">
        <f t="shared" ca="1" si="152"/>
        <v>1188.215236</v>
      </c>
      <c r="C367" s="14">
        <f t="shared" si="144"/>
        <v>1000</v>
      </c>
      <c r="D367" s="13">
        <f ca="1">IF(A367&lt;$B$1,VLOOKUP(A367,[1]DI!$A$4:$B$15000,2,FALSE),0)</f>
        <v>0</v>
      </c>
      <c r="E367" s="14">
        <f t="shared" ca="1" si="153"/>
        <v>1</v>
      </c>
      <c r="F367" s="14">
        <f ca="1">(TRUNC(PRODUCT($E$12:$E366),16))</f>
        <v>1.08264972847236</v>
      </c>
      <c r="G367" s="14">
        <f t="shared" si="154"/>
        <v>1</v>
      </c>
      <c r="H367" s="14">
        <f t="shared" ca="1" si="155"/>
        <v>1.08264973</v>
      </c>
      <c r="I367" s="13">
        <f t="shared" si="145"/>
        <v>0.1</v>
      </c>
      <c r="J367" s="29">
        <f t="shared" si="146"/>
        <v>44375</v>
      </c>
      <c r="K367" s="2">
        <f t="shared" si="147"/>
        <v>245</v>
      </c>
      <c r="L367" s="17">
        <f t="shared" si="148"/>
        <v>246</v>
      </c>
      <c r="M367" s="12">
        <f t="shared" si="140"/>
        <v>1.097506611</v>
      </c>
      <c r="N367" s="12">
        <f t="shared" ca="1" si="141"/>
        <v>1.188215236</v>
      </c>
      <c r="O367" s="17">
        <f t="shared" si="149"/>
        <v>0</v>
      </c>
      <c r="P367" s="14">
        <f t="shared" ca="1" si="138"/>
        <v>188.215236</v>
      </c>
      <c r="Q367" s="14">
        <f t="shared" si="139"/>
        <v>0</v>
      </c>
      <c r="R367" s="14">
        <f t="shared" si="157"/>
        <v>0</v>
      </c>
      <c r="S367" s="20">
        <f t="shared" si="142"/>
        <v>0</v>
      </c>
      <c r="T367" s="14">
        <f t="shared" si="156"/>
        <v>0</v>
      </c>
      <c r="U367" s="4" t="str">
        <f t="shared" si="150"/>
        <v>J=</v>
      </c>
      <c r="V367" s="29">
        <f t="shared" si="151"/>
        <v>44732</v>
      </c>
      <c r="W367" s="3"/>
      <c r="X367" s="3"/>
      <c r="Y367" s="105">
        <f>[2]Plan1!$A437</f>
        <v>49776</v>
      </c>
      <c r="Z367" s="105" t="str">
        <f>[2]Plan1!$C437</f>
        <v>Paixão de Cristo</v>
      </c>
      <c r="AA367" s="96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35">
        <f t="shared" si="143"/>
        <v>44731</v>
      </c>
      <c r="B368" s="156">
        <f t="shared" ca="1" si="152"/>
        <v>1188.215236</v>
      </c>
      <c r="C368" s="14">
        <f t="shared" si="144"/>
        <v>1000</v>
      </c>
      <c r="D368" s="13">
        <f ca="1">IF(A368&lt;$B$1,VLOOKUP(A368,[1]DI!$A$4:$B$15000,2,FALSE),0)</f>
        <v>0</v>
      </c>
      <c r="E368" s="14">
        <f t="shared" ca="1" si="153"/>
        <v>1</v>
      </c>
      <c r="F368" s="14">
        <f ca="1">(TRUNC(PRODUCT($E$12:$E367),16))</f>
        <v>1.08264972847236</v>
      </c>
      <c r="G368" s="14">
        <f t="shared" si="154"/>
        <v>1</v>
      </c>
      <c r="H368" s="14">
        <f t="shared" ca="1" si="155"/>
        <v>1.08264973</v>
      </c>
      <c r="I368" s="13">
        <f t="shared" si="145"/>
        <v>0.1</v>
      </c>
      <c r="J368" s="29">
        <f t="shared" si="146"/>
        <v>44375</v>
      </c>
      <c r="K368" s="2">
        <f t="shared" si="147"/>
        <v>245</v>
      </c>
      <c r="L368" s="17">
        <f t="shared" si="148"/>
        <v>246</v>
      </c>
      <c r="M368" s="12">
        <f t="shared" si="140"/>
        <v>1.097506611</v>
      </c>
      <c r="N368" s="12">
        <f t="shared" ca="1" si="141"/>
        <v>1.188215236</v>
      </c>
      <c r="O368" s="17">
        <f t="shared" si="149"/>
        <v>0</v>
      </c>
      <c r="P368" s="14">
        <f t="shared" ca="1" si="138"/>
        <v>188.215236</v>
      </c>
      <c r="Q368" s="14">
        <f t="shared" si="139"/>
        <v>0</v>
      </c>
      <c r="R368" s="14">
        <f t="shared" si="157"/>
        <v>0</v>
      </c>
      <c r="S368" s="20">
        <f t="shared" si="142"/>
        <v>0</v>
      </c>
      <c r="T368" s="14">
        <f t="shared" si="156"/>
        <v>0</v>
      </c>
      <c r="U368" s="4" t="str">
        <f t="shared" si="150"/>
        <v>J=</v>
      </c>
      <c r="V368" s="29">
        <f t="shared" si="151"/>
        <v>44732</v>
      </c>
      <c r="W368" s="3"/>
      <c r="X368" s="3"/>
      <c r="Y368" s="105">
        <f>[2]Plan1!$A438</f>
        <v>49786</v>
      </c>
      <c r="Z368" s="105" t="str">
        <f>[2]Plan1!$C438</f>
        <v>Tiradentes</v>
      </c>
      <c r="AA368" s="96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35">
        <f t="shared" si="143"/>
        <v>44732</v>
      </c>
      <c r="B369" s="156">
        <f t="shared" ca="1" si="152"/>
        <v>1188.215236</v>
      </c>
      <c r="C369" s="14">
        <f t="shared" si="144"/>
        <v>1000</v>
      </c>
      <c r="D369" s="13">
        <f ca="1">IF(A369&lt;$B$1,VLOOKUP(A369,[1]DI!$A$4:$B$15000,2,FALSE),0)</f>
        <v>0.13150000000000001</v>
      </c>
      <c r="E369" s="14">
        <f t="shared" ca="1" si="153"/>
        <v>1.0004903700000001</v>
      </c>
      <c r="F369" s="14">
        <f ca="1">(TRUNC(PRODUCT($E$12:$E368),16))</f>
        <v>1.08264972847236</v>
      </c>
      <c r="G369" s="14">
        <f t="shared" si="154"/>
        <v>1</v>
      </c>
      <c r="H369" s="14">
        <f t="shared" ca="1" si="155"/>
        <v>1.08264973</v>
      </c>
      <c r="I369" s="13">
        <f t="shared" si="145"/>
        <v>0.1</v>
      </c>
      <c r="J369" s="29">
        <f t="shared" si="146"/>
        <v>44375</v>
      </c>
      <c r="K369" s="2">
        <f t="shared" si="147"/>
        <v>246</v>
      </c>
      <c r="L369" s="17">
        <f t="shared" si="148"/>
        <v>246</v>
      </c>
      <c r="M369" s="12">
        <f t="shared" si="140"/>
        <v>1.097506611</v>
      </c>
      <c r="N369" s="12">
        <f t="shared" ca="1" si="141"/>
        <v>1.188215236</v>
      </c>
      <c r="O369" s="17">
        <f t="shared" si="149"/>
        <v>1</v>
      </c>
      <c r="P369" s="14">
        <f t="shared" ca="1" si="138"/>
        <v>188.215236</v>
      </c>
      <c r="Q369" s="14">
        <f t="shared" si="139"/>
        <v>0</v>
      </c>
      <c r="R369" s="14">
        <f t="shared" ca="1" si="157"/>
        <v>188.215236</v>
      </c>
      <c r="S369" s="20">
        <f t="shared" si="142"/>
        <v>0</v>
      </c>
      <c r="T369" s="14">
        <f t="shared" si="156"/>
        <v>0</v>
      </c>
      <c r="U369" s="4" t="str">
        <f t="shared" si="150"/>
        <v>J=</v>
      </c>
      <c r="V369" s="29">
        <f t="shared" si="151"/>
        <v>44732</v>
      </c>
      <c r="W369" s="3"/>
      <c r="X369" s="3"/>
      <c r="Y369" s="105">
        <f>[2]Plan1!$A439</f>
        <v>49796</v>
      </c>
      <c r="Z369" s="105" t="str">
        <f>[2]Plan1!$C439</f>
        <v>Dia do Trabalho</v>
      </c>
      <c r="AA369" s="96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35">
        <f t="shared" si="143"/>
        <v>44733</v>
      </c>
      <c r="B370" s="156">
        <f t="shared" ca="1" si="152"/>
        <v>1189.2476084800001</v>
      </c>
      <c r="C370" s="14">
        <f t="shared" si="144"/>
        <v>1000</v>
      </c>
      <c r="D370" s="13">
        <f ca="1">IF(A370&lt;$B$1,VLOOKUP(A370,[1]DI!$A$4:$B$15000,2,FALSE),0)</f>
        <v>0.13150000000000001</v>
      </c>
      <c r="E370" s="14">
        <f t="shared" ca="1" si="153"/>
        <v>1.0004903700000001</v>
      </c>
      <c r="F370" s="14">
        <f ca="1">(TRUNC(PRODUCT($E$12:$E369),16))</f>
        <v>1.08318062741971</v>
      </c>
      <c r="G370" s="14">
        <f t="shared" ca="1" si="154"/>
        <v>1.08264972847236</v>
      </c>
      <c r="H370" s="14">
        <f t="shared" ca="1" si="155"/>
        <v>1.0004903700000001</v>
      </c>
      <c r="I370" s="13">
        <f t="shared" si="145"/>
        <v>0.1</v>
      </c>
      <c r="J370" s="29">
        <f t="shared" si="146"/>
        <v>44732</v>
      </c>
      <c r="K370" s="2">
        <f t="shared" si="147"/>
        <v>1</v>
      </c>
      <c r="L370" s="17">
        <f t="shared" si="148"/>
        <v>1</v>
      </c>
      <c r="M370" s="12">
        <f t="shared" si="140"/>
        <v>1.000378287</v>
      </c>
      <c r="N370" s="12">
        <f t="shared" ca="1" si="141"/>
        <v>1.0008688429999999</v>
      </c>
      <c r="O370" s="17">
        <f t="shared" si="149"/>
        <v>0</v>
      </c>
      <c r="P370" s="14">
        <f t="shared" ref="P370:P433" ca="1" si="158">TRUNC(((N370-1)*C370),8)+TRUNC(R369*N370,8)</f>
        <v>189.24760848</v>
      </c>
      <c r="Q370" s="14">
        <f t="shared" ref="Q370:Q433" si="159">Q369</f>
        <v>0</v>
      </c>
      <c r="R370" s="14">
        <f t="shared" ca="1" si="157"/>
        <v>188.215236</v>
      </c>
      <c r="S370" s="20">
        <f t="shared" si="142"/>
        <v>0</v>
      </c>
      <c r="T370" s="14">
        <f t="shared" si="156"/>
        <v>0</v>
      </c>
      <c r="U370" s="4" t="str">
        <f t="shared" si="150"/>
        <v>J=</v>
      </c>
      <c r="V370" s="29">
        <f t="shared" si="151"/>
        <v>44762</v>
      </c>
      <c r="W370" s="3"/>
      <c r="X370" s="3"/>
      <c r="Y370" s="105">
        <f>[2]Plan1!$A440</f>
        <v>49838</v>
      </c>
      <c r="Z370" s="105" t="str">
        <f>[2]Plan1!$C440</f>
        <v>Corpus Christi</v>
      </c>
      <c r="AA370" s="96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35">
        <f t="shared" si="143"/>
        <v>44734</v>
      </c>
      <c r="B371" s="156">
        <f t="shared" ca="1" si="152"/>
        <v>1190.2808745100001</v>
      </c>
      <c r="C371" s="14">
        <f t="shared" si="144"/>
        <v>1000</v>
      </c>
      <c r="D371" s="13">
        <f ca="1">IF(A371&lt;$B$1,VLOOKUP(A371,[1]DI!$A$4:$B$15000,2,FALSE),0)</f>
        <v>0.13150000000000001</v>
      </c>
      <c r="E371" s="14">
        <f t="shared" ca="1" si="153"/>
        <v>1.0004903700000001</v>
      </c>
      <c r="F371" s="14">
        <f ca="1">(TRUNC(PRODUCT($E$12:$E370),16))</f>
        <v>1.0837117867039801</v>
      </c>
      <c r="G371" s="14">
        <f t="shared" ca="1" si="154"/>
        <v>1.08264972847236</v>
      </c>
      <c r="H371" s="14">
        <f t="shared" ca="1" si="155"/>
        <v>1.00098098</v>
      </c>
      <c r="I371" s="13">
        <f t="shared" si="145"/>
        <v>0.1</v>
      </c>
      <c r="J371" s="29">
        <f t="shared" si="146"/>
        <v>44732</v>
      </c>
      <c r="K371" s="2">
        <f t="shared" si="147"/>
        <v>2</v>
      </c>
      <c r="L371" s="17">
        <f t="shared" si="148"/>
        <v>2</v>
      </c>
      <c r="M371" s="12">
        <f t="shared" si="140"/>
        <v>1.0007567159999999</v>
      </c>
      <c r="N371" s="12">
        <f t="shared" ca="1" si="141"/>
        <v>1.0017384380000001</v>
      </c>
      <c r="O371" s="17">
        <f t="shared" si="149"/>
        <v>0</v>
      </c>
      <c r="P371" s="14">
        <f t="shared" ca="1" si="158"/>
        <v>190.28087450999999</v>
      </c>
      <c r="Q371" s="14">
        <f t="shared" si="159"/>
        <v>0</v>
      </c>
      <c r="R371" s="14">
        <f t="shared" ca="1" si="157"/>
        <v>188.215236</v>
      </c>
      <c r="S371" s="20">
        <f t="shared" si="142"/>
        <v>0</v>
      </c>
      <c r="T371" s="14">
        <f t="shared" si="156"/>
        <v>0</v>
      </c>
      <c r="U371" s="4" t="str">
        <f t="shared" si="150"/>
        <v>J=</v>
      </c>
      <c r="V371" s="29">
        <f t="shared" si="151"/>
        <v>44762</v>
      </c>
      <c r="W371" s="3"/>
      <c r="X371" s="3"/>
      <c r="Y371" s="105">
        <f>[2]Plan1!$A441</f>
        <v>49925</v>
      </c>
      <c r="Z371" s="105" t="str">
        <f>[2]Plan1!$C441</f>
        <v>Independência do Brasil</v>
      </c>
      <c r="AA371" s="96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35">
        <f t="shared" si="143"/>
        <v>44735</v>
      </c>
      <c r="B372" s="156">
        <f t="shared" ca="1" si="152"/>
        <v>1191.31504002</v>
      </c>
      <c r="C372" s="14">
        <f t="shared" si="144"/>
        <v>1000</v>
      </c>
      <c r="D372" s="13">
        <f ca="1">IF(A372&lt;$B$1,VLOOKUP(A372,[1]DI!$A$4:$B$15000,2,FALSE),0)</f>
        <v>0.13150000000000001</v>
      </c>
      <c r="E372" s="14">
        <f t="shared" ca="1" si="153"/>
        <v>1.0004903700000001</v>
      </c>
      <c r="F372" s="14">
        <f ca="1">(TRUNC(PRODUCT($E$12:$E371),16))</f>
        <v>1.08424320645282</v>
      </c>
      <c r="G372" s="14">
        <f t="shared" ca="1" si="154"/>
        <v>1.08264972847236</v>
      </c>
      <c r="H372" s="14">
        <f t="shared" ca="1" si="155"/>
        <v>1.0014718300000001</v>
      </c>
      <c r="I372" s="13">
        <f t="shared" si="145"/>
        <v>0.1</v>
      </c>
      <c r="J372" s="29">
        <f t="shared" si="146"/>
        <v>44732</v>
      </c>
      <c r="K372" s="2">
        <f t="shared" si="147"/>
        <v>3</v>
      </c>
      <c r="L372" s="17">
        <f t="shared" si="148"/>
        <v>3</v>
      </c>
      <c r="M372" s="12">
        <f t="shared" si="140"/>
        <v>1.001135289</v>
      </c>
      <c r="N372" s="12">
        <f t="shared" ca="1" si="141"/>
        <v>1.00260879</v>
      </c>
      <c r="O372" s="17">
        <f t="shared" si="149"/>
        <v>0</v>
      </c>
      <c r="P372" s="14">
        <f t="shared" ca="1" si="158"/>
        <v>191.31504002</v>
      </c>
      <c r="Q372" s="14">
        <f t="shared" si="159"/>
        <v>0</v>
      </c>
      <c r="R372" s="14">
        <f t="shared" ca="1" si="157"/>
        <v>188.215236</v>
      </c>
      <c r="S372" s="20">
        <f t="shared" si="142"/>
        <v>0</v>
      </c>
      <c r="T372" s="14">
        <f t="shared" si="156"/>
        <v>0</v>
      </c>
      <c r="U372" s="4" t="str">
        <f t="shared" si="150"/>
        <v>J=</v>
      </c>
      <c r="V372" s="29">
        <f t="shared" si="151"/>
        <v>44762</v>
      </c>
      <c r="W372" s="3"/>
      <c r="X372" s="3"/>
      <c r="Y372" s="105">
        <f>[2]Plan1!$A442</f>
        <v>49960</v>
      </c>
      <c r="Z372" s="105" t="str">
        <f>[2]Plan1!$C442</f>
        <v>Nossa Sr.a Aparecida - Padroeira do Brasil</v>
      </c>
      <c r="AA372" s="96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35">
        <f t="shared" si="143"/>
        <v>44736</v>
      </c>
      <c r="B373" s="156">
        <f t="shared" ca="1" si="152"/>
        <v>1192.35010263</v>
      </c>
      <c r="C373" s="14">
        <f t="shared" si="144"/>
        <v>1000</v>
      </c>
      <c r="D373" s="13">
        <f ca="1">IF(A373&lt;$B$1,VLOOKUP(A373,[1]DI!$A$4:$B$15000,2,FALSE),0)</f>
        <v>0.13150000000000001</v>
      </c>
      <c r="E373" s="14">
        <f t="shared" ca="1" si="153"/>
        <v>1.0004903700000001</v>
      </c>
      <c r="F373" s="14">
        <f ca="1">(TRUNC(PRODUCT($E$12:$E372),16))</f>
        <v>1.0847748867939699</v>
      </c>
      <c r="G373" s="14">
        <f t="shared" ca="1" si="154"/>
        <v>1.08264972847236</v>
      </c>
      <c r="H373" s="14">
        <f t="shared" ca="1" si="155"/>
        <v>1.00196292</v>
      </c>
      <c r="I373" s="13">
        <f t="shared" si="145"/>
        <v>0.1</v>
      </c>
      <c r="J373" s="29">
        <f t="shared" si="146"/>
        <v>44732</v>
      </c>
      <c r="K373" s="2">
        <f t="shared" si="147"/>
        <v>4</v>
      </c>
      <c r="L373" s="17">
        <f t="shared" si="148"/>
        <v>4</v>
      </c>
      <c r="M373" s="12">
        <f t="shared" si="140"/>
        <v>1.001514005</v>
      </c>
      <c r="N373" s="12">
        <f t="shared" ca="1" si="141"/>
        <v>1.0034798970000001</v>
      </c>
      <c r="O373" s="17">
        <f t="shared" si="149"/>
        <v>0</v>
      </c>
      <c r="P373" s="14">
        <f t="shared" ca="1" si="158"/>
        <v>192.35010262999998</v>
      </c>
      <c r="Q373" s="14">
        <f t="shared" si="159"/>
        <v>0</v>
      </c>
      <c r="R373" s="14">
        <f t="shared" ca="1" si="157"/>
        <v>188.215236</v>
      </c>
      <c r="S373" s="20">
        <f t="shared" si="142"/>
        <v>0</v>
      </c>
      <c r="T373" s="14">
        <f t="shared" si="156"/>
        <v>0</v>
      </c>
      <c r="U373" s="4" t="str">
        <f t="shared" si="150"/>
        <v>J=</v>
      </c>
      <c r="V373" s="29">
        <f t="shared" si="151"/>
        <v>44762</v>
      </c>
      <c r="W373" s="3"/>
      <c r="X373" s="3"/>
      <c r="Y373" s="105">
        <f>[2]Plan1!$A443</f>
        <v>49981</v>
      </c>
      <c r="Z373" s="105" t="str">
        <f>[2]Plan1!$C443</f>
        <v>Finados</v>
      </c>
      <c r="AA373" s="96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35">
        <f t="shared" si="143"/>
        <v>44737</v>
      </c>
      <c r="B374" s="156">
        <f t="shared" ca="1" si="152"/>
        <v>1193.3860754</v>
      </c>
      <c r="C374" s="14">
        <f t="shared" si="144"/>
        <v>1000</v>
      </c>
      <c r="D374" s="13">
        <f ca="1">IF(A374&lt;$B$1,VLOOKUP(A374,[1]DI!$A$4:$B$15000,2,FALSE),0)</f>
        <v>0</v>
      </c>
      <c r="E374" s="14">
        <f t="shared" ca="1" si="153"/>
        <v>1</v>
      </c>
      <c r="F374" s="14">
        <f ca="1">(TRUNC(PRODUCT($E$12:$E373),16))</f>
        <v>1.08530682785521</v>
      </c>
      <c r="G374" s="14">
        <f t="shared" ca="1" si="154"/>
        <v>1.08264972847236</v>
      </c>
      <c r="H374" s="14">
        <f t="shared" ca="1" si="155"/>
        <v>1.0024542599999999</v>
      </c>
      <c r="I374" s="13">
        <f t="shared" si="145"/>
        <v>0.1</v>
      </c>
      <c r="J374" s="29">
        <f t="shared" si="146"/>
        <v>44732</v>
      </c>
      <c r="K374" s="2">
        <f t="shared" si="147"/>
        <v>4</v>
      </c>
      <c r="L374" s="17">
        <f t="shared" si="148"/>
        <v>5</v>
      </c>
      <c r="M374" s="12">
        <f t="shared" si="140"/>
        <v>1.001892864</v>
      </c>
      <c r="N374" s="12">
        <f t="shared" ca="1" si="141"/>
        <v>1.00435177</v>
      </c>
      <c r="O374" s="17">
        <f t="shared" si="149"/>
        <v>0</v>
      </c>
      <c r="P374" s="14">
        <f t="shared" ca="1" si="158"/>
        <v>193.38607540000001</v>
      </c>
      <c r="Q374" s="14">
        <f t="shared" si="159"/>
        <v>0</v>
      </c>
      <c r="R374" s="14">
        <f t="shared" ca="1" si="157"/>
        <v>188.215236</v>
      </c>
      <c r="S374" s="20">
        <f t="shared" si="142"/>
        <v>0</v>
      </c>
      <c r="T374" s="14">
        <f t="shared" si="156"/>
        <v>0</v>
      </c>
      <c r="U374" s="4" t="str">
        <f t="shared" si="150"/>
        <v>J=</v>
      </c>
      <c r="V374" s="29">
        <f t="shared" si="151"/>
        <v>44762</v>
      </c>
      <c r="W374" s="3"/>
      <c r="X374" s="3"/>
      <c r="Y374" s="105">
        <f>[2]Plan1!$A444</f>
        <v>49994</v>
      </c>
      <c r="Z374" s="105" t="str">
        <f>[2]Plan1!$C444</f>
        <v>Proclamação da República</v>
      </c>
      <c r="AA374" s="96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35">
        <f t="shared" si="143"/>
        <v>44738</v>
      </c>
      <c r="B375" s="156">
        <f t="shared" ca="1" si="152"/>
        <v>1193.3860754</v>
      </c>
      <c r="C375" s="14">
        <f t="shared" si="144"/>
        <v>1000</v>
      </c>
      <c r="D375" s="13">
        <f ca="1">IF(A375&lt;$B$1,VLOOKUP(A375,[1]DI!$A$4:$B$15000,2,FALSE),0)</f>
        <v>0</v>
      </c>
      <c r="E375" s="14">
        <f t="shared" ca="1" si="153"/>
        <v>1</v>
      </c>
      <c r="F375" s="14">
        <f ca="1">(TRUNC(PRODUCT($E$12:$E374),16))</f>
        <v>1.08530682785521</v>
      </c>
      <c r="G375" s="14">
        <f t="shared" ca="1" si="154"/>
        <v>1.08264972847236</v>
      </c>
      <c r="H375" s="14">
        <f t="shared" ca="1" si="155"/>
        <v>1.0024542599999999</v>
      </c>
      <c r="I375" s="13">
        <f t="shared" si="145"/>
        <v>0.1</v>
      </c>
      <c r="J375" s="29">
        <f t="shared" si="146"/>
        <v>44732</v>
      </c>
      <c r="K375" s="2">
        <f t="shared" si="147"/>
        <v>4</v>
      </c>
      <c r="L375" s="17">
        <f t="shared" si="148"/>
        <v>5</v>
      </c>
      <c r="M375" s="12">
        <f t="shared" si="140"/>
        <v>1.001892864</v>
      </c>
      <c r="N375" s="12">
        <f t="shared" ca="1" si="141"/>
        <v>1.00435177</v>
      </c>
      <c r="O375" s="17">
        <f t="shared" si="149"/>
        <v>0</v>
      </c>
      <c r="P375" s="14">
        <f t="shared" ca="1" si="158"/>
        <v>193.38607540000001</v>
      </c>
      <c r="Q375" s="14">
        <f t="shared" si="159"/>
        <v>0</v>
      </c>
      <c r="R375" s="14">
        <f t="shared" ca="1" si="157"/>
        <v>188.215236</v>
      </c>
      <c r="S375" s="20">
        <f t="shared" si="142"/>
        <v>0</v>
      </c>
      <c r="T375" s="14">
        <f t="shared" si="156"/>
        <v>0</v>
      </c>
      <c r="U375" s="4" t="str">
        <f t="shared" si="150"/>
        <v>J=</v>
      </c>
      <c r="V375" s="29">
        <f t="shared" si="151"/>
        <v>44762</v>
      </c>
      <c r="W375" s="3"/>
      <c r="X375" s="3"/>
      <c r="Y375" s="105">
        <f>[2]Plan1!$A445</f>
        <v>49999</v>
      </c>
      <c r="Z375" s="105" t="str">
        <f>[2]Plan1!$C445</f>
        <v>Dia Nacional de Zumbi e da Consciência Negra</v>
      </c>
      <c r="AA375" s="96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35">
        <f t="shared" si="143"/>
        <v>44739</v>
      </c>
      <c r="B376" s="156">
        <f t="shared" ca="1" si="152"/>
        <v>1193.3860754</v>
      </c>
      <c r="C376" s="14">
        <f t="shared" si="144"/>
        <v>1000</v>
      </c>
      <c r="D376" s="13">
        <f ca="1">IF(A376&lt;$B$1,VLOOKUP(A376,[1]DI!$A$4:$B$15000,2,FALSE),0)</f>
        <v>0.13150000000000001</v>
      </c>
      <c r="E376" s="14">
        <f t="shared" ca="1" si="153"/>
        <v>1.0004903700000001</v>
      </c>
      <c r="F376" s="14">
        <f ca="1">(TRUNC(PRODUCT($E$12:$E375),16))</f>
        <v>1.08530682785521</v>
      </c>
      <c r="G376" s="14">
        <f t="shared" ca="1" si="154"/>
        <v>1.08264972847236</v>
      </c>
      <c r="H376" s="14">
        <f t="shared" ca="1" si="155"/>
        <v>1.0024542599999999</v>
      </c>
      <c r="I376" s="13">
        <f t="shared" si="145"/>
        <v>0.1</v>
      </c>
      <c r="J376" s="29">
        <f t="shared" si="146"/>
        <v>44732</v>
      </c>
      <c r="K376" s="2">
        <f t="shared" si="147"/>
        <v>5</v>
      </c>
      <c r="L376" s="17">
        <f t="shared" si="148"/>
        <v>5</v>
      </c>
      <c r="M376" s="12">
        <f t="shared" si="140"/>
        <v>1.001892864</v>
      </c>
      <c r="N376" s="12">
        <f t="shared" ca="1" si="141"/>
        <v>1.00435177</v>
      </c>
      <c r="O376" s="17">
        <f t="shared" si="149"/>
        <v>0</v>
      </c>
      <c r="P376" s="14">
        <f t="shared" ca="1" si="158"/>
        <v>193.38607540000001</v>
      </c>
      <c r="Q376" s="14">
        <f t="shared" si="159"/>
        <v>0</v>
      </c>
      <c r="R376" s="14">
        <f t="shared" ca="1" si="157"/>
        <v>188.215236</v>
      </c>
      <c r="S376" s="20">
        <f t="shared" si="142"/>
        <v>0</v>
      </c>
      <c r="T376" s="14">
        <f t="shared" si="156"/>
        <v>0</v>
      </c>
      <c r="U376" s="4" t="str">
        <f t="shared" si="150"/>
        <v>J=</v>
      </c>
      <c r="V376" s="29">
        <f t="shared" si="151"/>
        <v>44762</v>
      </c>
      <c r="W376" s="3"/>
      <c r="X376" s="3"/>
      <c r="Y376" s="105">
        <f>[2]Plan1!$A446</f>
        <v>50034</v>
      </c>
      <c r="Z376" s="105" t="str">
        <f>[2]Plan1!$C446</f>
        <v>Natal</v>
      </c>
      <c r="AA376" s="96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x14ac:dyDescent="0.15">
      <c r="A377" s="35">
        <f t="shared" si="143"/>
        <v>44740</v>
      </c>
      <c r="B377" s="156">
        <f t="shared" ca="1" si="152"/>
        <v>1194.42293578</v>
      </c>
      <c r="C377" s="14">
        <f t="shared" si="144"/>
        <v>1000</v>
      </c>
      <c r="D377" s="13">
        <f ca="1">IF(A377&lt;$B$1,VLOOKUP(A377,[1]DI!$A$4:$B$15000,2,FALSE),0)</f>
        <v>0.13150000000000001</v>
      </c>
      <c r="E377" s="14">
        <f t="shared" ca="1" si="153"/>
        <v>1.0004903700000001</v>
      </c>
      <c r="F377" s="14">
        <f ca="1">(TRUNC(PRODUCT($E$12:$E376),16))</f>
        <v>1.0858390297643801</v>
      </c>
      <c r="G377" s="14">
        <f t="shared" ca="1" si="154"/>
        <v>1.08264972847236</v>
      </c>
      <c r="H377" s="14">
        <f t="shared" ca="1" si="155"/>
        <v>1.00294583</v>
      </c>
      <c r="I377" s="13">
        <f t="shared" si="145"/>
        <v>0.1</v>
      </c>
      <c r="J377" s="29">
        <f t="shared" si="146"/>
        <v>44732</v>
      </c>
      <c r="K377" s="2">
        <f t="shared" si="147"/>
        <v>6</v>
      </c>
      <c r="L377" s="17">
        <f t="shared" si="148"/>
        <v>6</v>
      </c>
      <c r="M377" s="12">
        <f t="shared" si="140"/>
        <v>1.0022718669999999</v>
      </c>
      <c r="N377" s="12">
        <f t="shared" ca="1" si="141"/>
        <v>1.00522439</v>
      </c>
      <c r="O377" s="17">
        <f t="shared" si="149"/>
        <v>0</v>
      </c>
      <c r="P377" s="14">
        <f t="shared" ca="1" si="158"/>
        <v>194.42293577999999</v>
      </c>
      <c r="Q377" s="14">
        <f t="shared" si="159"/>
        <v>0</v>
      </c>
      <c r="R377" s="14">
        <f t="shared" ca="1" si="157"/>
        <v>188.215236</v>
      </c>
      <c r="S377" s="20">
        <f t="shared" si="142"/>
        <v>0</v>
      </c>
      <c r="T377" s="14">
        <f t="shared" si="156"/>
        <v>0</v>
      </c>
      <c r="U377" s="4" t="str">
        <f t="shared" si="150"/>
        <v>J=</v>
      </c>
      <c r="V377" s="29">
        <f t="shared" si="151"/>
        <v>44762</v>
      </c>
      <c r="W377" s="21"/>
      <c r="X377" s="21"/>
      <c r="Y377" s="105">
        <f>[2]Plan1!$A447</f>
        <v>50041</v>
      </c>
      <c r="Z377" s="105" t="str">
        <f>[2]Plan1!$C447</f>
        <v>Confraternização Universal</v>
      </c>
      <c r="AA377" s="96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</row>
    <row r="378" spans="1:156" x14ac:dyDescent="0.15">
      <c r="A378" s="35">
        <f t="shared" si="143"/>
        <v>44741</v>
      </c>
      <c r="B378" s="156">
        <f t="shared" ca="1" si="152"/>
        <v>1195.4606944500001</v>
      </c>
      <c r="C378" s="14">
        <f t="shared" si="144"/>
        <v>1000</v>
      </c>
      <c r="D378" s="13">
        <f ca="1">IF(A378&lt;$B$1,VLOOKUP(A378,[1]DI!$A$4:$B$15000,2,FALSE),0)</f>
        <v>0.13150000000000001</v>
      </c>
      <c r="E378" s="14">
        <f t="shared" ca="1" si="153"/>
        <v>1.0004903700000001</v>
      </c>
      <c r="F378" s="14">
        <f ca="1">(TRUNC(PRODUCT($E$12:$E377),16))</f>
        <v>1.0863714926494099</v>
      </c>
      <c r="G378" s="14">
        <f t="shared" ca="1" si="154"/>
        <v>1.08264972847236</v>
      </c>
      <c r="H378" s="14">
        <f t="shared" ca="1" si="155"/>
        <v>1.00343764</v>
      </c>
      <c r="I378" s="13">
        <f t="shared" si="145"/>
        <v>0.1</v>
      </c>
      <c r="J378" s="29">
        <f t="shared" si="146"/>
        <v>44732</v>
      </c>
      <c r="K378" s="2">
        <f t="shared" si="147"/>
        <v>7</v>
      </c>
      <c r="L378" s="17">
        <f t="shared" si="148"/>
        <v>7</v>
      </c>
      <c r="M378" s="12">
        <f t="shared" si="140"/>
        <v>1.0026510129999999</v>
      </c>
      <c r="N378" s="12">
        <f t="shared" ca="1" si="141"/>
        <v>1.0060977659999999</v>
      </c>
      <c r="O378" s="17">
        <f t="shared" si="149"/>
        <v>0</v>
      </c>
      <c r="P378" s="14">
        <f t="shared" ca="1" si="158"/>
        <v>195.46069445000001</v>
      </c>
      <c r="Q378" s="14">
        <f t="shared" si="159"/>
        <v>0</v>
      </c>
      <c r="R378" s="14">
        <f t="shared" ca="1" si="157"/>
        <v>188.215236</v>
      </c>
      <c r="S378" s="20">
        <f t="shared" si="142"/>
        <v>0</v>
      </c>
      <c r="T378" s="14">
        <f t="shared" si="156"/>
        <v>0</v>
      </c>
      <c r="U378" s="4" t="str">
        <f t="shared" si="150"/>
        <v>J=</v>
      </c>
      <c r="V378" s="29">
        <f t="shared" si="151"/>
        <v>44762</v>
      </c>
      <c r="W378" s="21"/>
      <c r="X378" s="21"/>
      <c r="Y378" s="105">
        <f>[2]Plan1!$A448</f>
        <v>50087</v>
      </c>
      <c r="Z378" s="105" t="str">
        <f>[2]Plan1!$C448</f>
        <v>Carnaval</v>
      </c>
      <c r="AA378" s="96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</row>
    <row r="379" spans="1:156" x14ac:dyDescent="0.15">
      <c r="A379" s="35">
        <f t="shared" si="143"/>
        <v>44742</v>
      </c>
      <c r="B379" s="156">
        <f t="shared" ca="1" si="152"/>
        <v>1196.49936568</v>
      </c>
      <c r="C379" s="14">
        <f t="shared" si="144"/>
        <v>1000</v>
      </c>
      <c r="D379" s="13">
        <f ca="1">IF(A379&lt;$B$1,VLOOKUP(A379,[1]DI!$A$4:$B$15000,2,FALSE),0)</f>
        <v>0.13150000000000001</v>
      </c>
      <c r="E379" s="14">
        <f t="shared" ca="1" si="153"/>
        <v>1.0004903700000001</v>
      </c>
      <c r="F379" s="14">
        <f ca="1">(TRUNC(PRODUCT($E$12:$E378),16))</f>
        <v>1.0869042166382601</v>
      </c>
      <c r="G379" s="14">
        <f t="shared" ca="1" si="154"/>
        <v>1.08264972847236</v>
      </c>
      <c r="H379" s="14">
        <f t="shared" ca="1" si="155"/>
        <v>1.0039297</v>
      </c>
      <c r="I379" s="13">
        <f t="shared" si="145"/>
        <v>0.1</v>
      </c>
      <c r="J379" s="29">
        <f t="shared" si="146"/>
        <v>44732</v>
      </c>
      <c r="K379" s="2">
        <f t="shared" si="147"/>
        <v>8</v>
      </c>
      <c r="L379" s="17">
        <f t="shared" si="148"/>
        <v>8</v>
      </c>
      <c r="M379" s="12">
        <f t="shared" si="140"/>
        <v>1.003030302</v>
      </c>
      <c r="N379" s="12">
        <f t="shared" ca="1" si="141"/>
        <v>1.0069719100000001</v>
      </c>
      <c r="O379" s="17">
        <f t="shared" si="149"/>
        <v>0</v>
      </c>
      <c r="P379" s="14">
        <f t="shared" ca="1" si="158"/>
        <v>196.49936568000001</v>
      </c>
      <c r="Q379" s="14">
        <f t="shared" si="159"/>
        <v>0</v>
      </c>
      <c r="R379" s="14">
        <f t="shared" ca="1" si="157"/>
        <v>188.215236</v>
      </c>
      <c r="S379" s="20">
        <f t="shared" si="142"/>
        <v>0</v>
      </c>
      <c r="T379" s="14">
        <f t="shared" si="156"/>
        <v>0</v>
      </c>
      <c r="U379" s="4" t="str">
        <f t="shared" si="150"/>
        <v>J=</v>
      </c>
      <c r="V379" s="29">
        <f t="shared" si="151"/>
        <v>44762</v>
      </c>
      <c r="W379" s="3"/>
      <c r="X379" s="3"/>
      <c r="Y379" s="105">
        <f>[2]Plan1!$A449</f>
        <v>50088</v>
      </c>
      <c r="Z379" s="105" t="str">
        <f>[2]Plan1!$C449</f>
        <v>Carnaval</v>
      </c>
      <c r="AA379" s="96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35">
        <f t="shared" si="143"/>
        <v>44743</v>
      </c>
      <c r="B380" s="156">
        <f t="shared" ca="1" si="152"/>
        <v>1197.5389387600001</v>
      </c>
      <c r="C380" s="14">
        <f t="shared" si="144"/>
        <v>1000</v>
      </c>
      <c r="D380" s="13">
        <f ca="1">IF(A380&lt;$B$1,VLOOKUP(A380,[1]DI!$A$4:$B$15000,2,FALSE),0)</f>
        <v>0.13150000000000001</v>
      </c>
      <c r="E380" s="14">
        <f t="shared" ca="1" si="153"/>
        <v>1.0004903700000001</v>
      </c>
      <c r="F380" s="14">
        <f ca="1">(TRUNC(PRODUCT($E$12:$E379),16))</f>
        <v>1.08743720185897</v>
      </c>
      <c r="G380" s="14">
        <f t="shared" ca="1" si="154"/>
        <v>1.08264972847236</v>
      </c>
      <c r="H380" s="14">
        <f t="shared" ca="1" si="155"/>
        <v>1.0044219999999999</v>
      </c>
      <c r="I380" s="13">
        <f t="shared" si="145"/>
        <v>0.1</v>
      </c>
      <c r="J380" s="29">
        <f t="shared" si="146"/>
        <v>44732</v>
      </c>
      <c r="K380" s="2">
        <f t="shared" si="147"/>
        <v>9</v>
      </c>
      <c r="L380" s="17">
        <f t="shared" si="148"/>
        <v>9</v>
      </c>
      <c r="M380" s="12">
        <f t="shared" si="140"/>
        <v>1.003409735</v>
      </c>
      <c r="N380" s="12">
        <f t="shared" ca="1" si="141"/>
        <v>1.007846813</v>
      </c>
      <c r="O380" s="17">
        <f t="shared" si="149"/>
        <v>0</v>
      </c>
      <c r="P380" s="14">
        <f t="shared" ca="1" si="158"/>
        <v>197.53893876000001</v>
      </c>
      <c r="Q380" s="14">
        <f t="shared" si="159"/>
        <v>0</v>
      </c>
      <c r="R380" s="14">
        <f t="shared" ca="1" si="157"/>
        <v>188.215236</v>
      </c>
      <c r="S380" s="20">
        <f t="shared" si="142"/>
        <v>0</v>
      </c>
      <c r="T380" s="14">
        <f t="shared" si="156"/>
        <v>0</v>
      </c>
      <c r="U380" s="4" t="str">
        <f t="shared" si="150"/>
        <v>J=</v>
      </c>
      <c r="V380" s="29">
        <f t="shared" si="151"/>
        <v>44762</v>
      </c>
      <c r="W380" s="3"/>
      <c r="X380" s="3"/>
      <c r="Y380" s="105">
        <f>[2]Plan1!$A450</f>
        <v>50133</v>
      </c>
      <c r="Z380" s="105" t="str">
        <f>[2]Plan1!$C450</f>
        <v>Paixão de Cristo</v>
      </c>
      <c r="AA380" s="96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35">
        <f t="shared" si="143"/>
        <v>44744</v>
      </c>
      <c r="B381" s="156">
        <f t="shared" ca="1" si="152"/>
        <v>1198.5794006199999</v>
      </c>
      <c r="C381" s="14">
        <f t="shared" si="144"/>
        <v>1000</v>
      </c>
      <c r="D381" s="13">
        <f ca="1">IF(A381&lt;$B$1,VLOOKUP(A381,[1]DI!$A$4:$B$15000,2,FALSE),0)</f>
        <v>0</v>
      </c>
      <c r="E381" s="14">
        <f t="shared" ca="1" si="153"/>
        <v>1</v>
      </c>
      <c r="F381" s="14">
        <f ca="1">(TRUNC(PRODUCT($E$12:$E380),16))</f>
        <v>1.08797044843965</v>
      </c>
      <c r="G381" s="14">
        <f t="shared" ca="1" si="154"/>
        <v>1.08264972847236</v>
      </c>
      <c r="H381" s="14">
        <f t="shared" ca="1" si="155"/>
        <v>1.00491453</v>
      </c>
      <c r="I381" s="13">
        <f t="shared" si="145"/>
        <v>0.1</v>
      </c>
      <c r="J381" s="29">
        <f t="shared" si="146"/>
        <v>44732</v>
      </c>
      <c r="K381" s="2">
        <f t="shared" si="147"/>
        <v>9</v>
      </c>
      <c r="L381" s="17">
        <f t="shared" si="148"/>
        <v>10</v>
      </c>
      <c r="M381" s="12">
        <f t="shared" si="140"/>
        <v>1.003789311</v>
      </c>
      <c r="N381" s="12">
        <f t="shared" ca="1" si="141"/>
        <v>1.0087224640000001</v>
      </c>
      <c r="O381" s="17">
        <f t="shared" si="149"/>
        <v>0</v>
      </c>
      <c r="P381" s="14">
        <f t="shared" ca="1" si="158"/>
        <v>198.57940062</v>
      </c>
      <c r="Q381" s="14">
        <f t="shared" si="159"/>
        <v>0</v>
      </c>
      <c r="R381" s="14">
        <f t="shared" ca="1" si="157"/>
        <v>188.215236</v>
      </c>
      <c r="S381" s="20">
        <f t="shared" si="142"/>
        <v>0</v>
      </c>
      <c r="T381" s="14">
        <f t="shared" si="156"/>
        <v>0</v>
      </c>
      <c r="U381" s="4" t="str">
        <f t="shared" si="150"/>
        <v>J=</v>
      </c>
      <c r="V381" s="29">
        <f t="shared" si="151"/>
        <v>44762</v>
      </c>
      <c r="W381" s="3"/>
      <c r="X381" s="3"/>
      <c r="Y381" s="105">
        <f>[2]Plan1!$A451</f>
        <v>50151</v>
      </c>
      <c r="Z381" s="105" t="str">
        <f>[2]Plan1!$C451</f>
        <v>Tiradentes</v>
      </c>
      <c r="AA381" s="96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35">
        <f t="shared" si="143"/>
        <v>44745</v>
      </c>
      <c r="B382" s="156">
        <f t="shared" ca="1" si="152"/>
        <v>1198.5794006199999</v>
      </c>
      <c r="C382" s="14">
        <f t="shared" si="144"/>
        <v>1000</v>
      </c>
      <c r="D382" s="13">
        <f ca="1">IF(A382&lt;$B$1,VLOOKUP(A382,[1]DI!$A$4:$B$15000,2,FALSE),0)</f>
        <v>0</v>
      </c>
      <c r="E382" s="14">
        <f t="shared" ca="1" si="153"/>
        <v>1</v>
      </c>
      <c r="F382" s="14">
        <f ca="1">(TRUNC(PRODUCT($E$12:$E381),16))</f>
        <v>1.08797044843965</v>
      </c>
      <c r="G382" s="14">
        <f t="shared" ca="1" si="154"/>
        <v>1.08264972847236</v>
      </c>
      <c r="H382" s="14">
        <f t="shared" ca="1" si="155"/>
        <v>1.00491453</v>
      </c>
      <c r="I382" s="13">
        <f t="shared" si="145"/>
        <v>0.1</v>
      </c>
      <c r="J382" s="29">
        <f t="shared" si="146"/>
        <v>44732</v>
      </c>
      <c r="K382" s="2">
        <f t="shared" si="147"/>
        <v>9</v>
      </c>
      <c r="L382" s="17">
        <f t="shared" si="148"/>
        <v>10</v>
      </c>
      <c r="M382" s="12">
        <f t="shared" si="140"/>
        <v>1.003789311</v>
      </c>
      <c r="N382" s="12">
        <f t="shared" ca="1" si="141"/>
        <v>1.0087224640000001</v>
      </c>
      <c r="O382" s="17">
        <f t="shared" si="149"/>
        <v>0</v>
      </c>
      <c r="P382" s="14">
        <f t="shared" ca="1" si="158"/>
        <v>198.57940062</v>
      </c>
      <c r="Q382" s="14">
        <f t="shared" si="159"/>
        <v>0</v>
      </c>
      <c r="R382" s="14">
        <f t="shared" ca="1" si="157"/>
        <v>188.215236</v>
      </c>
      <c r="S382" s="20">
        <f t="shared" si="142"/>
        <v>0</v>
      </c>
      <c r="T382" s="14">
        <f t="shared" si="156"/>
        <v>0</v>
      </c>
      <c r="U382" s="4" t="str">
        <f t="shared" si="150"/>
        <v>J=</v>
      </c>
      <c r="V382" s="29">
        <f t="shared" si="151"/>
        <v>44762</v>
      </c>
      <c r="W382" s="3"/>
      <c r="X382" s="3"/>
      <c r="Y382" s="105">
        <f>[2]Plan1!$A452</f>
        <v>50161</v>
      </c>
      <c r="Z382" s="105" t="str">
        <f>[2]Plan1!$C452</f>
        <v>Dia do Trabalho</v>
      </c>
      <c r="AA382" s="96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35">
        <f t="shared" si="143"/>
        <v>44746</v>
      </c>
      <c r="B383" s="156">
        <f t="shared" ca="1" si="152"/>
        <v>1198.5794006199999</v>
      </c>
      <c r="C383" s="14">
        <f t="shared" si="144"/>
        <v>1000</v>
      </c>
      <c r="D383" s="13">
        <f ca="1">IF(A383&lt;$B$1,VLOOKUP(A383,[1]DI!$A$4:$B$15000,2,FALSE),0)</f>
        <v>0.13150000000000001</v>
      </c>
      <c r="E383" s="14">
        <f t="shared" ca="1" si="153"/>
        <v>1.0004903700000001</v>
      </c>
      <c r="F383" s="14">
        <f ca="1">(TRUNC(PRODUCT($E$12:$E382),16))</f>
        <v>1.08797044843965</v>
      </c>
      <c r="G383" s="14">
        <f t="shared" ca="1" si="154"/>
        <v>1.08264972847236</v>
      </c>
      <c r="H383" s="14">
        <f t="shared" ca="1" si="155"/>
        <v>1.00491453</v>
      </c>
      <c r="I383" s="13">
        <f t="shared" si="145"/>
        <v>0.1</v>
      </c>
      <c r="J383" s="29">
        <f t="shared" si="146"/>
        <v>44732</v>
      </c>
      <c r="K383" s="2">
        <f t="shared" si="147"/>
        <v>10</v>
      </c>
      <c r="L383" s="17">
        <f t="shared" si="148"/>
        <v>10</v>
      </c>
      <c r="M383" s="12">
        <f t="shared" si="140"/>
        <v>1.003789311</v>
      </c>
      <c r="N383" s="12">
        <f t="shared" ca="1" si="141"/>
        <v>1.0087224640000001</v>
      </c>
      <c r="O383" s="17">
        <f t="shared" si="149"/>
        <v>0</v>
      </c>
      <c r="P383" s="14">
        <f t="shared" ca="1" si="158"/>
        <v>198.57940062</v>
      </c>
      <c r="Q383" s="14">
        <f t="shared" si="159"/>
        <v>0</v>
      </c>
      <c r="R383" s="14">
        <f t="shared" ca="1" si="157"/>
        <v>188.215236</v>
      </c>
      <c r="S383" s="20">
        <f t="shared" si="142"/>
        <v>0</v>
      </c>
      <c r="T383" s="14">
        <f t="shared" si="156"/>
        <v>0</v>
      </c>
      <c r="U383" s="4" t="str">
        <f t="shared" si="150"/>
        <v>J=</v>
      </c>
      <c r="V383" s="29">
        <f t="shared" si="151"/>
        <v>44762</v>
      </c>
      <c r="W383" s="3"/>
      <c r="X383" s="3"/>
      <c r="Y383" s="105">
        <f>[2]Plan1!$A453</f>
        <v>50195</v>
      </c>
      <c r="Z383" s="105" t="str">
        <f>[2]Plan1!$C453</f>
        <v>Corpus Christi</v>
      </c>
      <c r="AA383" s="96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35">
        <f t="shared" si="143"/>
        <v>44747</v>
      </c>
      <c r="B384" s="156">
        <f t="shared" ca="1" si="152"/>
        <v>1199.62077621</v>
      </c>
      <c r="C384" s="14">
        <f t="shared" si="144"/>
        <v>1000</v>
      </c>
      <c r="D384" s="13">
        <f ca="1">IF(A384&lt;$B$1,VLOOKUP(A384,[1]DI!$A$4:$B$15000,2,FALSE),0)</f>
        <v>0.13150000000000001</v>
      </c>
      <c r="E384" s="14">
        <f t="shared" ca="1" si="153"/>
        <v>1.0004903700000001</v>
      </c>
      <c r="F384" s="14">
        <f ca="1">(TRUNC(PRODUCT($E$12:$E383),16))</f>
        <v>1.08850395650845</v>
      </c>
      <c r="G384" s="14">
        <f t="shared" ca="1" si="154"/>
        <v>1.08264972847236</v>
      </c>
      <c r="H384" s="14">
        <f t="shared" ca="1" si="155"/>
        <v>1.0054073100000001</v>
      </c>
      <c r="I384" s="13">
        <f t="shared" si="145"/>
        <v>0.1</v>
      </c>
      <c r="J384" s="29">
        <f t="shared" si="146"/>
        <v>44732</v>
      </c>
      <c r="K384" s="2">
        <f t="shared" si="147"/>
        <v>11</v>
      </c>
      <c r="L384" s="17">
        <f t="shared" si="148"/>
        <v>11</v>
      </c>
      <c r="M384" s="12">
        <f t="shared" si="140"/>
        <v>1.004169031</v>
      </c>
      <c r="N384" s="12">
        <f t="shared" ca="1" si="141"/>
        <v>1.0095988840000001</v>
      </c>
      <c r="O384" s="17">
        <f t="shared" si="149"/>
        <v>0</v>
      </c>
      <c r="P384" s="14">
        <f t="shared" ca="1" si="158"/>
        <v>199.62077621</v>
      </c>
      <c r="Q384" s="14">
        <f t="shared" si="159"/>
        <v>0</v>
      </c>
      <c r="R384" s="14">
        <f t="shared" ca="1" si="157"/>
        <v>188.215236</v>
      </c>
      <c r="S384" s="20">
        <f t="shared" si="142"/>
        <v>0</v>
      </c>
      <c r="T384" s="14">
        <f t="shared" si="156"/>
        <v>0</v>
      </c>
      <c r="U384" s="4" t="str">
        <f t="shared" si="150"/>
        <v>J=</v>
      </c>
      <c r="V384" s="29">
        <f t="shared" si="151"/>
        <v>44762</v>
      </c>
      <c r="W384" s="3"/>
      <c r="X384" s="3"/>
      <c r="Y384" s="105">
        <f>[2]Plan1!$A454</f>
        <v>50290</v>
      </c>
      <c r="Z384" s="105" t="str">
        <f>[2]Plan1!$C454</f>
        <v>Independência do Brasil</v>
      </c>
      <c r="AA384" s="96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35">
        <f t="shared" si="143"/>
        <v>44748</v>
      </c>
      <c r="B385" s="156">
        <f t="shared" ca="1" si="152"/>
        <v>1200.6630679099999</v>
      </c>
      <c r="C385" s="14">
        <f t="shared" si="144"/>
        <v>1000</v>
      </c>
      <c r="D385" s="13">
        <f ca="1">IF(A385&lt;$B$1,VLOOKUP(A385,[1]DI!$A$4:$B$15000,2,FALSE),0)</f>
        <v>0.13150000000000001</v>
      </c>
      <c r="E385" s="14">
        <f t="shared" ca="1" si="153"/>
        <v>1.0004903700000001</v>
      </c>
      <c r="F385" s="14">
        <f ca="1">(TRUNC(PRODUCT($E$12:$E384),16))</f>
        <v>1.0890377261936</v>
      </c>
      <c r="G385" s="14">
        <f t="shared" ca="1" si="154"/>
        <v>1.08264972847236</v>
      </c>
      <c r="H385" s="14">
        <f t="shared" ca="1" si="155"/>
        <v>1.0059003399999999</v>
      </c>
      <c r="I385" s="13">
        <f t="shared" si="145"/>
        <v>0.1</v>
      </c>
      <c r="J385" s="29">
        <f t="shared" si="146"/>
        <v>44732</v>
      </c>
      <c r="K385" s="2">
        <f t="shared" si="147"/>
        <v>12</v>
      </c>
      <c r="L385" s="17">
        <f t="shared" si="148"/>
        <v>12</v>
      </c>
      <c r="M385" s="12">
        <f t="shared" si="140"/>
        <v>1.0045488950000001</v>
      </c>
      <c r="N385" s="12">
        <f t="shared" ca="1" si="141"/>
        <v>1.0104760749999999</v>
      </c>
      <c r="O385" s="17">
        <f t="shared" si="149"/>
        <v>0</v>
      </c>
      <c r="P385" s="14">
        <f t="shared" ca="1" si="158"/>
        <v>200.66306791</v>
      </c>
      <c r="Q385" s="14">
        <f t="shared" si="159"/>
        <v>0</v>
      </c>
      <c r="R385" s="14">
        <f t="shared" ca="1" si="157"/>
        <v>188.215236</v>
      </c>
      <c r="S385" s="20">
        <f t="shared" si="142"/>
        <v>0</v>
      </c>
      <c r="T385" s="14">
        <f t="shared" si="156"/>
        <v>0</v>
      </c>
      <c r="U385" s="4" t="str">
        <f t="shared" si="150"/>
        <v>J=</v>
      </c>
      <c r="V385" s="29">
        <f t="shared" si="151"/>
        <v>44762</v>
      </c>
      <c r="W385" s="3"/>
      <c r="X385" s="3"/>
      <c r="Y385" s="105">
        <f>[2]Plan1!$A455</f>
        <v>50325</v>
      </c>
      <c r="Z385" s="105" t="str">
        <f>[2]Plan1!$C455</f>
        <v>Nossa Sr.a Aparecida - Padroeira do Brasil</v>
      </c>
      <c r="AA385" s="96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35">
        <f t="shared" si="143"/>
        <v>44749</v>
      </c>
      <c r="B386" s="156">
        <f t="shared" ca="1" si="152"/>
        <v>1201.70624961</v>
      </c>
      <c r="C386" s="14">
        <f t="shared" si="144"/>
        <v>1000</v>
      </c>
      <c r="D386" s="13">
        <f ca="1">IF(A386&lt;$B$1,VLOOKUP(A386,[1]DI!$A$4:$B$15000,2,FALSE),0)</f>
        <v>0.13150000000000001</v>
      </c>
      <c r="E386" s="14">
        <f t="shared" ca="1" si="153"/>
        <v>1.0004903700000001</v>
      </c>
      <c r="F386" s="14">
        <f ca="1">(TRUNC(PRODUCT($E$12:$E385),16))</f>
        <v>1.0895717576234001</v>
      </c>
      <c r="G386" s="14">
        <f t="shared" ca="1" si="154"/>
        <v>1.08264972847236</v>
      </c>
      <c r="H386" s="14">
        <f t="shared" ca="1" si="155"/>
        <v>1.0063936</v>
      </c>
      <c r="I386" s="13">
        <f t="shared" si="145"/>
        <v>0.1</v>
      </c>
      <c r="J386" s="29">
        <f t="shared" si="146"/>
        <v>44732</v>
      </c>
      <c r="K386" s="2">
        <f t="shared" si="147"/>
        <v>13</v>
      </c>
      <c r="L386" s="17">
        <f t="shared" si="148"/>
        <v>13</v>
      </c>
      <c r="M386" s="12">
        <f t="shared" si="140"/>
        <v>1.0049289020000001</v>
      </c>
      <c r="N386" s="12">
        <f t="shared" ca="1" si="141"/>
        <v>1.011354015</v>
      </c>
      <c r="O386" s="17">
        <f t="shared" si="149"/>
        <v>0</v>
      </c>
      <c r="P386" s="14">
        <f t="shared" ca="1" si="158"/>
        <v>201.70624961000001</v>
      </c>
      <c r="Q386" s="14">
        <f t="shared" si="159"/>
        <v>0</v>
      </c>
      <c r="R386" s="14">
        <f t="shared" ca="1" si="157"/>
        <v>188.215236</v>
      </c>
      <c r="S386" s="20">
        <f t="shared" si="142"/>
        <v>0</v>
      </c>
      <c r="T386" s="14">
        <f t="shared" si="156"/>
        <v>0</v>
      </c>
      <c r="U386" s="4" t="str">
        <f t="shared" si="150"/>
        <v>J=</v>
      </c>
      <c r="V386" s="29">
        <f t="shared" si="151"/>
        <v>44762</v>
      </c>
      <c r="W386" s="3"/>
      <c r="X386" s="3"/>
      <c r="Y386" s="105">
        <f>[2]Plan1!$A456</f>
        <v>50346</v>
      </c>
      <c r="Z386" s="105" t="str">
        <f>[2]Plan1!$C456</f>
        <v>Finados</v>
      </c>
      <c r="AA386" s="96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35">
        <f t="shared" si="143"/>
        <v>44750</v>
      </c>
      <c r="B387" s="156">
        <f t="shared" ca="1" si="152"/>
        <v>1202.7503485899999</v>
      </c>
      <c r="C387" s="14">
        <f t="shared" si="144"/>
        <v>1000</v>
      </c>
      <c r="D387" s="13">
        <f ca="1">IF(A387&lt;$B$1,VLOOKUP(A387,[1]DI!$A$4:$B$15000,2,FALSE),0)</f>
        <v>0.13150000000000001</v>
      </c>
      <c r="E387" s="14">
        <f t="shared" ca="1" si="153"/>
        <v>1.0004903700000001</v>
      </c>
      <c r="F387" s="14">
        <f ca="1">(TRUNC(PRODUCT($E$12:$E386),16))</f>
        <v>1.09010605092618</v>
      </c>
      <c r="G387" s="14">
        <f t="shared" ca="1" si="154"/>
        <v>1.08264972847236</v>
      </c>
      <c r="H387" s="14">
        <f t="shared" ca="1" si="155"/>
        <v>1.0068871100000001</v>
      </c>
      <c r="I387" s="13">
        <f t="shared" si="145"/>
        <v>0.1</v>
      </c>
      <c r="J387" s="29">
        <f t="shared" si="146"/>
        <v>44732</v>
      </c>
      <c r="K387" s="2">
        <f t="shared" si="147"/>
        <v>14</v>
      </c>
      <c r="L387" s="17">
        <f t="shared" si="148"/>
        <v>14</v>
      </c>
      <c r="M387" s="12">
        <f t="shared" si="140"/>
        <v>1.005309053</v>
      </c>
      <c r="N387" s="12">
        <f t="shared" ca="1" si="141"/>
        <v>1.012232727</v>
      </c>
      <c r="O387" s="17">
        <f t="shared" si="149"/>
        <v>0</v>
      </c>
      <c r="P387" s="14">
        <f t="shared" ca="1" si="158"/>
        <v>202.75034859000002</v>
      </c>
      <c r="Q387" s="14">
        <f t="shared" si="159"/>
        <v>0</v>
      </c>
      <c r="R387" s="14">
        <f t="shared" ca="1" si="157"/>
        <v>188.215236</v>
      </c>
      <c r="S387" s="20">
        <f t="shared" si="142"/>
        <v>0</v>
      </c>
      <c r="T387" s="14">
        <f t="shared" si="156"/>
        <v>0</v>
      </c>
      <c r="U387" s="4" t="str">
        <f t="shared" si="150"/>
        <v>J=</v>
      </c>
      <c r="V387" s="29">
        <f t="shared" si="151"/>
        <v>44762</v>
      </c>
      <c r="W387" s="3"/>
      <c r="X387" s="3"/>
      <c r="Y387" s="105">
        <f>[2]Plan1!$A457</f>
        <v>50359</v>
      </c>
      <c r="Z387" s="105" t="str">
        <f>[2]Plan1!$C457</f>
        <v>Proclamação da República</v>
      </c>
      <c r="AA387" s="96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35">
        <f t="shared" si="143"/>
        <v>44751</v>
      </c>
      <c r="B388" s="156">
        <f t="shared" ca="1" si="152"/>
        <v>1203.79533993</v>
      </c>
      <c r="C388" s="14">
        <f t="shared" si="144"/>
        <v>1000</v>
      </c>
      <c r="D388" s="13">
        <f ca="1">IF(A388&lt;$B$1,VLOOKUP(A388,[1]DI!$A$4:$B$15000,2,FALSE),0)</f>
        <v>0</v>
      </c>
      <c r="E388" s="14">
        <f t="shared" ca="1" si="153"/>
        <v>1</v>
      </c>
      <c r="F388" s="14">
        <f ca="1">(TRUNC(PRODUCT($E$12:$E387),16))</f>
        <v>1.09064060623037</v>
      </c>
      <c r="G388" s="14">
        <f t="shared" ca="1" si="154"/>
        <v>1.08264972847236</v>
      </c>
      <c r="H388" s="14">
        <f t="shared" ca="1" si="155"/>
        <v>1.0073808500000001</v>
      </c>
      <c r="I388" s="13">
        <f t="shared" si="145"/>
        <v>0.1</v>
      </c>
      <c r="J388" s="29">
        <f t="shared" si="146"/>
        <v>44732</v>
      </c>
      <c r="K388" s="2">
        <f t="shared" si="147"/>
        <v>14</v>
      </c>
      <c r="L388" s="17">
        <f t="shared" si="148"/>
        <v>15</v>
      </c>
      <c r="M388" s="12">
        <f t="shared" si="140"/>
        <v>1.005689348</v>
      </c>
      <c r="N388" s="12">
        <f t="shared" ca="1" si="141"/>
        <v>1.01311219</v>
      </c>
      <c r="O388" s="17">
        <f t="shared" si="149"/>
        <v>0</v>
      </c>
      <c r="P388" s="14">
        <f t="shared" ca="1" si="158"/>
        <v>203.79533993000001</v>
      </c>
      <c r="Q388" s="14">
        <f t="shared" si="159"/>
        <v>0</v>
      </c>
      <c r="R388" s="14">
        <f t="shared" ca="1" si="157"/>
        <v>188.215236</v>
      </c>
      <c r="S388" s="20">
        <f t="shared" si="142"/>
        <v>0</v>
      </c>
      <c r="T388" s="14">
        <f t="shared" si="156"/>
        <v>0</v>
      </c>
      <c r="U388" s="4" t="str">
        <f t="shared" si="150"/>
        <v>J=</v>
      </c>
      <c r="V388" s="29">
        <f t="shared" si="151"/>
        <v>44762</v>
      </c>
      <c r="W388" s="3"/>
      <c r="X388" s="3"/>
      <c r="Y388" s="105">
        <f>[2]Plan1!$A458</f>
        <v>50364</v>
      </c>
      <c r="Z388" s="105" t="str">
        <f>[2]Plan1!$C458</f>
        <v>Dia Nacional de Zumbi e da Consciência Negra</v>
      </c>
      <c r="AA388" s="96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35">
        <f t="shared" si="143"/>
        <v>44752</v>
      </c>
      <c r="B389" s="156">
        <f t="shared" ca="1" si="152"/>
        <v>1203.79533993</v>
      </c>
      <c r="C389" s="14">
        <f t="shared" si="144"/>
        <v>1000</v>
      </c>
      <c r="D389" s="13">
        <f ca="1">IF(A389&lt;$B$1,VLOOKUP(A389,[1]DI!$A$4:$B$15000,2,FALSE),0)</f>
        <v>0</v>
      </c>
      <c r="E389" s="14">
        <f t="shared" ca="1" si="153"/>
        <v>1</v>
      </c>
      <c r="F389" s="14">
        <f ca="1">(TRUNC(PRODUCT($E$12:$E388),16))</f>
        <v>1.09064060623037</v>
      </c>
      <c r="G389" s="14">
        <f t="shared" ca="1" si="154"/>
        <v>1.08264972847236</v>
      </c>
      <c r="H389" s="14">
        <f t="shared" ca="1" si="155"/>
        <v>1.0073808500000001</v>
      </c>
      <c r="I389" s="13">
        <f t="shared" si="145"/>
        <v>0.1</v>
      </c>
      <c r="J389" s="29">
        <f t="shared" si="146"/>
        <v>44732</v>
      </c>
      <c r="K389" s="2">
        <f t="shared" si="147"/>
        <v>14</v>
      </c>
      <c r="L389" s="17">
        <f t="shared" si="148"/>
        <v>15</v>
      </c>
      <c r="M389" s="12">
        <f t="shared" si="140"/>
        <v>1.005689348</v>
      </c>
      <c r="N389" s="12">
        <f t="shared" ca="1" si="141"/>
        <v>1.01311219</v>
      </c>
      <c r="O389" s="17">
        <f t="shared" si="149"/>
        <v>0</v>
      </c>
      <c r="P389" s="14">
        <f t="shared" ca="1" si="158"/>
        <v>203.79533993000001</v>
      </c>
      <c r="Q389" s="14">
        <f t="shared" si="159"/>
        <v>0</v>
      </c>
      <c r="R389" s="14">
        <f t="shared" ca="1" si="157"/>
        <v>188.215236</v>
      </c>
      <c r="S389" s="20">
        <f t="shared" si="142"/>
        <v>0</v>
      </c>
      <c r="T389" s="14">
        <f t="shared" si="156"/>
        <v>0</v>
      </c>
      <c r="U389" s="4" t="str">
        <f t="shared" si="150"/>
        <v>J=</v>
      </c>
      <c r="V389" s="29">
        <f t="shared" si="151"/>
        <v>44762</v>
      </c>
      <c r="W389" s="3"/>
      <c r="X389" s="3"/>
      <c r="Y389" s="105">
        <f>[2]Plan1!$A459</f>
        <v>50399</v>
      </c>
      <c r="Z389" s="105" t="str">
        <f>[2]Plan1!$C459</f>
        <v>Natal</v>
      </c>
      <c r="AA389" s="96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35">
        <f t="shared" si="143"/>
        <v>44753</v>
      </c>
      <c r="B390" s="156">
        <f t="shared" ca="1" si="152"/>
        <v>1203.79533993</v>
      </c>
      <c r="C390" s="14">
        <f t="shared" si="144"/>
        <v>1000</v>
      </c>
      <c r="D390" s="13">
        <f ca="1">IF(A390&lt;$B$1,VLOOKUP(A390,[1]DI!$A$4:$B$15000,2,FALSE),0)</f>
        <v>0.13150000000000001</v>
      </c>
      <c r="E390" s="14">
        <f t="shared" ca="1" si="153"/>
        <v>1.0004903700000001</v>
      </c>
      <c r="F390" s="14">
        <f ca="1">(TRUNC(PRODUCT($E$12:$E389),16))</f>
        <v>1.09064060623037</v>
      </c>
      <c r="G390" s="14">
        <f t="shared" ca="1" si="154"/>
        <v>1.08264972847236</v>
      </c>
      <c r="H390" s="14">
        <f t="shared" ca="1" si="155"/>
        <v>1.0073808500000001</v>
      </c>
      <c r="I390" s="13">
        <f t="shared" si="145"/>
        <v>0.1</v>
      </c>
      <c r="J390" s="29">
        <f t="shared" si="146"/>
        <v>44732</v>
      </c>
      <c r="K390" s="2">
        <f t="shared" si="147"/>
        <v>15</v>
      </c>
      <c r="L390" s="17">
        <f t="shared" si="148"/>
        <v>15</v>
      </c>
      <c r="M390" s="12">
        <f t="shared" si="140"/>
        <v>1.005689348</v>
      </c>
      <c r="N390" s="12">
        <f t="shared" ca="1" si="141"/>
        <v>1.01311219</v>
      </c>
      <c r="O390" s="17">
        <f t="shared" si="149"/>
        <v>0</v>
      </c>
      <c r="P390" s="14">
        <f t="shared" ca="1" si="158"/>
        <v>203.79533993000001</v>
      </c>
      <c r="Q390" s="14">
        <f t="shared" si="159"/>
        <v>0</v>
      </c>
      <c r="R390" s="14">
        <f t="shared" ca="1" si="157"/>
        <v>188.215236</v>
      </c>
      <c r="S390" s="20">
        <f t="shared" si="142"/>
        <v>0</v>
      </c>
      <c r="T390" s="14">
        <f t="shared" si="156"/>
        <v>0</v>
      </c>
      <c r="U390" s="4" t="str">
        <f t="shared" si="150"/>
        <v>J=</v>
      </c>
      <c r="V390" s="29">
        <f t="shared" si="151"/>
        <v>44762</v>
      </c>
      <c r="W390" s="3"/>
      <c r="X390" s="3"/>
      <c r="Y390" s="105">
        <f>[2]Plan1!$A460</f>
        <v>50406</v>
      </c>
      <c r="Z390" s="105" t="str">
        <f>[2]Plan1!$C460</f>
        <v>Confraternização Universal</v>
      </c>
      <c r="AA390" s="96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35">
        <f t="shared" si="143"/>
        <v>44754</v>
      </c>
      <c r="B391" s="156">
        <f t="shared" ca="1" si="152"/>
        <v>1204.8412497499999</v>
      </c>
      <c r="C391" s="14">
        <f t="shared" si="144"/>
        <v>1000</v>
      </c>
      <c r="D391" s="13">
        <f ca="1">IF(A391&lt;$B$1,VLOOKUP(A391,[1]DI!$A$4:$B$15000,2,FALSE),0)</f>
        <v>0.13150000000000001</v>
      </c>
      <c r="E391" s="14">
        <f t="shared" ca="1" si="153"/>
        <v>1.0004903700000001</v>
      </c>
      <c r="F391" s="14">
        <f ca="1">(TRUNC(PRODUCT($E$12:$E390),16))</f>
        <v>1.09117542366445</v>
      </c>
      <c r="G391" s="14">
        <f t="shared" ca="1" si="154"/>
        <v>1.08264972847236</v>
      </c>
      <c r="H391" s="14">
        <f t="shared" ca="1" si="155"/>
        <v>1.0078748399999999</v>
      </c>
      <c r="I391" s="13">
        <f t="shared" si="145"/>
        <v>0.1</v>
      </c>
      <c r="J391" s="29">
        <f t="shared" si="146"/>
        <v>44732</v>
      </c>
      <c r="K391" s="2">
        <f t="shared" si="147"/>
        <v>16</v>
      </c>
      <c r="L391" s="17">
        <f t="shared" si="148"/>
        <v>16</v>
      </c>
      <c r="M391" s="12">
        <f t="shared" si="140"/>
        <v>1.0060697869999999</v>
      </c>
      <c r="N391" s="12">
        <f t="shared" ca="1" si="141"/>
        <v>1.0139924259999999</v>
      </c>
      <c r="O391" s="17">
        <f t="shared" si="149"/>
        <v>0</v>
      </c>
      <c r="P391" s="14">
        <f t="shared" ca="1" si="158"/>
        <v>204.84124974999997</v>
      </c>
      <c r="Q391" s="14">
        <f t="shared" si="159"/>
        <v>0</v>
      </c>
      <c r="R391" s="14">
        <f t="shared" ca="1" si="157"/>
        <v>188.215236</v>
      </c>
      <c r="S391" s="20">
        <f t="shared" si="142"/>
        <v>0</v>
      </c>
      <c r="T391" s="14">
        <f t="shared" si="156"/>
        <v>0</v>
      </c>
      <c r="U391" s="4" t="str">
        <f t="shared" si="150"/>
        <v>J=</v>
      </c>
      <c r="V391" s="29">
        <f t="shared" si="151"/>
        <v>44762</v>
      </c>
      <c r="W391" s="3"/>
      <c r="X391" s="3"/>
      <c r="Y391" s="105">
        <f>[2]Plan1!$A461</f>
        <v>50472</v>
      </c>
      <c r="Z391" s="105" t="str">
        <f>[2]Plan1!$C461</f>
        <v>Carnaval</v>
      </c>
      <c r="AA391" s="96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35">
        <f t="shared" si="143"/>
        <v>44755</v>
      </c>
      <c r="B392" s="156">
        <f t="shared" ca="1" si="152"/>
        <v>1205.88806499</v>
      </c>
      <c r="C392" s="14">
        <f t="shared" si="144"/>
        <v>1000</v>
      </c>
      <c r="D392" s="13">
        <f ca="1">IF(A392&lt;$B$1,VLOOKUP(A392,[1]DI!$A$4:$B$15000,2,FALSE),0)</f>
        <v>0.13150000000000001</v>
      </c>
      <c r="E392" s="14">
        <f t="shared" ca="1" si="153"/>
        <v>1.0004903700000001</v>
      </c>
      <c r="F392" s="14">
        <f ca="1">(TRUNC(PRODUCT($E$12:$E391),16))</f>
        <v>1.0917105033569501</v>
      </c>
      <c r="G392" s="14">
        <f t="shared" ca="1" si="154"/>
        <v>1.08264972847236</v>
      </c>
      <c r="H392" s="14">
        <f t="shared" ca="1" si="155"/>
        <v>1.0083690700000001</v>
      </c>
      <c r="I392" s="13">
        <f t="shared" si="145"/>
        <v>0.1</v>
      </c>
      <c r="J392" s="29">
        <f t="shared" si="146"/>
        <v>44732</v>
      </c>
      <c r="K392" s="2">
        <f t="shared" si="147"/>
        <v>17</v>
      </c>
      <c r="L392" s="17">
        <f t="shared" si="148"/>
        <v>17</v>
      </c>
      <c r="M392" s="12">
        <f t="shared" si="140"/>
        <v>1.00645037</v>
      </c>
      <c r="N392" s="12">
        <f t="shared" ca="1" si="141"/>
        <v>1.0148734239999999</v>
      </c>
      <c r="O392" s="17">
        <f t="shared" si="149"/>
        <v>0</v>
      </c>
      <c r="P392" s="14">
        <f t="shared" ca="1" si="158"/>
        <v>205.88806499</v>
      </c>
      <c r="Q392" s="14">
        <f t="shared" si="159"/>
        <v>0</v>
      </c>
      <c r="R392" s="14">
        <f t="shared" ca="1" si="157"/>
        <v>188.215236</v>
      </c>
      <c r="S392" s="20">
        <f t="shared" si="142"/>
        <v>0</v>
      </c>
      <c r="T392" s="14">
        <f t="shared" si="156"/>
        <v>0</v>
      </c>
      <c r="U392" s="4" t="str">
        <f t="shared" si="150"/>
        <v>J=</v>
      </c>
      <c r="V392" s="29">
        <f t="shared" si="151"/>
        <v>44762</v>
      </c>
      <c r="W392" s="3"/>
      <c r="X392" s="3"/>
      <c r="Y392" s="105">
        <f>[2]Plan1!$A462</f>
        <v>50473</v>
      </c>
      <c r="Z392" s="105" t="str">
        <f>[2]Plan1!$C462</f>
        <v>Carnaval</v>
      </c>
      <c r="AA392" s="96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35">
        <f t="shared" si="143"/>
        <v>44756</v>
      </c>
      <c r="B393" s="156">
        <f t="shared" ca="1" si="152"/>
        <v>1206.93579755</v>
      </c>
      <c r="C393" s="14">
        <f t="shared" si="144"/>
        <v>1000</v>
      </c>
      <c r="D393" s="13">
        <f ca="1">IF(A393&lt;$B$1,VLOOKUP(A393,[1]DI!$A$4:$B$15000,2,FALSE),0)</f>
        <v>0.13150000000000001</v>
      </c>
      <c r="E393" s="14">
        <f t="shared" ca="1" si="153"/>
        <v>1.0004903700000001</v>
      </c>
      <c r="F393" s="14">
        <f ca="1">(TRUNC(PRODUCT($E$12:$E392),16))</f>
        <v>1.0922458454364801</v>
      </c>
      <c r="G393" s="14">
        <f t="shared" ca="1" si="154"/>
        <v>1.08264972847236</v>
      </c>
      <c r="H393" s="14">
        <f t="shared" ca="1" si="155"/>
        <v>1.0088635500000001</v>
      </c>
      <c r="I393" s="13">
        <f t="shared" si="145"/>
        <v>0.1</v>
      </c>
      <c r="J393" s="29">
        <f t="shared" si="146"/>
        <v>44732</v>
      </c>
      <c r="K393" s="2">
        <f t="shared" si="147"/>
        <v>18</v>
      </c>
      <c r="L393" s="17">
        <f t="shared" si="148"/>
        <v>18</v>
      </c>
      <c r="M393" s="12">
        <f t="shared" si="140"/>
        <v>1.006831096</v>
      </c>
      <c r="N393" s="12">
        <f t="shared" ca="1" si="141"/>
        <v>1.015755194</v>
      </c>
      <c r="O393" s="17">
        <f t="shared" si="149"/>
        <v>0</v>
      </c>
      <c r="P393" s="14">
        <f t="shared" ca="1" si="158"/>
        <v>206.93579754999999</v>
      </c>
      <c r="Q393" s="14">
        <f t="shared" si="159"/>
        <v>0</v>
      </c>
      <c r="R393" s="14">
        <f t="shared" ca="1" si="157"/>
        <v>188.215236</v>
      </c>
      <c r="S393" s="20">
        <f t="shared" si="142"/>
        <v>0</v>
      </c>
      <c r="T393" s="14">
        <f t="shared" si="156"/>
        <v>0</v>
      </c>
      <c r="U393" s="4" t="str">
        <f t="shared" si="150"/>
        <v>J=</v>
      </c>
      <c r="V393" s="29">
        <f t="shared" si="151"/>
        <v>44762</v>
      </c>
      <c r="W393" s="3"/>
      <c r="X393" s="3"/>
      <c r="Y393" s="105">
        <f>[2]Plan1!$A463</f>
        <v>50516</v>
      </c>
      <c r="Z393" s="105" t="str">
        <f>[2]Plan1!$C463</f>
        <v>Tiradentes</v>
      </c>
      <c r="AA393" s="96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35">
        <f t="shared" si="143"/>
        <v>44757</v>
      </c>
      <c r="B394" s="156">
        <f t="shared" ca="1" si="152"/>
        <v>1207.984426</v>
      </c>
      <c r="C394" s="14">
        <f t="shared" si="144"/>
        <v>1000</v>
      </c>
      <c r="D394" s="13">
        <f ca="1">IF(A394&lt;$B$1,VLOOKUP(A394,[1]DI!$A$4:$B$15000,2,FALSE),0)</f>
        <v>0.13150000000000001</v>
      </c>
      <c r="E394" s="14">
        <f t="shared" ca="1" si="153"/>
        <v>1.0004903700000001</v>
      </c>
      <c r="F394" s="14">
        <f ca="1">(TRUNC(PRODUCT($E$12:$E393),16))</f>
        <v>1.0927814500317099</v>
      </c>
      <c r="G394" s="14">
        <f t="shared" ca="1" si="154"/>
        <v>1.08264972847236</v>
      </c>
      <c r="H394" s="14">
        <f t="shared" ca="1" si="155"/>
        <v>1.00935826</v>
      </c>
      <c r="I394" s="13">
        <f t="shared" si="145"/>
        <v>0.1</v>
      </c>
      <c r="J394" s="29">
        <f t="shared" si="146"/>
        <v>44732</v>
      </c>
      <c r="K394" s="2">
        <f t="shared" si="147"/>
        <v>19</v>
      </c>
      <c r="L394" s="17">
        <f t="shared" si="148"/>
        <v>19</v>
      </c>
      <c r="M394" s="12">
        <f t="shared" si="140"/>
        <v>1.0072119669999999</v>
      </c>
      <c r="N394" s="12">
        <f t="shared" ca="1" si="141"/>
        <v>1.0166377179999999</v>
      </c>
      <c r="O394" s="17">
        <f t="shared" si="149"/>
        <v>0</v>
      </c>
      <c r="P394" s="14">
        <f t="shared" ca="1" si="158"/>
        <v>207.98442599999998</v>
      </c>
      <c r="Q394" s="14">
        <f t="shared" si="159"/>
        <v>0</v>
      </c>
      <c r="R394" s="14">
        <f t="shared" ca="1" si="157"/>
        <v>188.215236</v>
      </c>
      <c r="S394" s="20">
        <f t="shared" si="142"/>
        <v>0</v>
      </c>
      <c r="T394" s="14">
        <f t="shared" si="156"/>
        <v>0</v>
      </c>
      <c r="U394" s="4" t="str">
        <f t="shared" si="150"/>
        <v>J=</v>
      </c>
      <c r="V394" s="29">
        <f t="shared" si="151"/>
        <v>44762</v>
      </c>
      <c r="W394" s="3"/>
      <c r="X394" s="3"/>
      <c r="Y394" s="105">
        <f>[2]Plan1!$A464</f>
        <v>50518</v>
      </c>
      <c r="Z394" s="105" t="str">
        <f>[2]Plan1!$C464</f>
        <v>Paixão de Cristo</v>
      </c>
      <c r="AA394" s="96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35">
        <f t="shared" si="143"/>
        <v>44758</v>
      </c>
      <c r="B395" s="156">
        <f t="shared" ca="1" si="152"/>
        <v>1209.0339753400001</v>
      </c>
      <c r="C395" s="14">
        <f t="shared" si="144"/>
        <v>1000</v>
      </c>
      <c r="D395" s="13">
        <f ca="1">IF(A395&lt;$B$1,VLOOKUP(A395,[1]DI!$A$4:$B$15000,2,FALSE),0)</f>
        <v>0</v>
      </c>
      <c r="E395" s="14">
        <f t="shared" ca="1" si="153"/>
        <v>1</v>
      </c>
      <c r="F395" s="14">
        <f ca="1">(TRUNC(PRODUCT($E$12:$E394),16))</f>
        <v>1.0933173172713599</v>
      </c>
      <c r="G395" s="14">
        <f t="shared" ca="1" si="154"/>
        <v>1.08264972847236</v>
      </c>
      <c r="H395" s="14">
        <f t="shared" ca="1" si="155"/>
        <v>1.0098532200000001</v>
      </c>
      <c r="I395" s="13">
        <f t="shared" si="145"/>
        <v>0.1</v>
      </c>
      <c r="J395" s="29">
        <f t="shared" si="146"/>
        <v>44732</v>
      </c>
      <c r="K395" s="2">
        <f t="shared" si="147"/>
        <v>19</v>
      </c>
      <c r="L395" s="17">
        <f t="shared" si="148"/>
        <v>20</v>
      </c>
      <c r="M395" s="12">
        <f t="shared" si="140"/>
        <v>1.007592982</v>
      </c>
      <c r="N395" s="12">
        <f t="shared" ca="1" si="141"/>
        <v>1.017521017</v>
      </c>
      <c r="O395" s="17">
        <f t="shared" si="149"/>
        <v>0</v>
      </c>
      <c r="P395" s="14">
        <f t="shared" ca="1" si="158"/>
        <v>209.03397534000001</v>
      </c>
      <c r="Q395" s="14">
        <f t="shared" si="159"/>
        <v>0</v>
      </c>
      <c r="R395" s="14">
        <f t="shared" ca="1" si="157"/>
        <v>188.215236</v>
      </c>
      <c r="S395" s="20">
        <f t="shared" si="142"/>
        <v>0</v>
      </c>
      <c r="T395" s="14">
        <f t="shared" si="156"/>
        <v>0</v>
      </c>
      <c r="U395" s="4" t="str">
        <f t="shared" si="150"/>
        <v>J=</v>
      </c>
      <c r="V395" s="29">
        <f t="shared" si="151"/>
        <v>44762</v>
      </c>
      <c r="W395" s="3"/>
      <c r="X395" s="3"/>
      <c r="Y395" s="105">
        <f>[2]Plan1!$A465</f>
        <v>50526</v>
      </c>
      <c r="Z395" s="105" t="str">
        <f>[2]Plan1!$C465</f>
        <v>Dia do Trabalho</v>
      </c>
      <c r="AA395" s="96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35">
        <f t="shared" si="143"/>
        <v>44759</v>
      </c>
      <c r="B396" s="156">
        <f t="shared" ca="1" si="152"/>
        <v>1209.0339753400001</v>
      </c>
      <c r="C396" s="14">
        <f t="shared" si="144"/>
        <v>1000</v>
      </c>
      <c r="D396" s="13">
        <f ca="1">IF(A396&lt;$B$1,VLOOKUP(A396,[1]DI!$A$4:$B$15000,2,FALSE),0)</f>
        <v>0</v>
      </c>
      <c r="E396" s="14">
        <f t="shared" ca="1" si="153"/>
        <v>1</v>
      </c>
      <c r="F396" s="14">
        <f ca="1">(TRUNC(PRODUCT($E$12:$E395),16))</f>
        <v>1.0933173172713599</v>
      </c>
      <c r="G396" s="14">
        <f t="shared" ca="1" si="154"/>
        <v>1.08264972847236</v>
      </c>
      <c r="H396" s="14">
        <f t="shared" ca="1" si="155"/>
        <v>1.0098532200000001</v>
      </c>
      <c r="I396" s="13">
        <f t="shared" si="145"/>
        <v>0.1</v>
      </c>
      <c r="J396" s="29">
        <f t="shared" si="146"/>
        <v>44732</v>
      </c>
      <c r="K396" s="2">
        <f t="shared" si="147"/>
        <v>19</v>
      </c>
      <c r="L396" s="17">
        <f t="shared" si="148"/>
        <v>20</v>
      </c>
      <c r="M396" s="12">
        <f t="shared" ref="M396:M459" si="160">ROUND((I396+1)^(L396/252),9)</f>
        <v>1.007592982</v>
      </c>
      <c r="N396" s="12">
        <f t="shared" ref="N396:N459" ca="1" si="161">ROUND(H396*M396,9)</f>
        <v>1.017521017</v>
      </c>
      <c r="O396" s="17">
        <f t="shared" si="149"/>
        <v>0</v>
      </c>
      <c r="P396" s="14">
        <f t="shared" ca="1" si="158"/>
        <v>209.03397534000001</v>
      </c>
      <c r="Q396" s="14">
        <f t="shared" si="159"/>
        <v>0</v>
      </c>
      <c r="R396" s="14">
        <f t="shared" ca="1" si="157"/>
        <v>188.215236</v>
      </c>
      <c r="S396" s="20">
        <f t="shared" ref="S396:S459" si="162">IF($O396&gt;0,VLOOKUP($O396,$Y$12:$AE$150,7),0)</f>
        <v>0</v>
      </c>
      <c r="T396" s="14">
        <f t="shared" si="156"/>
        <v>0</v>
      </c>
      <c r="U396" s="4" t="str">
        <f t="shared" si="150"/>
        <v>J=</v>
      </c>
      <c r="V396" s="29">
        <f t="shared" si="151"/>
        <v>44762</v>
      </c>
      <c r="W396" s="3"/>
      <c r="X396" s="3"/>
      <c r="Y396" s="105">
        <f>[2]Plan1!$A466</f>
        <v>50580</v>
      </c>
      <c r="Z396" s="105" t="str">
        <f>[2]Plan1!$C466</f>
        <v>Corpus Christi</v>
      </c>
      <c r="AA396" s="96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35">
        <f t="shared" ref="A397:A460" si="163">(A396+1)</f>
        <v>44760</v>
      </c>
      <c r="B397" s="156">
        <f t="shared" ca="1" si="152"/>
        <v>1209.0339753400001</v>
      </c>
      <c r="C397" s="14">
        <f t="shared" ref="C397:C460" si="164">(C396-T396)</f>
        <v>1000</v>
      </c>
      <c r="D397" s="13">
        <f ca="1">IF(A397&lt;$B$1,VLOOKUP(A397,[1]DI!$A$4:$B$15000,2,FALSE),0)</f>
        <v>0.13150000000000001</v>
      </c>
      <c r="E397" s="14">
        <f t="shared" ca="1" si="153"/>
        <v>1.0004903700000001</v>
      </c>
      <c r="F397" s="14">
        <f ca="1">(TRUNC(PRODUCT($E$12:$E396),16))</f>
        <v>1.0933173172713599</v>
      </c>
      <c r="G397" s="14">
        <f t="shared" ca="1" si="154"/>
        <v>1.08264972847236</v>
      </c>
      <c r="H397" s="14">
        <f t="shared" ca="1" si="155"/>
        <v>1.0098532200000001</v>
      </c>
      <c r="I397" s="13">
        <f t="shared" ref="I397:I460" si="165">I396</f>
        <v>0.1</v>
      </c>
      <c r="J397" s="29">
        <f t="shared" ref="J397:J460" si="166">IF(O396&gt;0,VLOOKUP(O396,Y$12:AI$150,2),J396)</f>
        <v>44732</v>
      </c>
      <c r="K397" s="2">
        <f t="shared" ref="K397:K460" si="167">IF(A397&gt;J397,IF(NETWORKDAYS(J397,A397,$Y$160:$Y$544)-1=0,1,NETWORKDAYS(J397,A397,$Y$160:$Y$544)-1),0)</f>
        <v>20</v>
      </c>
      <c r="L397" s="17">
        <f t="shared" ref="L397:L460" si="168">IF(AND(K397=1,K396=1),1,IF(K397&gt;0,IF(K397=K396,K397+1,K397),0))</f>
        <v>20</v>
      </c>
      <c r="M397" s="12">
        <f t="shared" si="160"/>
        <v>1.007592982</v>
      </c>
      <c r="N397" s="12">
        <f t="shared" ca="1" si="161"/>
        <v>1.017521017</v>
      </c>
      <c r="O397" s="17">
        <f t="shared" ref="O397:O460" si="169">IF(VLOOKUP(A397,Z$12:AG$150,8)=VLOOKUP(A396,Z$12:AG$150,8),0,VLOOKUP(A397,Z$12:AG$150,8))</f>
        <v>0</v>
      </c>
      <c r="P397" s="14">
        <f t="shared" ca="1" si="158"/>
        <v>209.03397534000001</v>
      </c>
      <c r="Q397" s="14">
        <f t="shared" si="159"/>
        <v>0</v>
      </c>
      <c r="R397" s="14">
        <f t="shared" ca="1" si="157"/>
        <v>188.215236</v>
      </c>
      <c r="S397" s="20">
        <f t="shared" si="162"/>
        <v>0</v>
      </c>
      <c r="T397" s="14">
        <f t="shared" si="156"/>
        <v>0</v>
      </c>
      <c r="U397" s="4" t="str">
        <f t="shared" ref="U397:U460" si="170">IF(O396&gt;0,VLOOKUP(O396,Y$12:AI$150,10),U396)</f>
        <v>J=</v>
      </c>
      <c r="V397" s="29">
        <f t="shared" ref="V397:V460" si="171">IF(O396&gt;0,VLOOKUP(O396,Y$12:AI$150,11),V396)</f>
        <v>44762</v>
      </c>
      <c r="W397" s="3"/>
      <c r="X397" s="3"/>
      <c r="Y397" s="105">
        <f>[2]Plan1!$A467</f>
        <v>50655</v>
      </c>
      <c r="Z397" s="105" t="str">
        <f>[2]Plan1!$C467</f>
        <v>Independência do Brasil</v>
      </c>
      <c r="AA397" s="96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35">
        <f t="shared" si="163"/>
        <v>44761</v>
      </c>
      <c r="B398" s="156">
        <f t="shared" ref="B398:B461" ca="1" si="172">IF(A398&lt;=TODAY(),C398+P398,IF(AND(A398&gt;TODAY(),A398&lt;=$B$1),IF(VLOOKUP(TODAY(),$A$10:$D$5000,4,FALSE)=0,"n.d",C398+P398),"n.d"))</f>
        <v>1210.0844324699999</v>
      </c>
      <c r="C398" s="14">
        <f t="shared" si="164"/>
        <v>1000</v>
      </c>
      <c r="D398" s="13">
        <f ca="1">IF(A398&lt;$B$1,VLOOKUP(A398,[1]DI!$A$4:$B$15000,2,FALSE),0)</f>
        <v>0.13150000000000001</v>
      </c>
      <c r="E398" s="14">
        <f t="shared" ref="E398:E461" ca="1" si="173">ROUND(((1+D398)^(1/252)),8)</f>
        <v>1.0004903700000001</v>
      </c>
      <c r="F398" s="14">
        <f ca="1">(TRUNC(PRODUCT($E$12:$E397),16))</f>
        <v>1.0938534472842301</v>
      </c>
      <c r="G398" s="14">
        <f t="shared" ref="G398:G461" ca="1" si="174">IF(O397&gt;0,F397,G397)</f>
        <v>1.08264972847236</v>
      </c>
      <c r="H398" s="14">
        <f t="shared" ref="H398:H461" ca="1" si="175">ROUND(F398/G398,8)</f>
        <v>1.0103484199999999</v>
      </c>
      <c r="I398" s="13">
        <f t="shared" si="165"/>
        <v>0.1</v>
      </c>
      <c r="J398" s="29">
        <f t="shared" si="166"/>
        <v>44732</v>
      </c>
      <c r="K398" s="2">
        <f t="shared" si="167"/>
        <v>21</v>
      </c>
      <c r="L398" s="17">
        <f t="shared" si="168"/>
        <v>21</v>
      </c>
      <c r="M398" s="12">
        <f t="shared" si="160"/>
        <v>1.00797414</v>
      </c>
      <c r="N398" s="12">
        <f t="shared" ca="1" si="161"/>
        <v>1.01840508</v>
      </c>
      <c r="O398" s="17">
        <f t="shared" si="169"/>
        <v>0</v>
      </c>
      <c r="P398" s="14">
        <f t="shared" ca="1" si="158"/>
        <v>210.08443247</v>
      </c>
      <c r="Q398" s="14">
        <f t="shared" si="159"/>
        <v>0</v>
      </c>
      <c r="R398" s="14">
        <f t="shared" ca="1" si="157"/>
        <v>188.215236</v>
      </c>
      <c r="S398" s="20">
        <f t="shared" si="162"/>
        <v>0</v>
      </c>
      <c r="T398" s="14">
        <f t="shared" ref="T398:T461" si="176">IF(S398&gt;0,TRUNC(S398*C398,8),0)</f>
        <v>0</v>
      </c>
      <c r="U398" s="4" t="str">
        <f t="shared" si="170"/>
        <v>J=</v>
      </c>
      <c r="V398" s="29">
        <f t="shared" si="171"/>
        <v>44762</v>
      </c>
      <c r="W398" s="3"/>
      <c r="X398" s="3"/>
      <c r="Y398" s="105">
        <f>[2]Plan1!$A468</f>
        <v>50690</v>
      </c>
      <c r="Z398" s="105" t="str">
        <f>[2]Plan1!$C468</f>
        <v>Nossa Sr.a Aparecida - Padroeira do Brasil</v>
      </c>
      <c r="AA398" s="96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35">
        <f t="shared" si="163"/>
        <v>44762</v>
      </c>
      <c r="B399" s="156">
        <f t="shared" ca="1" si="172"/>
        <v>1211.13581045</v>
      </c>
      <c r="C399" s="14">
        <f t="shared" si="164"/>
        <v>1000</v>
      </c>
      <c r="D399" s="13">
        <f ca="1">IF(A399&lt;$B$1,VLOOKUP(A399,[1]DI!$A$4:$B$15000,2,FALSE),0)</f>
        <v>0.13150000000000001</v>
      </c>
      <c r="E399" s="14">
        <f t="shared" ca="1" si="173"/>
        <v>1.0004903700000001</v>
      </c>
      <c r="F399" s="14">
        <f ca="1">(TRUNC(PRODUCT($E$12:$E398),16))</f>
        <v>1.0943898401991801</v>
      </c>
      <c r="G399" s="14">
        <f t="shared" ca="1" si="174"/>
        <v>1.08264972847236</v>
      </c>
      <c r="H399" s="14">
        <f t="shared" ca="1" si="175"/>
        <v>1.01084387</v>
      </c>
      <c r="I399" s="13">
        <f t="shared" si="165"/>
        <v>0.1</v>
      </c>
      <c r="J399" s="29">
        <f t="shared" si="166"/>
        <v>44732</v>
      </c>
      <c r="K399" s="2">
        <f t="shared" si="167"/>
        <v>22</v>
      </c>
      <c r="L399" s="17">
        <f t="shared" si="168"/>
        <v>22</v>
      </c>
      <c r="M399" s="12">
        <f t="shared" si="160"/>
        <v>1.0083554429999999</v>
      </c>
      <c r="N399" s="12">
        <f t="shared" ca="1" si="161"/>
        <v>1.0192899179999999</v>
      </c>
      <c r="O399" s="17">
        <f t="shared" si="169"/>
        <v>2</v>
      </c>
      <c r="P399" s="14">
        <f t="shared" ca="1" si="158"/>
        <v>211.13581044999998</v>
      </c>
      <c r="Q399" s="14">
        <f t="shared" si="159"/>
        <v>0</v>
      </c>
      <c r="R399" s="14">
        <f t="shared" ca="1" si="157"/>
        <v>211.13581044999998</v>
      </c>
      <c r="S399" s="20">
        <f t="shared" si="162"/>
        <v>0</v>
      </c>
      <c r="T399" s="14">
        <f t="shared" si="176"/>
        <v>0</v>
      </c>
      <c r="U399" s="4" t="str">
        <f t="shared" si="170"/>
        <v>J=</v>
      </c>
      <c r="V399" s="29">
        <f t="shared" si="171"/>
        <v>44762</v>
      </c>
      <c r="W399" s="3"/>
      <c r="X399" s="3"/>
      <c r="Y399" s="105">
        <f>[2]Plan1!$A469</f>
        <v>50711</v>
      </c>
      <c r="Z399" s="105" t="str">
        <f>[2]Plan1!$C469</f>
        <v>Finados</v>
      </c>
      <c r="AA399" s="96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35">
        <f t="shared" si="163"/>
        <v>44763</v>
      </c>
      <c r="B400" s="156">
        <f t="shared" ca="1" si="172"/>
        <v>1212.1880973100001</v>
      </c>
      <c r="C400" s="14">
        <f t="shared" si="164"/>
        <v>1000</v>
      </c>
      <c r="D400" s="13">
        <f ca="1">IF(A400&lt;$B$1,VLOOKUP(A400,[1]DI!$A$4:$B$15000,2,FALSE),0)</f>
        <v>0.13150000000000001</v>
      </c>
      <c r="E400" s="14">
        <f t="shared" ca="1" si="173"/>
        <v>1.0004903700000001</v>
      </c>
      <c r="F400" s="14">
        <f ca="1">(TRUNC(PRODUCT($E$12:$E399),16))</f>
        <v>1.0949264961451199</v>
      </c>
      <c r="G400" s="14">
        <f t="shared" ca="1" si="174"/>
        <v>1.0943898401991801</v>
      </c>
      <c r="H400" s="14">
        <f t="shared" ca="1" si="175"/>
        <v>1.0004903700000001</v>
      </c>
      <c r="I400" s="13">
        <f t="shared" si="165"/>
        <v>0.1</v>
      </c>
      <c r="J400" s="29">
        <f t="shared" si="166"/>
        <v>44762</v>
      </c>
      <c r="K400" s="2">
        <f t="shared" si="167"/>
        <v>1</v>
      </c>
      <c r="L400" s="17">
        <f t="shared" si="168"/>
        <v>1</v>
      </c>
      <c r="M400" s="12">
        <f t="shared" si="160"/>
        <v>1.000378287</v>
      </c>
      <c r="N400" s="12">
        <f t="shared" ca="1" si="161"/>
        <v>1.0008688429999999</v>
      </c>
      <c r="O400" s="17">
        <f t="shared" si="169"/>
        <v>0</v>
      </c>
      <c r="P400" s="14">
        <f t="shared" ca="1" si="158"/>
        <v>212.18809730999999</v>
      </c>
      <c r="Q400" s="14">
        <f t="shared" si="159"/>
        <v>0</v>
      </c>
      <c r="R400" s="14">
        <f t="shared" ca="1" si="157"/>
        <v>211.13581044999998</v>
      </c>
      <c r="S400" s="20">
        <f t="shared" si="162"/>
        <v>0</v>
      </c>
      <c r="T400" s="14">
        <f t="shared" si="176"/>
        <v>0</v>
      </c>
      <c r="U400" s="4" t="str">
        <f t="shared" si="170"/>
        <v>J=</v>
      </c>
      <c r="V400" s="29">
        <f t="shared" si="171"/>
        <v>44795</v>
      </c>
      <c r="W400" s="3"/>
      <c r="X400" s="3"/>
      <c r="Y400" s="105">
        <f>[2]Plan1!$A470</f>
        <v>50724</v>
      </c>
      <c r="Z400" s="105" t="str">
        <f>[2]Plan1!$C470</f>
        <v>Proclamação da República</v>
      </c>
      <c r="AA400" s="96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35">
        <f t="shared" si="163"/>
        <v>44764</v>
      </c>
      <c r="B401" s="156">
        <f t="shared" ca="1" si="172"/>
        <v>1213.24129496</v>
      </c>
      <c r="C401" s="14">
        <f t="shared" si="164"/>
        <v>1000</v>
      </c>
      <c r="D401" s="13">
        <f ca="1">IF(A401&lt;$B$1,VLOOKUP(A401,[1]DI!$A$4:$B$15000,2,FALSE),0)</f>
        <v>0.13150000000000001</v>
      </c>
      <c r="E401" s="14">
        <f t="shared" ca="1" si="173"/>
        <v>1.0004903700000001</v>
      </c>
      <c r="F401" s="14">
        <f ca="1">(TRUNC(PRODUCT($E$12:$E400),16))</f>
        <v>1.0954634152510301</v>
      </c>
      <c r="G401" s="14">
        <f t="shared" ca="1" si="174"/>
        <v>1.0943898401991801</v>
      </c>
      <c r="H401" s="14">
        <f t="shared" ca="1" si="175"/>
        <v>1.00098098</v>
      </c>
      <c r="I401" s="13">
        <f t="shared" si="165"/>
        <v>0.1</v>
      </c>
      <c r="J401" s="29">
        <f t="shared" si="166"/>
        <v>44762</v>
      </c>
      <c r="K401" s="2">
        <f t="shared" si="167"/>
        <v>2</v>
      </c>
      <c r="L401" s="17">
        <f t="shared" si="168"/>
        <v>2</v>
      </c>
      <c r="M401" s="12">
        <f t="shared" si="160"/>
        <v>1.0007567159999999</v>
      </c>
      <c r="N401" s="12">
        <f t="shared" ca="1" si="161"/>
        <v>1.0017384380000001</v>
      </c>
      <c r="O401" s="17">
        <f t="shared" si="169"/>
        <v>0</v>
      </c>
      <c r="P401" s="14">
        <f t="shared" ca="1" si="158"/>
        <v>213.24129496</v>
      </c>
      <c r="Q401" s="14">
        <f t="shared" si="159"/>
        <v>0</v>
      </c>
      <c r="R401" s="14">
        <f t="shared" ca="1" si="157"/>
        <v>211.13581044999998</v>
      </c>
      <c r="S401" s="20">
        <f t="shared" si="162"/>
        <v>0</v>
      </c>
      <c r="T401" s="14">
        <f t="shared" si="176"/>
        <v>0</v>
      </c>
      <c r="U401" s="4" t="str">
        <f t="shared" si="170"/>
        <v>J=</v>
      </c>
      <c r="V401" s="29">
        <f t="shared" si="171"/>
        <v>44795</v>
      </c>
      <c r="W401" s="3"/>
      <c r="X401" s="3"/>
      <c r="Y401" s="105">
        <f>[2]Plan1!$A471</f>
        <v>50729</v>
      </c>
      <c r="Z401" s="105" t="str">
        <f>[2]Plan1!$C471</f>
        <v>Dia Nacional de Zumbi e da Consciência Negra</v>
      </c>
      <c r="AA401" s="96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35">
        <f t="shared" si="163"/>
        <v>44765</v>
      </c>
      <c r="B402" s="156">
        <f t="shared" ca="1" si="172"/>
        <v>1214.29540944</v>
      </c>
      <c r="C402" s="14">
        <f t="shared" si="164"/>
        <v>1000</v>
      </c>
      <c r="D402" s="13">
        <f ca="1">IF(A402&lt;$B$1,VLOOKUP(A402,[1]DI!$A$4:$B$15000,2,FALSE),0)</f>
        <v>0</v>
      </c>
      <c r="E402" s="14">
        <f t="shared" ca="1" si="173"/>
        <v>1</v>
      </c>
      <c r="F402" s="14">
        <f ca="1">(TRUNC(PRODUCT($E$12:$E401),16))</f>
        <v>1.0960005976459699</v>
      </c>
      <c r="G402" s="14">
        <f t="shared" ca="1" si="174"/>
        <v>1.0943898401991801</v>
      </c>
      <c r="H402" s="14">
        <f t="shared" ca="1" si="175"/>
        <v>1.0014718300000001</v>
      </c>
      <c r="I402" s="13">
        <f t="shared" si="165"/>
        <v>0.1</v>
      </c>
      <c r="J402" s="29">
        <f t="shared" si="166"/>
        <v>44762</v>
      </c>
      <c r="K402" s="2">
        <f t="shared" si="167"/>
        <v>2</v>
      </c>
      <c r="L402" s="17">
        <f t="shared" si="168"/>
        <v>3</v>
      </c>
      <c r="M402" s="12">
        <f t="shared" si="160"/>
        <v>1.001135289</v>
      </c>
      <c r="N402" s="12">
        <f t="shared" ca="1" si="161"/>
        <v>1.00260879</v>
      </c>
      <c r="O402" s="17">
        <f t="shared" si="169"/>
        <v>0</v>
      </c>
      <c r="P402" s="14">
        <f t="shared" ca="1" si="158"/>
        <v>214.29540943999999</v>
      </c>
      <c r="Q402" s="14">
        <f t="shared" si="159"/>
        <v>0</v>
      </c>
      <c r="R402" s="14">
        <f t="shared" ref="R402:R465" ca="1" si="177">IF(O402&gt;0,P402-Q402,R401)</f>
        <v>211.13581044999998</v>
      </c>
      <c r="S402" s="20">
        <f t="shared" si="162"/>
        <v>0</v>
      </c>
      <c r="T402" s="14">
        <f t="shared" si="176"/>
        <v>0</v>
      </c>
      <c r="U402" s="4" t="str">
        <f t="shared" si="170"/>
        <v>J=</v>
      </c>
      <c r="V402" s="29">
        <f t="shared" si="171"/>
        <v>44795</v>
      </c>
      <c r="W402" s="3"/>
      <c r="X402" s="3"/>
      <c r="Y402" s="105">
        <f>[2]Plan1!$A472</f>
        <v>50764</v>
      </c>
      <c r="Z402" s="105" t="str">
        <f>[2]Plan1!$C472</f>
        <v>Natal</v>
      </c>
      <c r="AA402" s="96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35">
        <f t="shared" si="163"/>
        <v>44766</v>
      </c>
      <c r="B403" s="156">
        <f t="shared" ca="1" si="172"/>
        <v>1214.29540944</v>
      </c>
      <c r="C403" s="14">
        <f t="shared" si="164"/>
        <v>1000</v>
      </c>
      <c r="D403" s="13">
        <f ca="1">IF(A403&lt;$B$1,VLOOKUP(A403,[1]DI!$A$4:$B$15000,2,FALSE),0)</f>
        <v>0</v>
      </c>
      <c r="E403" s="14">
        <f t="shared" ca="1" si="173"/>
        <v>1</v>
      </c>
      <c r="F403" s="14">
        <f ca="1">(TRUNC(PRODUCT($E$12:$E402),16))</f>
        <v>1.0960005976459699</v>
      </c>
      <c r="G403" s="14">
        <f t="shared" ca="1" si="174"/>
        <v>1.0943898401991801</v>
      </c>
      <c r="H403" s="14">
        <f t="shared" ca="1" si="175"/>
        <v>1.0014718300000001</v>
      </c>
      <c r="I403" s="13">
        <f t="shared" si="165"/>
        <v>0.1</v>
      </c>
      <c r="J403" s="29">
        <f t="shared" si="166"/>
        <v>44762</v>
      </c>
      <c r="K403" s="2">
        <f t="shared" si="167"/>
        <v>2</v>
      </c>
      <c r="L403" s="17">
        <f t="shared" si="168"/>
        <v>3</v>
      </c>
      <c r="M403" s="12">
        <f t="shared" si="160"/>
        <v>1.001135289</v>
      </c>
      <c r="N403" s="12">
        <f t="shared" ca="1" si="161"/>
        <v>1.00260879</v>
      </c>
      <c r="O403" s="17">
        <f t="shared" si="169"/>
        <v>0</v>
      </c>
      <c r="P403" s="14">
        <f t="shared" ca="1" si="158"/>
        <v>214.29540943999999</v>
      </c>
      <c r="Q403" s="14">
        <f t="shared" si="159"/>
        <v>0</v>
      </c>
      <c r="R403" s="14">
        <f t="shared" ca="1" si="177"/>
        <v>211.13581044999998</v>
      </c>
      <c r="S403" s="20">
        <f t="shared" si="162"/>
        <v>0</v>
      </c>
      <c r="T403" s="14">
        <f t="shared" si="176"/>
        <v>0</v>
      </c>
      <c r="U403" s="4" t="str">
        <f t="shared" si="170"/>
        <v>J=</v>
      </c>
      <c r="V403" s="29">
        <f t="shared" si="171"/>
        <v>44795</v>
      </c>
      <c r="W403" s="3"/>
      <c r="X403" s="3"/>
      <c r="Y403" s="105">
        <f>[2]Plan1!$A473</f>
        <v>50771</v>
      </c>
      <c r="Z403" s="105" t="str">
        <f>[2]Plan1!$C473</f>
        <v>Confraternização Universal</v>
      </c>
      <c r="AA403" s="96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35">
        <f t="shared" si="163"/>
        <v>44767</v>
      </c>
      <c r="B404" s="156">
        <f t="shared" ca="1" si="172"/>
        <v>1214.29540944</v>
      </c>
      <c r="C404" s="14">
        <f t="shared" si="164"/>
        <v>1000</v>
      </c>
      <c r="D404" s="13">
        <f ca="1">IF(A404&lt;$B$1,VLOOKUP(A404,[1]DI!$A$4:$B$15000,2,FALSE),0)</f>
        <v>0.13150000000000001</v>
      </c>
      <c r="E404" s="14">
        <f t="shared" ca="1" si="173"/>
        <v>1.0004903700000001</v>
      </c>
      <c r="F404" s="14">
        <f ca="1">(TRUNC(PRODUCT($E$12:$E403),16))</f>
        <v>1.0960005976459699</v>
      </c>
      <c r="G404" s="14">
        <f t="shared" ca="1" si="174"/>
        <v>1.0943898401991801</v>
      </c>
      <c r="H404" s="14">
        <f t="shared" ca="1" si="175"/>
        <v>1.0014718300000001</v>
      </c>
      <c r="I404" s="13">
        <f t="shared" si="165"/>
        <v>0.1</v>
      </c>
      <c r="J404" s="29">
        <f t="shared" si="166"/>
        <v>44762</v>
      </c>
      <c r="K404" s="2">
        <f t="shared" si="167"/>
        <v>3</v>
      </c>
      <c r="L404" s="17">
        <f t="shared" si="168"/>
        <v>3</v>
      </c>
      <c r="M404" s="12">
        <f t="shared" si="160"/>
        <v>1.001135289</v>
      </c>
      <c r="N404" s="12">
        <f t="shared" ca="1" si="161"/>
        <v>1.00260879</v>
      </c>
      <c r="O404" s="17">
        <f t="shared" si="169"/>
        <v>0</v>
      </c>
      <c r="P404" s="14">
        <f t="shared" ca="1" si="158"/>
        <v>214.29540943999999</v>
      </c>
      <c r="Q404" s="14">
        <f t="shared" si="159"/>
        <v>0</v>
      </c>
      <c r="R404" s="14">
        <f t="shared" ca="1" si="177"/>
        <v>211.13581044999998</v>
      </c>
      <c r="S404" s="20">
        <f t="shared" si="162"/>
        <v>0</v>
      </c>
      <c r="T404" s="14">
        <f t="shared" si="176"/>
        <v>0</v>
      </c>
      <c r="U404" s="4" t="str">
        <f t="shared" si="170"/>
        <v>J=</v>
      </c>
      <c r="V404" s="29">
        <f t="shared" si="171"/>
        <v>44795</v>
      </c>
      <c r="W404" s="3"/>
      <c r="X404" s="3"/>
      <c r="Y404" s="105">
        <f>[2]Plan1!$A474</f>
        <v>50822</v>
      </c>
      <c r="Z404" s="105" t="str">
        <f>[2]Plan1!$C474</f>
        <v>Carnaval</v>
      </c>
      <c r="AA404" s="96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35">
        <f t="shared" si="163"/>
        <v>44768</v>
      </c>
      <c r="B405" s="156">
        <f t="shared" ca="1" si="172"/>
        <v>1215.35043832</v>
      </c>
      <c r="C405" s="14">
        <f t="shared" si="164"/>
        <v>1000</v>
      </c>
      <c r="D405" s="13">
        <f ca="1">IF(A405&lt;$B$1,VLOOKUP(A405,[1]DI!$A$4:$B$15000,2,FALSE),0)</f>
        <v>0.13150000000000001</v>
      </c>
      <c r="E405" s="14">
        <f t="shared" ca="1" si="173"/>
        <v>1.0004903700000001</v>
      </c>
      <c r="F405" s="14">
        <f ca="1">(TRUNC(PRODUCT($E$12:$E404),16))</f>
        <v>1.0965380434590399</v>
      </c>
      <c r="G405" s="14">
        <f t="shared" ca="1" si="174"/>
        <v>1.0943898401991801</v>
      </c>
      <c r="H405" s="14">
        <f t="shared" ca="1" si="175"/>
        <v>1.00196292</v>
      </c>
      <c r="I405" s="13">
        <f t="shared" si="165"/>
        <v>0.1</v>
      </c>
      <c r="J405" s="29">
        <f t="shared" si="166"/>
        <v>44762</v>
      </c>
      <c r="K405" s="2">
        <f t="shared" si="167"/>
        <v>4</v>
      </c>
      <c r="L405" s="17">
        <f t="shared" si="168"/>
        <v>4</v>
      </c>
      <c r="M405" s="12">
        <f t="shared" si="160"/>
        <v>1.001514005</v>
      </c>
      <c r="N405" s="12">
        <f t="shared" ca="1" si="161"/>
        <v>1.0034798970000001</v>
      </c>
      <c r="O405" s="17">
        <f t="shared" si="169"/>
        <v>0</v>
      </c>
      <c r="P405" s="14">
        <f t="shared" ca="1" si="158"/>
        <v>215.35043831999999</v>
      </c>
      <c r="Q405" s="14">
        <f t="shared" si="159"/>
        <v>0</v>
      </c>
      <c r="R405" s="14">
        <f t="shared" ca="1" si="177"/>
        <v>211.13581044999998</v>
      </c>
      <c r="S405" s="20">
        <f t="shared" si="162"/>
        <v>0</v>
      </c>
      <c r="T405" s="14">
        <f t="shared" si="176"/>
        <v>0</v>
      </c>
      <c r="U405" s="4" t="str">
        <f t="shared" si="170"/>
        <v>J=</v>
      </c>
      <c r="V405" s="29">
        <f t="shared" si="171"/>
        <v>44795</v>
      </c>
      <c r="W405" s="3"/>
      <c r="X405" s="3"/>
      <c r="Y405" s="105">
        <f>[2]Plan1!$A475</f>
        <v>50823</v>
      </c>
      <c r="Z405" s="105" t="str">
        <f>[2]Plan1!$C475</f>
        <v>Carnaval</v>
      </c>
      <c r="AA405" s="96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35">
        <f t="shared" si="163"/>
        <v>44769</v>
      </c>
      <c r="B406" s="156">
        <f t="shared" ca="1" si="172"/>
        <v>1216.4063949199999</v>
      </c>
      <c r="C406" s="14">
        <f t="shared" si="164"/>
        <v>1000</v>
      </c>
      <c r="D406" s="13">
        <f ca="1">IF(A406&lt;$B$1,VLOOKUP(A406,[1]DI!$A$4:$B$15000,2,FALSE),0)</f>
        <v>0.13150000000000001</v>
      </c>
      <c r="E406" s="14">
        <f t="shared" ca="1" si="173"/>
        <v>1.0004903700000001</v>
      </c>
      <c r="F406" s="14">
        <f ca="1">(TRUNC(PRODUCT($E$12:$E405),16))</f>
        <v>1.0970757528194099</v>
      </c>
      <c r="G406" s="14">
        <f t="shared" ca="1" si="174"/>
        <v>1.0943898401991801</v>
      </c>
      <c r="H406" s="14">
        <f t="shared" ca="1" si="175"/>
        <v>1.0024542599999999</v>
      </c>
      <c r="I406" s="13">
        <f t="shared" si="165"/>
        <v>0.1</v>
      </c>
      <c r="J406" s="29">
        <f t="shared" si="166"/>
        <v>44762</v>
      </c>
      <c r="K406" s="2">
        <f t="shared" si="167"/>
        <v>5</v>
      </c>
      <c r="L406" s="17">
        <f t="shared" si="168"/>
        <v>5</v>
      </c>
      <c r="M406" s="12">
        <f t="shared" si="160"/>
        <v>1.001892864</v>
      </c>
      <c r="N406" s="12">
        <f t="shared" ca="1" si="161"/>
        <v>1.00435177</v>
      </c>
      <c r="O406" s="17">
        <f t="shared" si="169"/>
        <v>0</v>
      </c>
      <c r="P406" s="14">
        <f t="shared" ca="1" si="158"/>
        <v>216.40639492</v>
      </c>
      <c r="Q406" s="14">
        <f t="shared" si="159"/>
        <v>0</v>
      </c>
      <c r="R406" s="14">
        <f t="shared" ca="1" si="177"/>
        <v>211.13581044999998</v>
      </c>
      <c r="S406" s="20">
        <f t="shared" si="162"/>
        <v>0</v>
      </c>
      <c r="T406" s="14">
        <f t="shared" si="176"/>
        <v>0</v>
      </c>
      <c r="U406" s="4" t="str">
        <f t="shared" si="170"/>
        <v>J=</v>
      </c>
      <c r="V406" s="29">
        <f t="shared" si="171"/>
        <v>44795</v>
      </c>
      <c r="W406" s="3"/>
      <c r="X406" s="3"/>
      <c r="Y406" s="105">
        <f>[2]Plan1!$A476</f>
        <v>50868</v>
      </c>
      <c r="Z406" s="105" t="str">
        <f>[2]Plan1!$C476</f>
        <v>Paixão de Cristo</v>
      </c>
      <c r="AA406" s="96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35">
        <f t="shared" si="163"/>
        <v>44770</v>
      </c>
      <c r="B407" s="156">
        <f t="shared" ca="1" si="172"/>
        <v>1217.4632562500001</v>
      </c>
      <c r="C407" s="14">
        <f t="shared" si="164"/>
        <v>1000</v>
      </c>
      <c r="D407" s="13">
        <f ca="1">IF(A407&lt;$B$1,VLOOKUP(A407,[1]DI!$A$4:$B$15000,2,FALSE),0)</f>
        <v>0.13150000000000001</v>
      </c>
      <c r="E407" s="14">
        <f t="shared" ca="1" si="173"/>
        <v>1.0004903700000001</v>
      </c>
      <c r="F407" s="14">
        <f ca="1">(TRUNC(PRODUCT($E$12:$E406),16))</f>
        <v>1.0976137258563201</v>
      </c>
      <c r="G407" s="14">
        <f t="shared" ca="1" si="174"/>
        <v>1.0943898401991801</v>
      </c>
      <c r="H407" s="14">
        <f t="shared" ca="1" si="175"/>
        <v>1.00294583</v>
      </c>
      <c r="I407" s="13">
        <f t="shared" si="165"/>
        <v>0.1</v>
      </c>
      <c r="J407" s="29">
        <f t="shared" si="166"/>
        <v>44762</v>
      </c>
      <c r="K407" s="2">
        <f t="shared" si="167"/>
        <v>6</v>
      </c>
      <c r="L407" s="17">
        <f t="shared" si="168"/>
        <v>6</v>
      </c>
      <c r="M407" s="12">
        <f t="shared" si="160"/>
        <v>1.0022718669999999</v>
      </c>
      <c r="N407" s="12">
        <f t="shared" ca="1" si="161"/>
        <v>1.00522439</v>
      </c>
      <c r="O407" s="17">
        <f t="shared" si="169"/>
        <v>0</v>
      </c>
      <c r="P407" s="14">
        <f t="shared" ca="1" si="158"/>
        <v>217.46325625</v>
      </c>
      <c r="Q407" s="14">
        <f t="shared" si="159"/>
        <v>0</v>
      </c>
      <c r="R407" s="14">
        <f t="shared" ca="1" si="177"/>
        <v>211.13581044999998</v>
      </c>
      <c r="S407" s="20">
        <f t="shared" si="162"/>
        <v>0</v>
      </c>
      <c r="T407" s="14">
        <f t="shared" si="176"/>
        <v>0</v>
      </c>
      <c r="U407" s="4" t="str">
        <f t="shared" si="170"/>
        <v>J=</v>
      </c>
      <c r="V407" s="29">
        <f t="shared" si="171"/>
        <v>44795</v>
      </c>
      <c r="W407" s="3"/>
      <c r="X407" s="3"/>
      <c r="Y407" s="105">
        <f>[2]Plan1!$A477</f>
        <v>50881</v>
      </c>
      <c r="Z407" s="105" t="str">
        <f>[2]Plan1!$C477</f>
        <v>Tiradentes</v>
      </c>
      <c r="AA407" s="96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35">
        <f t="shared" si="163"/>
        <v>44771</v>
      </c>
      <c r="B408" s="156">
        <f t="shared" ca="1" si="172"/>
        <v>1218.5210331999999</v>
      </c>
      <c r="C408" s="14">
        <f t="shared" si="164"/>
        <v>1000</v>
      </c>
      <c r="D408" s="13">
        <f ca="1">IF(A408&lt;$B$1,VLOOKUP(A408,[1]DI!$A$4:$B$15000,2,FALSE),0)</f>
        <v>0.13150000000000001</v>
      </c>
      <c r="E408" s="14">
        <f t="shared" ca="1" si="173"/>
        <v>1.0004903700000001</v>
      </c>
      <c r="F408" s="14">
        <f ca="1">(TRUNC(PRODUCT($E$12:$E407),16))</f>
        <v>1.0981519626990699</v>
      </c>
      <c r="G408" s="14">
        <f t="shared" ca="1" si="174"/>
        <v>1.0943898401991801</v>
      </c>
      <c r="H408" s="14">
        <f t="shared" ca="1" si="175"/>
        <v>1.00343764</v>
      </c>
      <c r="I408" s="13">
        <f t="shared" si="165"/>
        <v>0.1</v>
      </c>
      <c r="J408" s="29">
        <f t="shared" si="166"/>
        <v>44762</v>
      </c>
      <c r="K408" s="2">
        <f t="shared" si="167"/>
        <v>7</v>
      </c>
      <c r="L408" s="17">
        <f t="shared" si="168"/>
        <v>7</v>
      </c>
      <c r="M408" s="12">
        <f t="shared" si="160"/>
        <v>1.0026510129999999</v>
      </c>
      <c r="N408" s="12">
        <f t="shared" ca="1" si="161"/>
        <v>1.0060977659999999</v>
      </c>
      <c r="O408" s="17">
        <f t="shared" si="169"/>
        <v>0</v>
      </c>
      <c r="P408" s="14">
        <f t="shared" ca="1" si="158"/>
        <v>218.52103320000001</v>
      </c>
      <c r="Q408" s="14">
        <f t="shared" si="159"/>
        <v>0</v>
      </c>
      <c r="R408" s="14">
        <f t="shared" ca="1" si="177"/>
        <v>211.13581044999998</v>
      </c>
      <c r="S408" s="20">
        <f t="shared" si="162"/>
        <v>0</v>
      </c>
      <c r="T408" s="14">
        <f t="shared" si="176"/>
        <v>0</v>
      </c>
      <c r="U408" s="4" t="str">
        <f t="shared" si="170"/>
        <v>J=</v>
      </c>
      <c r="V408" s="29">
        <f t="shared" si="171"/>
        <v>44795</v>
      </c>
      <c r="W408" s="3"/>
      <c r="X408" s="3"/>
      <c r="Y408" s="105">
        <f>[2]Plan1!$A478</f>
        <v>50891</v>
      </c>
      <c r="Z408" s="105" t="str">
        <f>[2]Plan1!$C478</f>
        <v>Dia do Trabalho</v>
      </c>
      <c r="AA408" s="96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35">
        <f t="shared" si="163"/>
        <v>44772</v>
      </c>
      <c r="B409" s="156">
        <f t="shared" ca="1" si="172"/>
        <v>1219.57974031</v>
      </c>
      <c r="C409" s="14">
        <f t="shared" si="164"/>
        <v>1000</v>
      </c>
      <c r="D409" s="13">
        <f ca="1">IF(A409&lt;$B$1,VLOOKUP(A409,[1]DI!$A$4:$B$15000,2,FALSE),0)</f>
        <v>0</v>
      </c>
      <c r="E409" s="14">
        <f t="shared" ca="1" si="173"/>
        <v>1</v>
      </c>
      <c r="F409" s="14">
        <f ca="1">(TRUNC(PRODUCT($E$12:$E408),16))</f>
        <v>1.09869046347702</v>
      </c>
      <c r="G409" s="14">
        <f t="shared" ca="1" si="174"/>
        <v>1.0943898401991801</v>
      </c>
      <c r="H409" s="14">
        <f t="shared" ca="1" si="175"/>
        <v>1.0039297</v>
      </c>
      <c r="I409" s="13">
        <f t="shared" si="165"/>
        <v>0.1</v>
      </c>
      <c r="J409" s="29">
        <f t="shared" si="166"/>
        <v>44762</v>
      </c>
      <c r="K409" s="2">
        <f t="shared" si="167"/>
        <v>7</v>
      </c>
      <c r="L409" s="17">
        <f t="shared" si="168"/>
        <v>8</v>
      </c>
      <c r="M409" s="12">
        <f t="shared" si="160"/>
        <v>1.003030302</v>
      </c>
      <c r="N409" s="12">
        <f t="shared" ca="1" si="161"/>
        <v>1.0069719100000001</v>
      </c>
      <c r="O409" s="17">
        <f t="shared" si="169"/>
        <v>0</v>
      </c>
      <c r="P409" s="14">
        <f t="shared" ca="1" si="158"/>
        <v>219.57974031000001</v>
      </c>
      <c r="Q409" s="14">
        <f t="shared" si="159"/>
        <v>0</v>
      </c>
      <c r="R409" s="14">
        <f t="shared" ca="1" si="177"/>
        <v>211.13581044999998</v>
      </c>
      <c r="S409" s="20">
        <f t="shared" si="162"/>
        <v>0</v>
      </c>
      <c r="T409" s="14">
        <f t="shared" si="176"/>
        <v>0</v>
      </c>
      <c r="U409" s="4" t="str">
        <f t="shared" si="170"/>
        <v>J=</v>
      </c>
      <c r="V409" s="29">
        <f t="shared" si="171"/>
        <v>44795</v>
      </c>
      <c r="W409" s="3"/>
      <c r="X409" s="3"/>
      <c r="Y409" s="105">
        <f>[2]Plan1!$A479</f>
        <v>50930</v>
      </c>
      <c r="Z409" s="105" t="str">
        <f>[2]Plan1!$C479</f>
        <v>Corpus Christi</v>
      </c>
      <c r="AA409" s="96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35">
        <f t="shared" si="163"/>
        <v>44773</v>
      </c>
      <c r="B410" s="156">
        <f t="shared" ca="1" si="172"/>
        <v>1219.57974031</v>
      </c>
      <c r="C410" s="14">
        <f t="shared" si="164"/>
        <v>1000</v>
      </c>
      <c r="D410" s="13">
        <f ca="1">IF(A410&lt;$B$1,VLOOKUP(A410,[1]DI!$A$4:$B$15000,2,FALSE),0)</f>
        <v>0</v>
      </c>
      <c r="E410" s="14">
        <f t="shared" ca="1" si="173"/>
        <v>1</v>
      </c>
      <c r="F410" s="14">
        <f ca="1">(TRUNC(PRODUCT($E$12:$E409),16))</f>
        <v>1.09869046347702</v>
      </c>
      <c r="G410" s="14">
        <f t="shared" ca="1" si="174"/>
        <v>1.0943898401991801</v>
      </c>
      <c r="H410" s="14">
        <f t="shared" ca="1" si="175"/>
        <v>1.0039297</v>
      </c>
      <c r="I410" s="13">
        <f t="shared" si="165"/>
        <v>0.1</v>
      </c>
      <c r="J410" s="29">
        <f t="shared" si="166"/>
        <v>44762</v>
      </c>
      <c r="K410" s="2">
        <f t="shared" si="167"/>
        <v>7</v>
      </c>
      <c r="L410" s="17">
        <f t="shared" si="168"/>
        <v>8</v>
      </c>
      <c r="M410" s="12">
        <f t="shared" si="160"/>
        <v>1.003030302</v>
      </c>
      <c r="N410" s="12">
        <f t="shared" ca="1" si="161"/>
        <v>1.0069719100000001</v>
      </c>
      <c r="O410" s="17">
        <f t="shared" si="169"/>
        <v>0</v>
      </c>
      <c r="P410" s="14">
        <f t="shared" ca="1" si="158"/>
        <v>219.57974031000001</v>
      </c>
      <c r="Q410" s="14">
        <f t="shared" si="159"/>
        <v>0</v>
      </c>
      <c r="R410" s="14">
        <f t="shared" ca="1" si="177"/>
        <v>211.13581044999998</v>
      </c>
      <c r="S410" s="20">
        <f t="shared" si="162"/>
        <v>0</v>
      </c>
      <c r="T410" s="14">
        <f t="shared" si="176"/>
        <v>0</v>
      </c>
      <c r="U410" s="4" t="str">
        <f t="shared" si="170"/>
        <v>J=</v>
      </c>
      <c r="V410" s="29">
        <f t="shared" si="171"/>
        <v>44795</v>
      </c>
      <c r="W410" s="3"/>
      <c r="X410" s="3"/>
      <c r="Y410" s="105">
        <f>[2]Plan1!$A480</f>
        <v>51020</v>
      </c>
      <c r="Z410" s="105" t="str">
        <f>[2]Plan1!$C480</f>
        <v>Independência do Brasil</v>
      </c>
      <c r="AA410" s="96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35">
        <f t="shared" si="163"/>
        <v>44774</v>
      </c>
      <c r="B411" s="156">
        <f t="shared" ca="1" si="172"/>
        <v>1219.57974031</v>
      </c>
      <c r="C411" s="14">
        <f t="shared" si="164"/>
        <v>1000</v>
      </c>
      <c r="D411" s="13">
        <f ca="1">IF(A411&lt;$B$1,VLOOKUP(A411,[1]DI!$A$4:$B$15000,2,FALSE),0)</f>
        <v>0.13150000000000001</v>
      </c>
      <c r="E411" s="14">
        <f t="shared" ca="1" si="173"/>
        <v>1.0004903700000001</v>
      </c>
      <c r="F411" s="14">
        <f ca="1">(TRUNC(PRODUCT($E$12:$E410),16))</f>
        <v>1.09869046347702</v>
      </c>
      <c r="G411" s="14">
        <f t="shared" ca="1" si="174"/>
        <v>1.0943898401991801</v>
      </c>
      <c r="H411" s="14">
        <f t="shared" ca="1" si="175"/>
        <v>1.0039297</v>
      </c>
      <c r="I411" s="13">
        <f t="shared" si="165"/>
        <v>0.1</v>
      </c>
      <c r="J411" s="29">
        <f t="shared" si="166"/>
        <v>44762</v>
      </c>
      <c r="K411" s="2">
        <f t="shared" si="167"/>
        <v>8</v>
      </c>
      <c r="L411" s="17">
        <f t="shared" si="168"/>
        <v>8</v>
      </c>
      <c r="M411" s="12">
        <f t="shared" si="160"/>
        <v>1.003030302</v>
      </c>
      <c r="N411" s="12">
        <f t="shared" ca="1" si="161"/>
        <v>1.0069719100000001</v>
      </c>
      <c r="O411" s="17">
        <f t="shared" si="169"/>
        <v>0</v>
      </c>
      <c r="P411" s="14">
        <f t="shared" ca="1" si="158"/>
        <v>219.57974031000001</v>
      </c>
      <c r="Q411" s="14">
        <f t="shared" si="159"/>
        <v>0</v>
      </c>
      <c r="R411" s="14">
        <f t="shared" ca="1" si="177"/>
        <v>211.13581044999998</v>
      </c>
      <c r="S411" s="20">
        <f t="shared" si="162"/>
        <v>0</v>
      </c>
      <c r="T411" s="14">
        <f t="shared" si="176"/>
        <v>0</v>
      </c>
      <c r="U411" s="4" t="str">
        <f t="shared" si="170"/>
        <v>J=</v>
      </c>
      <c r="V411" s="29">
        <f t="shared" si="171"/>
        <v>44795</v>
      </c>
      <c r="W411" s="3"/>
      <c r="X411" s="3"/>
      <c r="Y411" s="105">
        <f>[2]Plan1!$A481</f>
        <v>51055</v>
      </c>
      <c r="Z411" s="105" t="str">
        <f>[2]Plan1!$C481</f>
        <v>Nossa Sr.a Aparecida - Padroeira do Brasil</v>
      </c>
      <c r="AA411" s="96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35">
        <f t="shared" si="163"/>
        <v>44775</v>
      </c>
      <c r="B412" s="156">
        <f t="shared" ca="1" si="172"/>
        <v>1220.6393666700001</v>
      </c>
      <c r="C412" s="14">
        <f t="shared" si="164"/>
        <v>1000</v>
      </c>
      <c r="D412" s="13">
        <f ca="1">IF(A412&lt;$B$1,VLOOKUP(A412,[1]DI!$A$4:$B$15000,2,FALSE),0)</f>
        <v>0.13150000000000001</v>
      </c>
      <c r="E412" s="14">
        <f t="shared" ca="1" si="173"/>
        <v>1.0004903700000001</v>
      </c>
      <c r="F412" s="14">
        <f ca="1">(TRUNC(PRODUCT($E$12:$E411),16))</f>
        <v>1.0992292283195899</v>
      </c>
      <c r="G412" s="14">
        <f t="shared" ca="1" si="174"/>
        <v>1.0943898401991801</v>
      </c>
      <c r="H412" s="14">
        <f t="shared" ca="1" si="175"/>
        <v>1.0044219999999999</v>
      </c>
      <c r="I412" s="13">
        <f t="shared" si="165"/>
        <v>0.1</v>
      </c>
      <c r="J412" s="29">
        <f t="shared" si="166"/>
        <v>44762</v>
      </c>
      <c r="K412" s="2">
        <f t="shared" si="167"/>
        <v>9</v>
      </c>
      <c r="L412" s="17">
        <f t="shared" si="168"/>
        <v>9</v>
      </c>
      <c r="M412" s="12">
        <f t="shared" si="160"/>
        <v>1.003409735</v>
      </c>
      <c r="N412" s="12">
        <f t="shared" ca="1" si="161"/>
        <v>1.007846813</v>
      </c>
      <c r="O412" s="17">
        <f t="shared" si="169"/>
        <v>0</v>
      </c>
      <c r="P412" s="14">
        <f t="shared" ca="1" si="158"/>
        <v>220.63936666999999</v>
      </c>
      <c r="Q412" s="14">
        <f t="shared" si="159"/>
        <v>0</v>
      </c>
      <c r="R412" s="14">
        <f t="shared" ca="1" si="177"/>
        <v>211.13581044999998</v>
      </c>
      <c r="S412" s="20">
        <f t="shared" si="162"/>
        <v>0</v>
      </c>
      <c r="T412" s="14">
        <f t="shared" si="176"/>
        <v>0</v>
      </c>
      <c r="U412" s="4" t="str">
        <f t="shared" si="170"/>
        <v>J=</v>
      </c>
      <c r="V412" s="29">
        <f t="shared" si="171"/>
        <v>44795</v>
      </c>
      <c r="W412" s="3"/>
      <c r="X412" s="3"/>
      <c r="Y412" s="105">
        <f>[2]Plan1!$A482</f>
        <v>51076</v>
      </c>
      <c r="Z412" s="105" t="str">
        <f>[2]Plan1!$C482</f>
        <v>Finados</v>
      </c>
      <c r="AA412" s="96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35">
        <f t="shared" si="163"/>
        <v>44776</v>
      </c>
      <c r="B413" s="156">
        <f t="shared" ca="1" si="172"/>
        <v>1221.69989895</v>
      </c>
      <c r="C413" s="14">
        <f t="shared" si="164"/>
        <v>1000</v>
      </c>
      <c r="D413" s="13">
        <f ca="1">IF(A413&lt;$B$1,VLOOKUP(A413,[1]DI!$A$4:$B$15000,2,FALSE),0)</f>
        <v>0.13150000000000001</v>
      </c>
      <c r="E413" s="14">
        <f t="shared" ca="1" si="173"/>
        <v>1.0004903700000001</v>
      </c>
      <c r="F413" s="14">
        <f ca="1">(TRUNC(PRODUCT($E$12:$E412),16))</f>
        <v>1.0997682573562799</v>
      </c>
      <c r="G413" s="14">
        <f t="shared" ca="1" si="174"/>
        <v>1.0943898401991801</v>
      </c>
      <c r="H413" s="14">
        <f t="shared" ca="1" si="175"/>
        <v>1.00491453</v>
      </c>
      <c r="I413" s="13">
        <f t="shared" si="165"/>
        <v>0.1</v>
      </c>
      <c r="J413" s="29">
        <f t="shared" si="166"/>
        <v>44762</v>
      </c>
      <c r="K413" s="2">
        <f t="shared" si="167"/>
        <v>10</v>
      </c>
      <c r="L413" s="17">
        <f t="shared" si="168"/>
        <v>10</v>
      </c>
      <c r="M413" s="12">
        <f t="shared" si="160"/>
        <v>1.003789311</v>
      </c>
      <c r="N413" s="12">
        <f t="shared" ca="1" si="161"/>
        <v>1.0087224640000001</v>
      </c>
      <c r="O413" s="17">
        <f t="shared" si="169"/>
        <v>0</v>
      </c>
      <c r="P413" s="14">
        <f t="shared" ca="1" si="158"/>
        <v>221.69989895000001</v>
      </c>
      <c r="Q413" s="14">
        <f t="shared" si="159"/>
        <v>0</v>
      </c>
      <c r="R413" s="14">
        <f t="shared" ca="1" si="177"/>
        <v>211.13581044999998</v>
      </c>
      <c r="S413" s="20">
        <f t="shared" si="162"/>
        <v>0</v>
      </c>
      <c r="T413" s="14">
        <f t="shared" si="176"/>
        <v>0</v>
      </c>
      <c r="U413" s="4" t="str">
        <f t="shared" si="170"/>
        <v>J=</v>
      </c>
      <c r="V413" s="29">
        <f t="shared" si="171"/>
        <v>44795</v>
      </c>
      <c r="W413" s="3"/>
      <c r="X413" s="3"/>
      <c r="Y413" s="105">
        <f>[2]Plan1!$A483</f>
        <v>51089</v>
      </c>
      <c r="Z413" s="105" t="str">
        <f>[2]Plan1!$C483</f>
        <v>Proclamação da República</v>
      </c>
      <c r="AA413" s="96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35">
        <f t="shared" si="163"/>
        <v>44777</v>
      </c>
      <c r="B414" s="156">
        <f t="shared" ca="1" si="172"/>
        <v>1222.7613626</v>
      </c>
      <c r="C414" s="14">
        <f t="shared" si="164"/>
        <v>1000</v>
      </c>
      <c r="D414" s="13">
        <f ca="1">IF(A414&lt;$B$1,VLOOKUP(A414,[1]DI!$A$4:$B$15000,2,FALSE),0)</f>
        <v>0.13650000000000001</v>
      </c>
      <c r="E414" s="14">
        <f t="shared" ca="1" si="173"/>
        <v>1.00050788</v>
      </c>
      <c r="F414" s="14">
        <f ca="1">(TRUNC(PRODUCT($E$12:$E413),16))</f>
        <v>1.10030755071664</v>
      </c>
      <c r="G414" s="14">
        <f t="shared" ca="1" si="174"/>
        <v>1.0943898401991801</v>
      </c>
      <c r="H414" s="14">
        <f t="shared" ca="1" si="175"/>
        <v>1.0054073100000001</v>
      </c>
      <c r="I414" s="13">
        <f t="shared" si="165"/>
        <v>0.1</v>
      </c>
      <c r="J414" s="29">
        <f t="shared" si="166"/>
        <v>44762</v>
      </c>
      <c r="K414" s="2">
        <f t="shared" si="167"/>
        <v>11</v>
      </c>
      <c r="L414" s="17">
        <f t="shared" si="168"/>
        <v>11</v>
      </c>
      <c r="M414" s="12">
        <f t="shared" si="160"/>
        <v>1.004169031</v>
      </c>
      <c r="N414" s="12">
        <f t="shared" ca="1" si="161"/>
        <v>1.0095988840000001</v>
      </c>
      <c r="O414" s="17">
        <f t="shared" si="169"/>
        <v>0</v>
      </c>
      <c r="P414" s="14">
        <f t="shared" ca="1" si="158"/>
        <v>222.76136259999998</v>
      </c>
      <c r="Q414" s="14">
        <f t="shared" si="159"/>
        <v>0</v>
      </c>
      <c r="R414" s="14">
        <f t="shared" ca="1" si="177"/>
        <v>211.13581044999998</v>
      </c>
      <c r="S414" s="20">
        <f t="shared" si="162"/>
        <v>0</v>
      </c>
      <c r="T414" s="14">
        <f t="shared" si="176"/>
        <v>0</v>
      </c>
      <c r="U414" s="4" t="str">
        <f t="shared" si="170"/>
        <v>J=</v>
      </c>
      <c r="V414" s="29">
        <f t="shared" si="171"/>
        <v>44795</v>
      </c>
      <c r="W414" s="3"/>
      <c r="X414" s="3"/>
      <c r="Y414" s="105">
        <f>[2]Plan1!$A484</f>
        <v>51094</v>
      </c>
      <c r="Z414" s="105" t="str">
        <f>[2]Plan1!$C484</f>
        <v>Dia Nacional de Zumbi e da Consciência Negra</v>
      </c>
      <c r="AA414" s="96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35">
        <f t="shared" si="163"/>
        <v>44778</v>
      </c>
      <c r="B415" s="156">
        <f t="shared" ca="1" si="172"/>
        <v>1223.8451729000001</v>
      </c>
      <c r="C415" s="14">
        <f t="shared" si="164"/>
        <v>1000</v>
      </c>
      <c r="D415" s="13">
        <f ca="1">IF(A415&lt;$B$1,VLOOKUP(A415,[1]DI!$A$4:$B$15000,2,FALSE),0)</f>
        <v>0.13650000000000001</v>
      </c>
      <c r="E415" s="14">
        <f t="shared" ca="1" si="173"/>
        <v>1.00050788</v>
      </c>
      <c r="F415" s="14">
        <f ca="1">(TRUNC(PRODUCT($E$12:$E414),16))</f>
        <v>1.1008663749155001</v>
      </c>
      <c r="G415" s="14">
        <f t="shared" ca="1" si="174"/>
        <v>1.0943898401991801</v>
      </c>
      <c r="H415" s="14">
        <f t="shared" ca="1" si="175"/>
        <v>1.00591794</v>
      </c>
      <c r="I415" s="13">
        <f t="shared" si="165"/>
        <v>0.1</v>
      </c>
      <c r="J415" s="29">
        <f t="shared" si="166"/>
        <v>44762</v>
      </c>
      <c r="K415" s="2">
        <f t="shared" si="167"/>
        <v>12</v>
      </c>
      <c r="L415" s="17">
        <f t="shared" si="168"/>
        <v>12</v>
      </c>
      <c r="M415" s="12">
        <f t="shared" si="160"/>
        <v>1.0045488950000001</v>
      </c>
      <c r="N415" s="12">
        <f t="shared" ca="1" si="161"/>
        <v>1.0104937549999999</v>
      </c>
      <c r="O415" s="17">
        <f t="shared" si="169"/>
        <v>0</v>
      </c>
      <c r="P415" s="14">
        <f t="shared" ca="1" si="158"/>
        <v>223.84517290000002</v>
      </c>
      <c r="Q415" s="14">
        <f t="shared" si="159"/>
        <v>0</v>
      </c>
      <c r="R415" s="14">
        <f t="shared" ca="1" si="177"/>
        <v>211.13581044999998</v>
      </c>
      <c r="S415" s="20">
        <f t="shared" si="162"/>
        <v>0</v>
      </c>
      <c r="T415" s="14">
        <f t="shared" si="176"/>
        <v>0</v>
      </c>
      <c r="U415" s="4" t="str">
        <f t="shared" si="170"/>
        <v>J=</v>
      </c>
      <c r="V415" s="29">
        <f t="shared" si="171"/>
        <v>44795</v>
      </c>
      <c r="W415" s="3"/>
      <c r="X415" s="3"/>
      <c r="Y415" s="105">
        <f>[2]Plan1!$A485</f>
        <v>51129</v>
      </c>
      <c r="Z415" s="105" t="str">
        <f>[2]Plan1!$C485</f>
        <v>Natal</v>
      </c>
      <c r="AA415" s="96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35">
        <f t="shared" si="163"/>
        <v>44779</v>
      </c>
      <c r="B416" s="156">
        <f t="shared" ca="1" si="172"/>
        <v>1224.92994365</v>
      </c>
      <c r="C416" s="14">
        <f t="shared" si="164"/>
        <v>1000</v>
      </c>
      <c r="D416" s="13">
        <f ca="1">IF(A416&lt;$B$1,VLOOKUP(A416,[1]DI!$A$4:$B$15000,2,FALSE),0)</f>
        <v>0</v>
      </c>
      <c r="E416" s="14">
        <f t="shared" ca="1" si="173"/>
        <v>1</v>
      </c>
      <c r="F416" s="14">
        <f ca="1">(TRUNC(PRODUCT($E$12:$E415),16))</f>
        <v>1.1014254829299901</v>
      </c>
      <c r="G416" s="14">
        <f t="shared" ca="1" si="174"/>
        <v>1.0943898401991801</v>
      </c>
      <c r="H416" s="14">
        <f t="shared" ca="1" si="175"/>
        <v>1.0064288299999999</v>
      </c>
      <c r="I416" s="13">
        <f t="shared" si="165"/>
        <v>0.1</v>
      </c>
      <c r="J416" s="29">
        <f t="shared" si="166"/>
        <v>44762</v>
      </c>
      <c r="K416" s="2">
        <f t="shared" si="167"/>
        <v>12</v>
      </c>
      <c r="L416" s="17">
        <f t="shared" si="168"/>
        <v>13</v>
      </c>
      <c r="M416" s="12">
        <f t="shared" si="160"/>
        <v>1.0049289020000001</v>
      </c>
      <c r="N416" s="12">
        <f t="shared" ca="1" si="161"/>
        <v>1.0113894189999999</v>
      </c>
      <c r="O416" s="17">
        <f t="shared" si="169"/>
        <v>0</v>
      </c>
      <c r="P416" s="14">
        <f t="shared" ca="1" si="158"/>
        <v>224.92994364999998</v>
      </c>
      <c r="Q416" s="14">
        <f t="shared" si="159"/>
        <v>0</v>
      </c>
      <c r="R416" s="14">
        <f t="shared" ca="1" si="177"/>
        <v>211.13581044999998</v>
      </c>
      <c r="S416" s="20">
        <f t="shared" si="162"/>
        <v>0</v>
      </c>
      <c r="T416" s="14">
        <f t="shared" si="176"/>
        <v>0</v>
      </c>
      <c r="U416" s="4" t="str">
        <f t="shared" si="170"/>
        <v>J=</v>
      </c>
      <c r="V416" s="29">
        <f t="shared" si="171"/>
        <v>44795</v>
      </c>
      <c r="W416" s="3"/>
      <c r="X416" s="3"/>
      <c r="Y416" s="105">
        <f>[2]Plan1!$A486</f>
        <v>51136</v>
      </c>
      <c r="Z416" s="105" t="str">
        <f>[2]Plan1!$C486</f>
        <v>Confraternização Universal</v>
      </c>
      <c r="AA416" s="96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35">
        <f t="shared" si="163"/>
        <v>44780</v>
      </c>
      <c r="B417" s="156">
        <f t="shared" ca="1" si="172"/>
        <v>1224.92994365</v>
      </c>
      <c r="C417" s="14">
        <f t="shared" si="164"/>
        <v>1000</v>
      </c>
      <c r="D417" s="13">
        <f ca="1">IF(A417&lt;$B$1,VLOOKUP(A417,[1]DI!$A$4:$B$15000,2,FALSE),0)</f>
        <v>0</v>
      </c>
      <c r="E417" s="14">
        <f t="shared" ca="1" si="173"/>
        <v>1</v>
      </c>
      <c r="F417" s="14">
        <f ca="1">(TRUNC(PRODUCT($E$12:$E416),16))</f>
        <v>1.1014254829299901</v>
      </c>
      <c r="G417" s="14">
        <f t="shared" ca="1" si="174"/>
        <v>1.0943898401991801</v>
      </c>
      <c r="H417" s="14">
        <f t="shared" ca="1" si="175"/>
        <v>1.0064288299999999</v>
      </c>
      <c r="I417" s="13">
        <f t="shared" si="165"/>
        <v>0.1</v>
      </c>
      <c r="J417" s="29">
        <f t="shared" si="166"/>
        <v>44762</v>
      </c>
      <c r="K417" s="2">
        <f t="shared" si="167"/>
        <v>12</v>
      </c>
      <c r="L417" s="17">
        <f t="shared" si="168"/>
        <v>13</v>
      </c>
      <c r="M417" s="12">
        <f t="shared" si="160"/>
        <v>1.0049289020000001</v>
      </c>
      <c r="N417" s="12">
        <f t="shared" ca="1" si="161"/>
        <v>1.0113894189999999</v>
      </c>
      <c r="O417" s="17">
        <f t="shared" si="169"/>
        <v>0</v>
      </c>
      <c r="P417" s="14">
        <f t="shared" ca="1" si="158"/>
        <v>224.92994364999998</v>
      </c>
      <c r="Q417" s="14">
        <f t="shared" si="159"/>
        <v>0</v>
      </c>
      <c r="R417" s="14">
        <f t="shared" ca="1" si="177"/>
        <v>211.13581044999998</v>
      </c>
      <c r="S417" s="20">
        <f t="shared" si="162"/>
        <v>0</v>
      </c>
      <c r="T417" s="14">
        <f t="shared" si="176"/>
        <v>0</v>
      </c>
      <c r="U417" s="4" t="str">
        <f t="shared" si="170"/>
        <v>J=</v>
      </c>
      <c r="V417" s="29">
        <f t="shared" si="171"/>
        <v>44795</v>
      </c>
      <c r="W417" s="3"/>
      <c r="X417" s="3"/>
      <c r="Y417" s="105">
        <f>[2]Plan1!$A487</f>
        <v>51179</v>
      </c>
      <c r="Z417" s="105" t="str">
        <f>[2]Plan1!$C487</f>
        <v>Carnaval</v>
      </c>
      <c r="AA417" s="96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35">
        <f t="shared" si="163"/>
        <v>44781</v>
      </c>
      <c r="B418" s="156">
        <f t="shared" ca="1" si="172"/>
        <v>1224.92994365</v>
      </c>
      <c r="C418" s="14">
        <f t="shared" si="164"/>
        <v>1000</v>
      </c>
      <c r="D418" s="13">
        <f ca="1">IF(A418&lt;$B$1,VLOOKUP(A418,[1]DI!$A$4:$B$15000,2,FALSE),0)</f>
        <v>0.13650000000000001</v>
      </c>
      <c r="E418" s="14">
        <f t="shared" ca="1" si="173"/>
        <v>1.00050788</v>
      </c>
      <c r="F418" s="14">
        <f ca="1">(TRUNC(PRODUCT($E$12:$E417),16))</f>
        <v>1.1014254829299901</v>
      </c>
      <c r="G418" s="14">
        <f t="shared" ca="1" si="174"/>
        <v>1.0943898401991801</v>
      </c>
      <c r="H418" s="14">
        <f t="shared" ca="1" si="175"/>
        <v>1.0064288299999999</v>
      </c>
      <c r="I418" s="13">
        <f t="shared" si="165"/>
        <v>0.1</v>
      </c>
      <c r="J418" s="29">
        <f t="shared" si="166"/>
        <v>44762</v>
      </c>
      <c r="K418" s="2">
        <f t="shared" si="167"/>
        <v>13</v>
      </c>
      <c r="L418" s="17">
        <f t="shared" si="168"/>
        <v>13</v>
      </c>
      <c r="M418" s="12">
        <f t="shared" si="160"/>
        <v>1.0049289020000001</v>
      </c>
      <c r="N418" s="12">
        <f t="shared" ca="1" si="161"/>
        <v>1.0113894189999999</v>
      </c>
      <c r="O418" s="17">
        <f t="shared" si="169"/>
        <v>0</v>
      </c>
      <c r="P418" s="14">
        <f t="shared" ca="1" si="158"/>
        <v>224.92994364999998</v>
      </c>
      <c r="Q418" s="14">
        <f t="shared" si="159"/>
        <v>0</v>
      </c>
      <c r="R418" s="14">
        <f t="shared" ca="1" si="177"/>
        <v>211.13581044999998</v>
      </c>
      <c r="S418" s="20">
        <f t="shared" si="162"/>
        <v>0</v>
      </c>
      <c r="T418" s="14">
        <f t="shared" si="176"/>
        <v>0</v>
      </c>
      <c r="U418" s="4" t="str">
        <f t="shared" si="170"/>
        <v>J=</v>
      </c>
      <c r="V418" s="29">
        <f t="shared" si="171"/>
        <v>44795</v>
      </c>
      <c r="W418" s="3"/>
      <c r="X418" s="3"/>
      <c r="Y418" s="105">
        <f>[2]Plan1!$A488</f>
        <v>51180</v>
      </c>
      <c r="Z418" s="105" t="str">
        <f>[2]Plan1!$C488</f>
        <v>Carnaval</v>
      </c>
      <c r="AA418" s="96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35">
        <f t="shared" si="163"/>
        <v>44782</v>
      </c>
      <c r="B419" s="156">
        <f t="shared" ca="1" si="172"/>
        <v>1226.01566514</v>
      </c>
      <c r="C419" s="14">
        <f t="shared" si="164"/>
        <v>1000</v>
      </c>
      <c r="D419" s="13">
        <f ca="1">IF(A419&lt;$B$1,VLOOKUP(A419,[1]DI!$A$4:$B$15000,2,FALSE),0)</f>
        <v>0.13650000000000001</v>
      </c>
      <c r="E419" s="14">
        <f t="shared" ca="1" si="173"/>
        <v>1.00050788</v>
      </c>
      <c r="F419" s="14">
        <f ca="1">(TRUNC(PRODUCT($E$12:$E418),16))</f>
        <v>1.10198487490426</v>
      </c>
      <c r="G419" s="14">
        <f t="shared" ca="1" si="174"/>
        <v>1.0943898401991801</v>
      </c>
      <c r="H419" s="14">
        <f t="shared" ca="1" si="175"/>
        <v>1.0069399699999999</v>
      </c>
      <c r="I419" s="13">
        <f t="shared" si="165"/>
        <v>0.1</v>
      </c>
      <c r="J419" s="29">
        <f t="shared" si="166"/>
        <v>44762</v>
      </c>
      <c r="K419" s="2">
        <f t="shared" si="167"/>
        <v>14</v>
      </c>
      <c r="L419" s="17">
        <f t="shared" si="168"/>
        <v>14</v>
      </c>
      <c r="M419" s="12">
        <f t="shared" si="160"/>
        <v>1.005309053</v>
      </c>
      <c r="N419" s="12">
        <f t="shared" ca="1" si="161"/>
        <v>1.012285868</v>
      </c>
      <c r="O419" s="17">
        <f t="shared" si="169"/>
        <v>0</v>
      </c>
      <c r="P419" s="14">
        <f t="shared" ca="1" si="158"/>
        <v>226.01566513999998</v>
      </c>
      <c r="Q419" s="14">
        <f t="shared" si="159"/>
        <v>0</v>
      </c>
      <c r="R419" s="14">
        <f t="shared" ca="1" si="177"/>
        <v>211.13581044999998</v>
      </c>
      <c r="S419" s="20">
        <f t="shared" si="162"/>
        <v>0</v>
      </c>
      <c r="T419" s="14">
        <f t="shared" si="176"/>
        <v>0</v>
      </c>
      <c r="U419" s="4" t="str">
        <f t="shared" si="170"/>
        <v>J=</v>
      </c>
      <c r="V419" s="29">
        <f t="shared" si="171"/>
        <v>44795</v>
      </c>
      <c r="W419" s="3"/>
      <c r="X419" s="3"/>
      <c r="Y419" s="105">
        <f>[2]Plan1!$A489</f>
        <v>51225</v>
      </c>
      <c r="Z419" s="105" t="str">
        <f>[2]Plan1!$C489</f>
        <v>Paixão de Cristo</v>
      </c>
      <c r="AA419" s="96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35">
        <f t="shared" si="163"/>
        <v>44783</v>
      </c>
      <c r="B420" s="156">
        <f t="shared" ca="1" si="172"/>
        <v>1227.1023603799999</v>
      </c>
      <c r="C420" s="14">
        <f t="shared" si="164"/>
        <v>1000</v>
      </c>
      <c r="D420" s="13">
        <f ca="1">IF(A420&lt;$B$1,VLOOKUP(A420,[1]DI!$A$4:$B$15000,2,FALSE),0)</f>
        <v>0.13650000000000001</v>
      </c>
      <c r="E420" s="14">
        <f t="shared" ca="1" si="173"/>
        <v>1.00050788</v>
      </c>
      <c r="F420" s="14">
        <f ca="1">(TRUNC(PRODUCT($E$12:$E419),16))</f>
        <v>1.10254455098253</v>
      </c>
      <c r="G420" s="14">
        <f t="shared" ca="1" si="174"/>
        <v>1.0943898401991801</v>
      </c>
      <c r="H420" s="14">
        <f t="shared" ca="1" si="175"/>
        <v>1.00745138</v>
      </c>
      <c r="I420" s="13">
        <f t="shared" si="165"/>
        <v>0.1</v>
      </c>
      <c r="J420" s="29">
        <f t="shared" si="166"/>
        <v>44762</v>
      </c>
      <c r="K420" s="2">
        <f t="shared" si="167"/>
        <v>15</v>
      </c>
      <c r="L420" s="17">
        <f t="shared" si="168"/>
        <v>15</v>
      </c>
      <c r="M420" s="12">
        <f t="shared" si="160"/>
        <v>1.005689348</v>
      </c>
      <c r="N420" s="12">
        <f t="shared" ca="1" si="161"/>
        <v>1.013183121</v>
      </c>
      <c r="O420" s="17">
        <f t="shared" si="169"/>
        <v>0</v>
      </c>
      <c r="P420" s="14">
        <f t="shared" ca="1" si="158"/>
        <v>227.10236037999999</v>
      </c>
      <c r="Q420" s="14">
        <f t="shared" si="159"/>
        <v>0</v>
      </c>
      <c r="R420" s="14">
        <f t="shared" ca="1" si="177"/>
        <v>211.13581044999998</v>
      </c>
      <c r="S420" s="20">
        <f t="shared" si="162"/>
        <v>0</v>
      </c>
      <c r="T420" s="14">
        <f t="shared" si="176"/>
        <v>0</v>
      </c>
      <c r="U420" s="4" t="str">
        <f t="shared" si="170"/>
        <v>J=</v>
      </c>
      <c r="V420" s="29">
        <f t="shared" si="171"/>
        <v>44795</v>
      </c>
      <c r="W420" s="3"/>
      <c r="X420" s="3"/>
      <c r="Y420" s="105">
        <f>[2]Plan1!$A490</f>
        <v>51247</v>
      </c>
      <c r="Z420" s="105" t="str">
        <f>[2]Plan1!$C490</f>
        <v>Tiradentes</v>
      </c>
      <c r="AA420" s="96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35">
        <f t="shared" si="163"/>
        <v>44784</v>
      </c>
      <c r="B421" s="156">
        <f t="shared" ca="1" si="172"/>
        <v>1228.19000878</v>
      </c>
      <c r="C421" s="14">
        <f t="shared" si="164"/>
        <v>1000</v>
      </c>
      <c r="D421" s="13">
        <f ca="1">IF(A421&lt;$B$1,VLOOKUP(A421,[1]DI!$A$4:$B$15000,2,FALSE),0)</f>
        <v>0.13650000000000001</v>
      </c>
      <c r="E421" s="14">
        <f t="shared" ca="1" si="173"/>
        <v>1.00050788</v>
      </c>
      <c r="F421" s="14">
        <f ca="1">(TRUNC(PRODUCT($E$12:$E420),16))</f>
        <v>1.10310451130908</v>
      </c>
      <c r="G421" s="14">
        <f t="shared" ca="1" si="174"/>
        <v>1.0943898401991801</v>
      </c>
      <c r="H421" s="14">
        <f t="shared" ca="1" si="175"/>
        <v>1.0079630399999999</v>
      </c>
      <c r="I421" s="13">
        <f t="shared" si="165"/>
        <v>0.1</v>
      </c>
      <c r="J421" s="29">
        <f t="shared" si="166"/>
        <v>44762</v>
      </c>
      <c r="K421" s="2">
        <f t="shared" si="167"/>
        <v>16</v>
      </c>
      <c r="L421" s="17">
        <f t="shared" si="168"/>
        <v>16</v>
      </c>
      <c r="M421" s="12">
        <f t="shared" si="160"/>
        <v>1.0060697869999999</v>
      </c>
      <c r="N421" s="12">
        <f t="shared" ca="1" si="161"/>
        <v>1.014081161</v>
      </c>
      <c r="O421" s="17">
        <f t="shared" si="169"/>
        <v>0</v>
      </c>
      <c r="P421" s="14">
        <f t="shared" ca="1" si="158"/>
        <v>228.19000878</v>
      </c>
      <c r="Q421" s="14">
        <f t="shared" si="159"/>
        <v>0</v>
      </c>
      <c r="R421" s="14">
        <f t="shared" ca="1" si="177"/>
        <v>211.13581044999998</v>
      </c>
      <c r="S421" s="20">
        <f t="shared" si="162"/>
        <v>0</v>
      </c>
      <c r="T421" s="14">
        <f t="shared" si="176"/>
        <v>0</v>
      </c>
      <c r="U421" s="4" t="str">
        <f t="shared" si="170"/>
        <v>J=</v>
      </c>
      <c r="V421" s="29">
        <f t="shared" si="171"/>
        <v>44795</v>
      </c>
      <c r="W421" s="3"/>
      <c r="X421" s="3"/>
      <c r="Y421" s="105">
        <f>[2]Plan1!$A491</f>
        <v>51257</v>
      </c>
      <c r="Z421" s="105" t="str">
        <f>[2]Plan1!$C491</f>
        <v>Dia do Trabalho</v>
      </c>
      <c r="AA421" s="96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35">
        <f t="shared" si="163"/>
        <v>44785</v>
      </c>
      <c r="B422" s="156">
        <f t="shared" ca="1" si="172"/>
        <v>1229.2786333500001</v>
      </c>
      <c r="C422" s="14">
        <f t="shared" si="164"/>
        <v>1000</v>
      </c>
      <c r="D422" s="13">
        <f ca="1">IF(A422&lt;$B$1,VLOOKUP(A422,[1]DI!$A$4:$B$15000,2,FALSE),0)</f>
        <v>0.13650000000000001</v>
      </c>
      <c r="E422" s="14">
        <f t="shared" ca="1" si="173"/>
        <v>1.00050788</v>
      </c>
      <c r="F422" s="14">
        <f ca="1">(TRUNC(PRODUCT($E$12:$E421),16))</f>
        <v>1.10366475602828</v>
      </c>
      <c r="G422" s="14">
        <f t="shared" ca="1" si="174"/>
        <v>1.0943898401991801</v>
      </c>
      <c r="H422" s="14">
        <f t="shared" ca="1" si="175"/>
        <v>1.00847497</v>
      </c>
      <c r="I422" s="13">
        <f t="shared" si="165"/>
        <v>0.1</v>
      </c>
      <c r="J422" s="29">
        <f t="shared" si="166"/>
        <v>44762</v>
      </c>
      <c r="K422" s="2">
        <f t="shared" si="167"/>
        <v>17</v>
      </c>
      <c r="L422" s="17">
        <f t="shared" si="168"/>
        <v>17</v>
      </c>
      <c r="M422" s="12">
        <f t="shared" si="160"/>
        <v>1.00645037</v>
      </c>
      <c r="N422" s="12">
        <f t="shared" ca="1" si="161"/>
        <v>1.0149800069999999</v>
      </c>
      <c r="O422" s="17">
        <f t="shared" si="169"/>
        <v>0</v>
      </c>
      <c r="P422" s="14">
        <f t="shared" ca="1" si="158"/>
        <v>229.27863334999998</v>
      </c>
      <c r="Q422" s="14">
        <f t="shared" si="159"/>
        <v>0</v>
      </c>
      <c r="R422" s="14">
        <f t="shared" ca="1" si="177"/>
        <v>211.13581044999998</v>
      </c>
      <c r="S422" s="20">
        <f t="shared" si="162"/>
        <v>0</v>
      </c>
      <c r="T422" s="14">
        <f t="shared" si="176"/>
        <v>0</v>
      </c>
      <c r="U422" s="4" t="str">
        <f t="shared" si="170"/>
        <v>J=</v>
      </c>
      <c r="V422" s="29">
        <f t="shared" si="171"/>
        <v>44795</v>
      </c>
      <c r="W422" s="3"/>
      <c r="X422" s="3"/>
      <c r="Y422" s="105">
        <f>[2]Plan1!$A492</f>
        <v>51287</v>
      </c>
      <c r="Z422" s="105" t="str">
        <f>[2]Plan1!$C492</f>
        <v>Corpus Christi</v>
      </c>
      <c r="AA422" s="96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35">
        <f t="shared" si="163"/>
        <v>44786</v>
      </c>
      <c r="B423" s="156">
        <f t="shared" ca="1" si="172"/>
        <v>1230.3682086700001</v>
      </c>
      <c r="C423" s="14">
        <f t="shared" si="164"/>
        <v>1000</v>
      </c>
      <c r="D423" s="13">
        <f ca="1">IF(A423&lt;$B$1,VLOOKUP(A423,[1]DI!$A$4:$B$15000,2,FALSE),0)</f>
        <v>0</v>
      </c>
      <c r="E423" s="14">
        <f t="shared" ca="1" si="173"/>
        <v>1</v>
      </c>
      <c r="F423" s="14">
        <f ca="1">(TRUNC(PRODUCT($E$12:$E422),16))</f>
        <v>1.10422528528458</v>
      </c>
      <c r="G423" s="14">
        <f t="shared" ca="1" si="174"/>
        <v>1.0943898401991801</v>
      </c>
      <c r="H423" s="14">
        <f t="shared" ca="1" si="175"/>
        <v>1.0089871500000001</v>
      </c>
      <c r="I423" s="13">
        <f t="shared" si="165"/>
        <v>0.1</v>
      </c>
      <c r="J423" s="29">
        <f t="shared" si="166"/>
        <v>44762</v>
      </c>
      <c r="K423" s="2">
        <f t="shared" si="167"/>
        <v>17</v>
      </c>
      <c r="L423" s="17">
        <f t="shared" si="168"/>
        <v>18</v>
      </c>
      <c r="M423" s="12">
        <f t="shared" si="160"/>
        <v>1.006831096</v>
      </c>
      <c r="N423" s="12">
        <f t="shared" ca="1" si="161"/>
        <v>1.0158796379999999</v>
      </c>
      <c r="O423" s="17">
        <f t="shared" si="169"/>
        <v>0</v>
      </c>
      <c r="P423" s="14">
        <f t="shared" ca="1" si="158"/>
        <v>230.36820867</v>
      </c>
      <c r="Q423" s="14">
        <f t="shared" si="159"/>
        <v>0</v>
      </c>
      <c r="R423" s="14">
        <f t="shared" ca="1" si="177"/>
        <v>211.13581044999998</v>
      </c>
      <c r="S423" s="20">
        <f t="shared" si="162"/>
        <v>0</v>
      </c>
      <c r="T423" s="14">
        <f t="shared" si="176"/>
        <v>0</v>
      </c>
      <c r="U423" s="4" t="str">
        <f t="shared" si="170"/>
        <v>J=</v>
      </c>
      <c r="V423" s="29">
        <f t="shared" si="171"/>
        <v>44795</v>
      </c>
      <c r="W423" s="3"/>
      <c r="X423" s="3"/>
      <c r="Y423" s="105">
        <f>[2]Plan1!$A493</f>
        <v>51386</v>
      </c>
      <c r="Z423" s="105" t="str">
        <f>[2]Plan1!$C493</f>
        <v>Independência do Brasil</v>
      </c>
      <c r="AA423" s="96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35">
        <f t="shared" si="163"/>
        <v>44787</v>
      </c>
      <c r="B424" s="156">
        <f t="shared" ca="1" si="172"/>
        <v>1230.3682086700001</v>
      </c>
      <c r="C424" s="14">
        <f t="shared" si="164"/>
        <v>1000</v>
      </c>
      <c r="D424" s="13">
        <f ca="1">IF(A424&lt;$B$1,VLOOKUP(A424,[1]DI!$A$4:$B$15000,2,FALSE),0)</f>
        <v>0</v>
      </c>
      <c r="E424" s="14">
        <f t="shared" ca="1" si="173"/>
        <v>1</v>
      </c>
      <c r="F424" s="14">
        <f ca="1">(TRUNC(PRODUCT($E$12:$E423),16))</f>
        <v>1.10422528528458</v>
      </c>
      <c r="G424" s="14">
        <f t="shared" ca="1" si="174"/>
        <v>1.0943898401991801</v>
      </c>
      <c r="H424" s="14">
        <f t="shared" ca="1" si="175"/>
        <v>1.0089871500000001</v>
      </c>
      <c r="I424" s="13">
        <f t="shared" si="165"/>
        <v>0.1</v>
      </c>
      <c r="J424" s="29">
        <f t="shared" si="166"/>
        <v>44762</v>
      </c>
      <c r="K424" s="2">
        <f t="shared" si="167"/>
        <v>17</v>
      </c>
      <c r="L424" s="17">
        <f t="shared" si="168"/>
        <v>18</v>
      </c>
      <c r="M424" s="12">
        <f t="shared" si="160"/>
        <v>1.006831096</v>
      </c>
      <c r="N424" s="12">
        <f t="shared" ca="1" si="161"/>
        <v>1.0158796379999999</v>
      </c>
      <c r="O424" s="17">
        <f t="shared" si="169"/>
        <v>0</v>
      </c>
      <c r="P424" s="14">
        <f t="shared" ca="1" si="158"/>
        <v>230.36820867</v>
      </c>
      <c r="Q424" s="14">
        <f t="shared" si="159"/>
        <v>0</v>
      </c>
      <c r="R424" s="14">
        <f t="shared" ca="1" si="177"/>
        <v>211.13581044999998</v>
      </c>
      <c r="S424" s="20">
        <f t="shared" si="162"/>
        <v>0</v>
      </c>
      <c r="T424" s="14">
        <f t="shared" si="176"/>
        <v>0</v>
      </c>
      <c r="U424" s="4" t="str">
        <f t="shared" si="170"/>
        <v>J=</v>
      </c>
      <c r="V424" s="29">
        <f t="shared" si="171"/>
        <v>44795</v>
      </c>
      <c r="W424" s="3"/>
      <c r="X424" s="3"/>
      <c r="Y424" s="105">
        <f>[2]Plan1!$A494</f>
        <v>51421</v>
      </c>
      <c r="Z424" s="105" t="str">
        <f>[2]Plan1!$C494</f>
        <v>Nossa Sr.a Aparecida - Padroeira do Brasil</v>
      </c>
      <c r="AA424" s="96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35">
        <f t="shared" si="163"/>
        <v>44788</v>
      </c>
      <c r="B425" s="156">
        <f t="shared" ca="1" si="172"/>
        <v>1230.3682086700001</v>
      </c>
      <c r="C425" s="14">
        <f t="shared" si="164"/>
        <v>1000</v>
      </c>
      <c r="D425" s="13">
        <f ca="1">IF(A425&lt;$B$1,VLOOKUP(A425,[1]DI!$A$4:$B$15000,2,FALSE),0)</f>
        <v>0.13650000000000001</v>
      </c>
      <c r="E425" s="14">
        <f t="shared" ca="1" si="173"/>
        <v>1.00050788</v>
      </c>
      <c r="F425" s="14">
        <f ca="1">(TRUNC(PRODUCT($E$12:$E424),16))</f>
        <v>1.10422528528458</v>
      </c>
      <c r="G425" s="14">
        <f t="shared" ca="1" si="174"/>
        <v>1.0943898401991801</v>
      </c>
      <c r="H425" s="14">
        <f t="shared" ca="1" si="175"/>
        <v>1.0089871500000001</v>
      </c>
      <c r="I425" s="13">
        <f t="shared" si="165"/>
        <v>0.1</v>
      </c>
      <c r="J425" s="29">
        <f t="shared" si="166"/>
        <v>44762</v>
      </c>
      <c r="K425" s="2">
        <f t="shared" si="167"/>
        <v>18</v>
      </c>
      <c r="L425" s="17">
        <f t="shared" si="168"/>
        <v>18</v>
      </c>
      <c r="M425" s="12">
        <f t="shared" si="160"/>
        <v>1.006831096</v>
      </c>
      <c r="N425" s="12">
        <f t="shared" ca="1" si="161"/>
        <v>1.0158796379999999</v>
      </c>
      <c r="O425" s="17">
        <f t="shared" si="169"/>
        <v>0</v>
      </c>
      <c r="P425" s="14">
        <f t="shared" ca="1" si="158"/>
        <v>230.36820867</v>
      </c>
      <c r="Q425" s="14">
        <f t="shared" si="159"/>
        <v>0</v>
      </c>
      <c r="R425" s="14">
        <f t="shared" ca="1" si="177"/>
        <v>211.13581044999998</v>
      </c>
      <c r="S425" s="20">
        <f t="shared" si="162"/>
        <v>0</v>
      </c>
      <c r="T425" s="14">
        <f t="shared" si="176"/>
        <v>0</v>
      </c>
      <c r="U425" s="4" t="str">
        <f t="shared" si="170"/>
        <v>J=</v>
      </c>
      <c r="V425" s="29">
        <f t="shared" si="171"/>
        <v>44795</v>
      </c>
      <c r="W425" s="3"/>
      <c r="X425" s="3"/>
      <c r="Y425" s="105">
        <f>[2]Plan1!$A495</f>
        <v>51442</v>
      </c>
      <c r="Z425" s="105" t="str">
        <f>[2]Plan1!$C495</f>
        <v>Finados</v>
      </c>
      <c r="AA425" s="96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35">
        <f t="shared" si="163"/>
        <v>44789</v>
      </c>
      <c r="B426" s="156">
        <f t="shared" ca="1" si="172"/>
        <v>1231.4587517</v>
      </c>
      <c r="C426" s="14">
        <f t="shared" si="164"/>
        <v>1000</v>
      </c>
      <c r="D426" s="13">
        <f ca="1">IF(A426&lt;$B$1,VLOOKUP(A426,[1]DI!$A$4:$B$15000,2,FALSE),0)</f>
        <v>0.13650000000000001</v>
      </c>
      <c r="E426" s="14">
        <f t="shared" ca="1" si="173"/>
        <v>1.00050788</v>
      </c>
      <c r="F426" s="14">
        <f ca="1">(TRUNC(PRODUCT($E$12:$E425),16))</f>
        <v>1.1047860992224701</v>
      </c>
      <c r="G426" s="14">
        <f t="shared" ca="1" si="174"/>
        <v>1.0943898401991801</v>
      </c>
      <c r="H426" s="14">
        <f t="shared" ca="1" si="175"/>
        <v>1.0094995899999999</v>
      </c>
      <c r="I426" s="13">
        <f t="shared" si="165"/>
        <v>0.1</v>
      </c>
      <c r="J426" s="29">
        <f t="shared" si="166"/>
        <v>44762</v>
      </c>
      <c r="K426" s="2">
        <f t="shared" si="167"/>
        <v>19</v>
      </c>
      <c r="L426" s="17">
        <f t="shared" si="168"/>
        <v>19</v>
      </c>
      <c r="M426" s="12">
        <f t="shared" si="160"/>
        <v>1.0072119669999999</v>
      </c>
      <c r="N426" s="12">
        <f t="shared" ca="1" si="161"/>
        <v>1.0167800680000001</v>
      </c>
      <c r="O426" s="17">
        <f t="shared" si="169"/>
        <v>0</v>
      </c>
      <c r="P426" s="14">
        <f t="shared" ca="1" si="158"/>
        <v>231.45875169999999</v>
      </c>
      <c r="Q426" s="14">
        <f t="shared" si="159"/>
        <v>0</v>
      </c>
      <c r="R426" s="14">
        <f t="shared" ca="1" si="177"/>
        <v>211.13581044999998</v>
      </c>
      <c r="S426" s="20">
        <f t="shared" si="162"/>
        <v>0</v>
      </c>
      <c r="T426" s="14">
        <f t="shared" si="176"/>
        <v>0</v>
      </c>
      <c r="U426" s="4" t="str">
        <f t="shared" si="170"/>
        <v>J=</v>
      </c>
      <c r="V426" s="29">
        <f t="shared" si="171"/>
        <v>44795</v>
      </c>
      <c r="W426" s="3"/>
      <c r="X426" s="3"/>
      <c r="Y426" s="105">
        <f>[2]Plan1!$A496</f>
        <v>51455</v>
      </c>
      <c r="Z426" s="105" t="str">
        <f>[2]Plan1!$C496</f>
        <v>Proclamação da República</v>
      </c>
      <c r="AA426" s="96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35">
        <f t="shared" si="163"/>
        <v>44790</v>
      </c>
      <c r="B427" s="156">
        <f t="shared" ca="1" si="172"/>
        <v>1232.5502721099999</v>
      </c>
      <c r="C427" s="14">
        <f t="shared" si="164"/>
        <v>1000</v>
      </c>
      <c r="D427" s="13">
        <f ca="1">IF(A427&lt;$B$1,VLOOKUP(A427,[1]DI!$A$4:$B$15000,2,FALSE),0)</f>
        <v>0.13650000000000001</v>
      </c>
      <c r="E427" s="14">
        <f t="shared" ca="1" si="173"/>
        <v>1.00050788</v>
      </c>
      <c r="F427" s="14">
        <f ca="1">(TRUNC(PRODUCT($E$12:$E426),16))</f>
        <v>1.1053471979865399</v>
      </c>
      <c r="G427" s="14">
        <f t="shared" ca="1" si="174"/>
        <v>1.0943898401991801</v>
      </c>
      <c r="H427" s="14">
        <f t="shared" ca="1" si="175"/>
        <v>1.0100123000000001</v>
      </c>
      <c r="I427" s="13">
        <f t="shared" si="165"/>
        <v>0.1</v>
      </c>
      <c r="J427" s="29">
        <f t="shared" si="166"/>
        <v>44762</v>
      </c>
      <c r="K427" s="2">
        <f t="shared" si="167"/>
        <v>20</v>
      </c>
      <c r="L427" s="17">
        <f t="shared" si="168"/>
        <v>20</v>
      </c>
      <c r="M427" s="12">
        <f t="shared" si="160"/>
        <v>1.007592982</v>
      </c>
      <c r="N427" s="12">
        <f t="shared" ca="1" si="161"/>
        <v>1.017681305</v>
      </c>
      <c r="O427" s="17">
        <f t="shared" si="169"/>
        <v>0</v>
      </c>
      <c r="P427" s="14">
        <f t="shared" ca="1" si="158"/>
        <v>232.55027211000001</v>
      </c>
      <c r="Q427" s="14">
        <f t="shared" si="159"/>
        <v>0</v>
      </c>
      <c r="R427" s="14">
        <f t="shared" ca="1" si="177"/>
        <v>211.13581044999998</v>
      </c>
      <c r="S427" s="20">
        <f t="shared" si="162"/>
        <v>0</v>
      </c>
      <c r="T427" s="14">
        <f t="shared" si="176"/>
        <v>0</v>
      </c>
      <c r="U427" s="4" t="str">
        <f t="shared" si="170"/>
        <v>J=</v>
      </c>
      <c r="V427" s="29">
        <f t="shared" si="171"/>
        <v>44795</v>
      </c>
      <c r="W427" s="3"/>
      <c r="X427" s="3"/>
      <c r="Y427" s="105">
        <f>[2]Plan1!$A497</f>
        <v>51460</v>
      </c>
      <c r="Z427" s="105" t="str">
        <f>[2]Plan1!$C497</f>
        <v>Dia Nacional de Zumbi e da Consciência Negra</v>
      </c>
      <c r="AA427" s="96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35">
        <f t="shared" si="163"/>
        <v>44791</v>
      </c>
      <c r="B428" s="156">
        <f t="shared" ca="1" si="172"/>
        <v>1233.6427468899999</v>
      </c>
      <c r="C428" s="14">
        <f t="shared" si="164"/>
        <v>1000</v>
      </c>
      <c r="D428" s="13">
        <f ca="1">IF(A428&lt;$B$1,VLOOKUP(A428,[1]DI!$A$4:$B$15000,2,FALSE),0)</f>
        <v>0.13650000000000001</v>
      </c>
      <c r="E428" s="14">
        <f t="shared" ca="1" si="173"/>
        <v>1.00050788</v>
      </c>
      <c r="F428" s="14">
        <f ca="1">(TRUNC(PRODUCT($E$12:$E427),16))</f>
        <v>1.10590858172145</v>
      </c>
      <c r="G428" s="14">
        <f t="shared" ca="1" si="174"/>
        <v>1.0943898401991801</v>
      </c>
      <c r="H428" s="14">
        <f t="shared" ca="1" si="175"/>
        <v>1.0105252600000001</v>
      </c>
      <c r="I428" s="13">
        <f t="shared" si="165"/>
        <v>0.1</v>
      </c>
      <c r="J428" s="29">
        <f t="shared" si="166"/>
        <v>44762</v>
      </c>
      <c r="K428" s="2">
        <f t="shared" si="167"/>
        <v>21</v>
      </c>
      <c r="L428" s="17">
        <f t="shared" si="168"/>
        <v>21</v>
      </c>
      <c r="M428" s="12">
        <f t="shared" si="160"/>
        <v>1.00797414</v>
      </c>
      <c r="N428" s="12">
        <f t="shared" ca="1" si="161"/>
        <v>1.01858333</v>
      </c>
      <c r="O428" s="17">
        <f t="shared" si="169"/>
        <v>0</v>
      </c>
      <c r="P428" s="14">
        <f t="shared" ca="1" si="158"/>
        <v>233.64274688999998</v>
      </c>
      <c r="Q428" s="14">
        <f t="shared" si="159"/>
        <v>0</v>
      </c>
      <c r="R428" s="14">
        <f t="shared" ca="1" si="177"/>
        <v>211.13581044999998</v>
      </c>
      <c r="S428" s="20">
        <f t="shared" si="162"/>
        <v>0</v>
      </c>
      <c r="T428" s="14">
        <f t="shared" si="176"/>
        <v>0</v>
      </c>
      <c r="U428" s="4" t="str">
        <f t="shared" si="170"/>
        <v>J=</v>
      </c>
      <c r="V428" s="29">
        <f t="shared" si="171"/>
        <v>44795</v>
      </c>
      <c r="W428" s="3"/>
      <c r="X428" s="3"/>
      <c r="Y428" s="105">
        <f>[2]Plan1!$A498</f>
        <v>51495</v>
      </c>
      <c r="Z428" s="105" t="str">
        <f>[2]Plan1!$C498</f>
        <v>Natal</v>
      </c>
      <c r="AA428" s="96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35">
        <f t="shared" si="163"/>
        <v>44792</v>
      </c>
      <c r="B429" s="156">
        <f t="shared" ca="1" si="172"/>
        <v>1234.7362014600001</v>
      </c>
      <c r="C429" s="14">
        <f t="shared" si="164"/>
        <v>1000</v>
      </c>
      <c r="D429" s="13">
        <f ca="1">IF(A429&lt;$B$1,VLOOKUP(A429,[1]DI!$A$4:$B$15000,2,FALSE),0)</f>
        <v>0.13650000000000001</v>
      </c>
      <c r="E429" s="14">
        <f t="shared" ca="1" si="173"/>
        <v>1.00050788</v>
      </c>
      <c r="F429" s="14">
        <f ca="1">(TRUNC(PRODUCT($E$12:$E428),16))</f>
        <v>1.1064702505719399</v>
      </c>
      <c r="G429" s="14">
        <f t="shared" ca="1" si="174"/>
        <v>1.0943898401991801</v>
      </c>
      <c r="H429" s="14">
        <f t="shared" ca="1" si="175"/>
        <v>1.01103849</v>
      </c>
      <c r="I429" s="13">
        <f t="shared" si="165"/>
        <v>0.1</v>
      </c>
      <c r="J429" s="29">
        <f t="shared" si="166"/>
        <v>44762</v>
      </c>
      <c r="K429" s="2">
        <f t="shared" si="167"/>
        <v>22</v>
      </c>
      <c r="L429" s="17">
        <f t="shared" si="168"/>
        <v>22</v>
      </c>
      <c r="M429" s="12">
        <f t="shared" si="160"/>
        <v>1.0083554429999999</v>
      </c>
      <c r="N429" s="12">
        <f t="shared" ca="1" si="161"/>
        <v>1.0194861639999999</v>
      </c>
      <c r="O429" s="17">
        <f t="shared" si="169"/>
        <v>0</v>
      </c>
      <c r="P429" s="14">
        <f t="shared" ca="1" si="158"/>
        <v>234.73620145999999</v>
      </c>
      <c r="Q429" s="14">
        <f t="shared" si="159"/>
        <v>0</v>
      </c>
      <c r="R429" s="14">
        <f t="shared" ca="1" si="177"/>
        <v>211.13581044999998</v>
      </c>
      <c r="S429" s="20">
        <f t="shared" si="162"/>
        <v>0</v>
      </c>
      <c r="T429" s="14">
        <f t="shared" si="176"/>
        <v>0</v>
      </c>
      <c r="U429" s="4" t="str">
        <f t="shared" si="170"/>
        <v>J=</v>
      </c>
      <c r="V429" s="29">
        <f t="shared" si="171"/>
        <v>44795</v>
      </c>
      <c r="W429" s="3"/>
      <c r="X429" s="3"/>
      <c r="Y429" s="105">
        <f>[2]Plan1!$A499</f>
        <v>51502</v>
      </c>
      <c r="Z429" s="105" t="str">
        <f>[2]Plan1!$C499</f>
        <v>Confraternização Universal</v>
      </c>
      <c r="AA429" s="96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35">
        <f t="shared" si="163"/>
        <v>44793</v>
      </c>
      <c r="B430" s="156">
        <f t="shared" ca="1" si="172"/>
        <v>1235.83062617</v>
      </c>
      <c r="C430" s="14">
        <f t="shared" si="164"/>
        <v>1000</v>
      </c>
      <c r="D430" s="13">
        <f ca="1">IF(A430&lt;$B$1,VLOOKUP(A430,[1]DI!$A$4:$B$15000,2,FALSE),0)</f>
        <v>0</v>
      </c>
      <c r="E430" s="14">
        <f t="shared" ca="1" si="173"/>
        <v>1</v>
      </c>
      <c r="F430" s="14">
        <f ca="1">(TRUNC(PRODUCT($E$12:$E429),16))</f>
        <v>1.1070322046828001</v>
      </c>
      <c r="G430" s="14">
        <f t="shared" ca="1" si="174"/>
        <v>1.0943898401991801</v>
      </c>
      <c r="H430" s="14">
        <f t="shared" ca="1" si="175"/>
        <v>1.0115519799999999</v>
      </c>
      <c r="I430" s="13">
        <f t="shared" si="165"/>
        <v>0.1</v>
      </c>
      <c r="J430" s="29">
        <f t="shared" si="166"/>
        <v>44762</v>
      </c>
      <c r="K430" s="2">
        <f t="shared" si="167"/>
        <v>22</v>
      </c>
      <c r="L430" s="17">
        <f t="shared" si="168"/>
        <v>23</v>
      </c>
      <c r="M430" s="12">
        <f t="shared" si="160"/>
        <v>1.0087368910000001</v>
      </c>
      <c r="N430" s="12">
        <f t="shared" ca="1" si="161"/>
        <v>1.0203897989999999</v>
      </c>
      <c r="O430" s="17">
        <f t="shared" si="169"/>
        <v>0</v>
      </c>
      <c r="P430" s="14">
        <f t="shared" ca="1" si="158"/>
        <v>235.83062617000002</v>
      </c>
      <c r="Q430" s="14">
        <f t="shared" si="159"/>
        <v>0</v>
      </c>
      <c r="R430" s="14">
        <f t="shared" ca="1" si="177"/>
        <v>211.13581044999998</v>
      </c>
      <c r="S430" s="20">
        <f t="shared" si="162"/>
        <v>0</v>
      </c>
      <c r="T430" s="14">
        <f t="shared" si="176"/>
        <v>0</v>
      </c>
      <c r="U430" s="4" t="str">
        <f t="shared" si="170"/>
        <v>J=</v>
      </c>
      <c r="V430" s="29">
        <f t="shared" si="171"/>
        <v>44795</v>
      </c>
      <c r="W430" s="3"/>
      <c r="X430" s="3"/>
      <c r="Y430" s="105">
        <f>[2]Plan1!$A500</f>
        <v>51564</v>
      </c>
      <c r="Z430" s="105" t="str">
        <f>[2]Plan1!$C500</f>
        <v>Carnaval</v>
      </c>
      <c r="AA430" s="96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35">
        <f t="shared" si="163"/>
        <v>44794</v>
      </c>
      <c r="B431" s="156">
        <f t="shared" ca="1" si="172"/>
        <v>1235.83062617</v>
      </c>
      <c r="C431" s="14">
        <f t="shared" si="164"/>
        <v>1000</v>
      </c>
      <c r="D431" s="13">
        <f ca="1">IF(A431&lt;$B$1,VLOOKUP(A431,[1]DI!$A$4:$B$15000,2,FALSE),0)</f>
        <v>0</v>
      </c>
      <c r="E431" s="14">
        <f t="shared" ca="1" si="173"/>
        <v>1</v>
      </c>
      <c r="F431" s="14">
        <f ca="1">(TRUNC(PRODUCT($E$12:$E430),16))</f>
        <v>1.1070322046828001</v>
      </c>
      <c r="G431" s="14">
        <f t="shared" ca="1" si="174"/>
        <v>1.0943898401991801</v>
      </c>
      <c r="H431" s="14">
        <f t="shared" ca="1" si="175"/>
        <v>1.0115519799999999</v>
      </c>
      <c r="I431" s="13">
        <f t="shared" si="165"/>
        <v>0.1</v>
      </c>
      <c r="J431" s="29">
        <f t="shared" si="166"/>
        <v>44762</v>
      </c>
      <c r="K431" s="2">
        <f t="shared" si="167"/>
        <v>22</v>
      </c>
      <c r="L431" s="17">
        <f t="shared" si="168"/>
        <v>23</v>
      </c>
      <c r="M431" s="12">
        <f t="shared" si="160"/>
        <v>1.0087368910000001</v>
      </c>
      <c r="N431" s="12">
        <f t="shared" ca="1" si="161"/>
        <v>1.0203897989999999</v>
      </c>
      <c r="O431" s="17">
        <f t="shared" si="169"/>
        <v>0</v>
      </c>
      <c r="P431" s="14">
        <f t="shared" ca="1" si="158"/>
        <v>235.83062617000002</v>
      </c>
      <c r="Q431" s="14">
        <f t="shared" si="159"/>
        <v>0</v>
      </c>
      <c r="R431" s="14">
        <f t="shared" ca="1" si="177"/>
        <v>211.13581044999998</v>
      </c>
      <c r="S431" s="20">
        <f t="shared" si="162"/>
        <v>0</v>
      </c>
      <c r="T431" s="14">
        <f t="shared" si="176"/>
        <v>0</v>
      </c>
      <c r="U431" s="4" t="str">
        <f t="shared" si="170"/>
        <v>J=</v>
      </c>
      <c r="V431" s="29">
        <f t="shared" si="171"/>
        <v>44795</v>
      </c>
      <c r="W431" s="3"/>
      <c r="X431" s="3"/>
      <c r="Y431" s="105">
        <f>[2]Plan1!$A501</f>
        <v>51565</v>
      </c>
      <c r="Z431" s="105" t="str">
        <f>[2]Plan1!$C501</f>
        <v>Carnaval</v>
      </c>
      <c r="AA431" s="96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35">
        <f t="shared" si="163"/>
        <v>44795</v>
      </c>
      <c r="B432" s="156">
        <f t="shared" ca="1" si="172"/>
        <v>1235.83062617</v>
      </c>
      <c r="C432" s="14">
        <f t="shared" si="164"/>
        <v>1000</v>
      </c>
      <c r="D432" s="13">
        <f ca="1">IF(A432&lt;$B$1,VLOOKUP(A432,[1]DI!$A$4:$B$15000,2,FALSE),0)</f>
        <v>0.13650000000000001</v>
      </c>
      <c r="E432" s="14">
        <f t="shared" ca="1" si="173"/>
        <v>1.00050788</v>
      </c>
      <c r="F432" s="14">
        <f ca="1">(TRUNC(PRODUCT($E$12:$E431),16))</f>
        <v>1.1070322046828001</v>
      </c>
      <c r="G432" s="14">
        <f t="shared" ca="1" si="174"/>
        <v>1.0943898401991801</v>
      </c>
      <c r="H432" s="14">
        <f t="shared" ca="1" si="175"/>
        <v>1.0115519799999999</v>
      </c>
      <c r="I432" s="13">
        <f t="shared" si="165"/>
        <v>0.1</v>
      </c>
      <c r="J432" s="29">
        <f t="shared" si="166"/>
        <v>44762</v>
      </c>
      <c r="K432" s="2">
        <f t="shared" si="167"/>
        <v>23</v>
      </c>
      <c r="L432" s="17">
        <f t="shared" si="168"/>
        <v>23</v>
      </c>
      <c r="M432" s="12">
        <f t="shared" si="160"/>
        <v>1.0087368910000001</v>
      </c>
      <c r="N432" s="12">
        <f t="shared" ca="1" si="161"/>
        <v>1.0203897989999999</v>
      </c>
      <c r="O432" s="17">
        <f t="shared" si="169"/>
        <v>3</v>
      </c>
      <c r="P432" s="14">
        <f t="shared" ca="1" si="158"/>
        <v>235.83062617000002</v>
      </c>
      <c r="Q432" s="14">
        <f t="shared" si="159"/>
        <v>0</v>
      </c>
      <c r="R432" s="14">
        <f t="shared" ca="1" si="177"/>
        <v>235.83062617000002</v>
      </c>
      <c r="S432" s="20">
        <f t="shared" si="162"/>
        <v>0</v>
      </c>
      <c r="T432" s="14">
        <f t="shared" si="176"/>
        <v>0</v>
      </c>
      <c r="U432" s="4" t="str">
        <f t="shared" si="170"/>
        <v>J=</v>
      </c>
      <c r="V432" s="29">
        <f t="shared" si="171"/>
        <v>44795</v>
      </c>
      <c r="W432" s="3"/>
      <c r="X432" s="3"/>
      <c r="Y432" s="105">
        <f>[2]Plan1!$A502</f>
        <v>51610</v>
      </c>
      <c r="Z432" s="105" t="str">
        <f>[2]Plan1!$C502</f>
        <v>Paixão de Cristo</v>
      </c>
      <c r="AA432" s="96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35">
        <f t="shared" si="163"/>
        <v>44796</v>
      </c>
      <c r="B433" s="156">
        <f t="shared" ca="1" si="172"/>
        <v>1236.92601575</v>
      </c>
      <c r="C433" s="14">
        <f t="shared" si="164"/>
        <v>1000</v>
      </c>
      <c r="D433" s="13">
        <f ca="1">IF(A433&lt;$B$1,VLOOKUP(A433,[1]DI!$A$4:$B$15000,2,FALSE),0)</f>
        <v>0.13650000000000001</v>
      </c>
      <c r="E433" s="14">
        <f t="shared" ca="1" si="173"/>
        <v>1.00050788</v>
      </c>
      <c r="F433" s="14">
        <f ca="1">(TRUNC(PRODUCT($E$12:$E432),16))</f>
        <v>1.1075944441989101</v>
      </c>
      <c r="G433" s="14">
        <f t="shared" ca="1" si="174"/>
        <v>1.1070322046828001</v>
      </c>
      <c r="H433" s="14">
        <f t="shared" ca="1" si="175"/>
        <v>1.00050788</v>
      </c>
      <c r="I433" s="13">
        <f t="shared" si="165"/>
        <v>0.1</v>
      </c>
      <c r="J433" s="29">
        <f t="shared" si="166"/>
        <v>44795</v>
      </c>
      <c r="K433" s="2">
        <f t="shared" si="167"/>
        <v>1</v>
      </c>
      <c r="L433" s="17">
        <f t="shared" si="168"/>
        <v>1</v>
      </c>
      <c r="M433" s="12">
        <f t="shared" si="160"/>
        <v>1.000378287</v>
      </c>
      <c r="N433" s="12">
        <f t="shared" ca="1" si="161"/>
        <v>1.0008863589999999</v>
      </c>
      <c r="O433" s="17">
        <f t="shared" si="169"/>
        <v>0</v>
      </c>
      <c r="P433" s="14">
        <f t="shared" ca="1" si="158"/>
        <v>236.92601575</v>
      </c>
      <c r="Q433" s="14">
        <f t="shared" si="159"/>
        <v>0</v>
      </c>
      <c r="R433" s="14">
        <f t="shared" ca="1" si="177"/>
        <v>235.83062617000002</v>
      </c>
      <c r="S433" s="20">
        <f t="shared" si="162"/>
        <v>0</v>
      </c>
      <c r="T433" s="14">
        <f t="shared" si="176"/>
        <v>0</v>
      </c>
      <c r="U433" s="4" t="str">
        <f t="shared" si="170"/>
        <v>J=</v>
      </c>
      <c r="V433" s="29">
        <f t="shared" si="171"/>
        <v>44824</v>
      </c>
      <c r="W433" s="3"/>
      <c r="X433" s="3"/>
      <c r="Y433" s="105">
        <f>[2]Plan1!$A503</f>
        <v>51612</v>
      </c>
      <c r="Z433" s="105" t="str">
        <f>[2]Plan1!$C503</f>
        <v>Tiradentes</v>
      </c>
      <c r="AA433" s="96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35">
        <f t="shared" si="163"/>
        <v>44797</v>
      </c>
      <c r="B434" s="156">
        <f t="shared" ca="1" si="172"/>
        <v>1238.0223779600001</v>
      </c>
      <c r="C434" s="14">
        <f t="shared" si="164"/>
        <v>1000</v>
      </c>
      <c r="D434" s="13">
        <f ca="1">IF(A434&lt;$B$1,VLOOKUP(A434,[1]DI!$A$4:$B$15000,2,FALSE),0)</f>
        <v>0.13650000000000001</v>
      </c>
      <c r="E434" s="14">
        <f t="shared" ca="1" si="173"/>
        <v>1.00050788</v>
      </c>
      <c r="F434" s="14">
        <f ca="1">(TRUNC(PRODUCT($E$12:$E433),16))</f>
        <v>1.10815696926523</v>
      </c>
      <c r="G434" s="14">
        <f t="shared" ca="1" si="174"/>
        <v>1.1070322046828001</v>
      </c>
      <c r="H434" s="14">
        <f t="shared" ca="1" si="175"/>
        <v>1.00101602</v>
      </c>
      <c r="I434" s="13">
        <f t="shared" si="165"/>
        <v>0.1</v>
      </c>
      <c r="J434" s="29">
        <f t="shared" si="166"/>
        <v>44795</v>
      </c>
      <c r="K434" s="2">
        <f t="shared" si="167"/>
        <v>2</v>
      </c>
      <c r="L434" s="17">
        <f t="shared" si="168"/>
        <v>2</v>
      </c>
      <c r="M434" s="12">
        <f t="shared" si="160"/>
        <v>1.0007567159999999</v>
      </c>
      <c r="N434" s="12">
        <f t="shared" ca="1" si="161"/>
        <v>1.0017735050000001</v>
      </c>
      <c r="O434" s="17">
        <f t="shared" si="169"/>
        <v>0</v>
      </c>
      <c r="P434" s="14">
        <f t="shared" ref="P434:P497" ca="1" si="178">TRUNC(((N434-1)*C434),8)+TRUNC(R433*N434,8)</f>
        <v>238.02237796</v>
      </c>
      <c r="Q434" s="14">
        <f t="shared" ref="Q434:Q497" si="179">Q433</f>
        <v>0</v>
      </c>
      <c r="R434" s="14">
        <f t="shared" ca="1" si="177"/>
        <v>235.83062617000002</v>
      </c>
      <c r="S434" s="20">
        <f t="shared" si="162"/>
        <v>0</v>
      </c>
      <c r="T434" s="14">
        <f t="shared" si="176"/>
        <v>0</v>
      </c>
      <c r="U434" s="4" t="str">
        <f t="shared" si="170"/>
        <v>J=</v>
      </c>
      <c r="V434" s="29">
        <f t="shared" si="171"/>
        <v>44824</v>
      </c>
      <c r="W434" s="3"/>
      <c r="X434" s="3"/>
      <c r="Y434" s="105">
        <f>[2]Plan1!$A504</f>
        <v>51622</v>
      </c>
      <c r="Z434" s="105" t="str">
        <f>[2]Plan1!$C504</f>
        <v>Dia do Trabalho</v>
      </c>
      <c r="AA434" s="96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35">
        <f t="shared" si="163"/>
        <v>44798</v>
      </c>
      <c r="B435" s="156">
        <f t="shared" ca="1" si="172"/>
        <v>1239.1197028700001</v>
      </c>
      <c r="C435" s="14">
        <f t="shared" si="164"/>
        <v>1000</v>
      </c>
      <c r="D435" s="13">
        <f ca="1">IF(A435&lt;$B$1,VLOOKUP(A435,[1]DI!$A$4:$B$15000,2,FALSE),0)</f>
        <v>0.13650000000000001</v>
      </c>
      <c r="E435" s="14">
        <f t="shared" ca="1" si="173"/>
        <v>1.00050788</v>
      </c>
      <c r="F435" s="14">
        <f ca="1">(TRUNC(PRODUCT($E$12:$E434),16))</f>
        <v>1.1087197800267801</v>
      </c>
      <c r="G435" s="14">
        <f t="shared" ca="1" si="174"/>
        <v>1.1070322046828001</v>
      </c>
      <c r="H435" s="14">
        <f t="shared" ca="1" si="175"/>
        <v>1.00152441</v>
      </c>
      <c r="I435" s="13">
        <f t="shared" si="165"/>
        <v>0.1</v>
      </c>
      <c r="J435" s="29">
        <f t="shared" si="166"/>
        <v>44795</v>
      </c>
      <c r="K435" s="2">
        <f t="shared" si="167"/>
        <v>3</v>
      </c>
      <c r="L435" s="17">
        <f t="shared" si="168"/>
        <v>3</v>
      </c>
      <c r="M435" s="12">
        <f t="shared" si="160"/>
        <v>1.001135289</v>
      </c>
      <c r="N435" s="12">
        <f t="shared" ca="1" si="161"/>
        <v>1.0026614300000001</v>
      </c>
      <c r="O435" s="17">
        <f t="shared" si="169"/>
        <v>0</v>
      </c>
      <c r="P435" s="14">
        <f t="shared" ca="1" si="178"/>
        <v>239.11970287</v>
      </c>
      <c r="Q435" s="14">
        <f t="shared" si="179"/>
        <v>0</v>
      </c>
      <c r="R435" s="14">
        <f t="shared" ca="1" si="177"/>
        <v>235.83062617000002</v>
      </c>
      <c r="S435" s="20">
        <f t="shared" si="162"/>
        <v>0</v>
      </c>
      <c r="T435" s="14">
        <f t="shared" si="176"/>
        <v>0</v>
      </c>
      <c r="U435" s="4" t="str">
        <f t="shared" si="170"/>
        <v>J=</v>
      </c>
      <c r="V435" s="29">
        <f t="shared" si="171"/>
        <v>44824</v>
      </c>
      <c r="W435" s="3"/>
      <c r="X435" s="3"/>
      <c r="Y435" s="105">
        <f>[2]Plan1!$A505</f>
        <v>51672</v>
      </c>
      <c r="Z435" s="105" t="str">
        <f>[2]Plan1!$C505</f>
        <v>Corpus Christi</v>
      </c>
      <c r="AA435" s="96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35">
        <f t="shared" si="163"/>
        <v>44799</v>
      </c>
      <c r="B436" s="156">
        <f t="shared" ca="1" si="172"/>
        <v>1240.21801396</v>
      </c>
      <c r="C436" s="14">
        <f t="shared" si="164"/>
        <v>1000</v>
      </c>
      <c r="D436" s="13">
        <f ca="1">IF(A436&lt;$B$1,VLOOKUP(A436,[1]DI!$A$4:$B$15000,2,FALSE),0)</f>
        <v>0.13650000000000001</v>
      </c>
      <c r="E436" s="14">
        <f t="shared" ca="1" si="173"/>
        <v>1.00050788</v>
      </c>
      <c r="F436" s="14">
        <f ca="1">(TRUNC(PRODUCT($E$12:$E435),16))</f>
        <v>1.10928287662866</v>
      </c>
      <c r="G436" s="14">
        <f t="shared" ca="1" si="174"/>
        <v>1.1070322046828001</v>
      </c>
      <c r="H436" s="14">
        <f t="shared" ca="1" si="175"/>
        <v>1.00203307</v>
      </c>
      <c r="I436" s="13">
        <f t="shared" si="165"/>
        <v>0.1</v>
      </c>
      <c r="J436" s="29">
        <f t="shared" si="166"/>
        <v>44795</v>
      </c>
      <c r="K436" s="2">
        <f t="shared" si="167"/>
        <v>4</v>
      </c>
      <c r="L436" s="17">
        <f t="shared" si="168"/>
        <v>4</v>
      </c>
      <c r="M436" s="12">
        <f t="shared" si="160"/>
        <v>1.001514005</v>
      </c>
      <c r="N436" s="12">
        <f t="shared" ca="1" si="161"/>
        <v>1.0035501529999999</v>
      </c>
      <c r="O436" s="17">
        <f t="shared" si="169"/>
        <v>0</v>
      </c>
      <c r="P436" s="14">
        <f t="shared" ca="1" si="178"/>
        <v>240.21801395999998</v>
      </c>
      <c r="Q436" s="14">
        <f t="shared" si="179"/>
        <v>0</v>
      </c>
      <c r="R436" s="14">
        <f t="shared" ca="1" si="177"/>
        <v>235.83062617000002</v>
      </c>
      <c r="S436" s="20">
        <f t="shared" si="162"/>
        <v>0</v>
      </c>
      <c r="T436" s="14">
        <f t="shared" si="176"/>
        <v>0</v>
      </c>
      <c r="U436" s="4" t="str">
        <f t="shared" si="170"/>
        <v>J=</v>
      </c>
      <c r="V436" s="29">
        <f t="shared" si="171"/>
        <v>44824</v>
      </c>
      <c r="W436" s="3"/>
      <c r="X436" s="3"/>
      <c r="Y436" s="105">
        <f>[2]Plan1!$A506</f>
        <v>51751</v>
      </c>
      <c r="Z436" s="105" t="str">
        <f>[2]Plan1!$C506</f>
        <v>Independência do Brasil</v>
      </c>
      <c r="AA436" s="96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35">
        <f t="shared" si="163"/>
        <v>44800</v>
      </c>
      <c r="B437" s="156">
        <f t="shared" ca="1" si="172"/>
        <v>1241.31728901</v>
      </c>
      <c r="C437" s="14">
        <f t="shared" si="164"/>
        <v>1000</v>
      </c>
      <c r="D437" s="13">
        <f ca="1">IF(A437&lt;$B$1,VLOOKUP(A437,[1]DI!$A$4:$B$15000,2,FALSE),0)</f>
        <v>0</v>
      </c>
      <c r="E437" s="14">
        <f t="shared" ca="1" si="173"/>
        <v>1</v>
      </c>
      <c r="F437" s="14">
        <f ca="1">(TRUNC(PRODUCT($E$12:$E436),16))</f>
        <v>1.1098462592160501</v>
      </c>
      <c r="G437" s="14">
        <f t="shared" ca="1" si="174"/>
        <v>1.1070322046828001</v>
      </c>
      <c r="H437" s="14">
        <f t="shared" ca="1" si="175"/>
        <v>1.0025419799999999</v>
      </c>
      <c r="I437" s="13">
        <f t="shared" si="165"/>
        <v>0.1</v>
      </c>
      <c r="J437" s="29">
        <f t="shared" si="166"/>
        <v>44795</v>
      </c>
      <c r="K437" s="2">
        <f t="shared" si="167"/>
        <v>4</v>
      </c>
      <c r="L437" s="17">
        <f t="shared" si="168"/>
        <v>5</v>
      </c>
      <c r="M437" s="12">
        <f t="shared" si="160"/>
        <v>1.001892864</v>
      </c>
      <c r="N437" s="12">
        <f t="shared" ca="1" si="161"/>
        <v>1.004439656</v>
      </c>
      <c r="O437" s="17">
        <f t="shared" si="169"/>
        <v>0</v>
      </c>
      <c r="P437" s="14">
        <f t="shared" ca="1" si="178"/>
        <v>241.31728901</v>
      </c>
      <c r="Q437" s="14">
        <f t="shared" si="179"/>
        <v>0</v>
      </c>
      <c r="R437" s="14">
        <f t="shared" ca="1" si="177"/>
        <v>235.83062617000002</v>
      </c>
      <c r="S437" s="20">
        <f t="shared" si="162"/>
        <v>0</v>
      </c>
      <c r="T437" s="14">
        <f t="shared" si="176"/>
        <v>0</v>
      </c>
      <c r="U437" s="4" t="str">
        <f t="shared" si="170"/>
        <v>J=</v>
      </c>
      <c r="V437" s="29">
        <f t="shared" si="171"/>
        <v>44824</v>
      </c>
      <c r="W437" s="3"/>
      <c r="X437" s="3"/>
      <c r="Y437" s="105">
        <f>[2]Plan1!$A507</f>
        <v>51786</v>
      </c>
      <c r="Z437" s="105" t="str">
        <f>[2]Plan1!$C507</f>
        <v>Nossa Sr.a Aparecida - Padroeira do Brasil</v>
      </c>
      <c r="AA437" s="96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35">
        <f t="shared" si="163"/>
        <v>44801</v>
      </c>
      <c r="B438" s="156">
        <f t="shared" ca="1" si="172"/>
        <v>1241.31728901</v>
      </c>
      <c r="C438" s="14">
        <f t="shared" si="164"/>
        <v>1000</v>
      </c>
      <c r="D438" s="13">
        <f ca="1">IF(A438&lt;$B$1,VLOOKUP(A438,[1]DI!$A$4:$B$15000,2,FALSE),0)</f>
        <v>0</v>
      </c>
      <c r="E438" s="14">
        <f t="shared" ca="1" si="173"/>
        <v>1</v>
      </c>
      <c r="F438" s="14">
        <f ca="1">(TRUNC(PRODUCT($E$12:$E437),16))</f>
        <v>1.1098462592160501</v>
      </c>
      <c r="G438" s="14">
        <f t="shared" ca="1" si="174"/>
        <v>1.1070322046828001</v>
      </c>
      <c r="H438" s="14">
        <f t="shared" ca="1" si="175"/>
        <v>1.0025419799999999</v>
      </c>
      <c r="I438" s="13">
        <f t="shared" si="165"/>
        <v>0.1</v>
      </c>
      <c r="J438" s="29">
        <f t="shared" si="166"/>
        <v>44795</v>
      </c>
      <c r="K438" s="2">
        <f t="shared" si="167"/>
        <v>4</v>
      </c>
      <c r="L438" s="17">
        <f t="shared" si="168"/>
        <v>5</v>
      </c>
      <c r="M438" s="12">
        <f t="shared" si="160"/>
        <v>1.001892864</v>
      </c>
      <c r="N438" s="12">
        <f t="shared" ca="1" si="161"/>
        <v>1.004439656</v>
      </c>
      <c r="O438" s="17">
        <f t="shared" si="169"/>
        <v>0</v>
      </c>
      <c r="P438" s="14">
        <f t="shared" ca="1" si="178"/>
        <v>241.31728901</v>
      </c>
      <c r="Q438" s="14">
        <f t="shared" si="179"/>
        <v>0</v>
      </c>
      <c r="R438" s="14">
        <f t="shared" ca="1" si="177"/>
        <v>235.83062617000002</v>
      </c>
      <c r="S438" s="20">
        <f t="shared" si="162"/>
        <v>0</v>
      </c>
      <c r="T438" s="14">
        <f t="shared" si="176"/>
        <v>0</v>
      </c>
      <c r="U438" s="4" t="str">
        <f t="shared" si="170"/>
        <v>J=</v>
      </c>
      <c r="V438" s="29">
        <f t="shared" si="171"/>
        <v>44824</v>
      </c>
      <c r="W438" s="3"/>
      <c r="X438" s="3"/>
      <c r="Y438" s="105">
        <f>[2]Plan1!$A508</f>
        <v>51807</v>
      </c>
      <c r="Z438" s="105" t="str">
        <f>[2]Plan1!$C508</f>
        <v>Finados</v>
      </c>
      <c r="AA438" s="96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35">
        <f t="shared" si="163"/>
        <v>44802</v>
      </c>
      <c r="B439" s="156">
        <f t="shared" ca="1" si="172"/>
        <v>1241.31728901</v>
      </c>
      <c r="C439" s="14">
        <f t="shared" si="164"/>
        <v>1000</v>
      </c>
      <c r="D439" s="13">
        <f ca="1">IF(A439&lt;$B$1,VLOOKUP(A439,[1]DI!$A$4:$B$15000,2,FALSE),0)</f>
        <v>0.13650000000000001</v>
      </c>
      <c r="E439" s="14">
        <f t="shared" ca="1" si="173"/>
        <v>1.00050788</v>
      </c>
      <c r="F439" s="14">
        <f ca="1">(TRUNC(PRODUCT($E$12:$E438),16))</f>
        <v>1.1098462592160501</v>
      </c>
      <c r="G439" s="14">
        <f t="shared" ca="1" si="174"/>
        <v>1.1070322046828001</v>
      </c>
      <c r="H439" s="14">
        <f t="shared" ca="1" si="175"/>
        <v>1.0025419799999999</v>
      </c>
      <c r="I439" s="13">
        <f t="shared" si="165"/>
        <v>0.1</v>
      </c>
      <c r="J439" s="29">
        <f t="shared" si="166"/>
        <v>44795</v>
      </c>
      <c r="K439" s="2">
        <f t="shared" si="167"/>
        <v>5</v>
      </c>
      <c r="L439" s="17">
        <f t="shared" si="168"/>
        <v>5</v>
      </c>
      <c r="M439" s="12">
        <f t="shared" si="160"/>
        <v>1.001892864</v>
      </c>
      <c r="N439" s="12">
        <f t="shared" ca="1" si="161"/>
        <v>1.004439656</v>
      </c>
      <c r="O439" s="17">
        <f t="shared" si="169"/>
        <v>0</v>
      </c>
      <c r="P439" s="14">
        <f t="shared" ca="1" si="178"/>
        <v>241.31728901</v>
      </c>
      <c r="Q439" s="14">
        <f t="shared" si="179"/>
        <v>0</v>
      </c>
      <c r="R439" s="14">
        <f t="shared" ca="1" si="177"/>
        <v>235.83062617000002</v>
      </c>
      <c r="S439" s="20">
        <f t="shared" si="162"/>
        <v>0</v>
      </c>
      <c r="T439" s="14">
        <f t="shared" si="176"/>
        <v>0</v>
      </c>
      <c r="U439" s="4" t="str">
        <f t="shared" si="170"/>
        <v>J=</v>
      </c>
      <c r="V439" s="29">
        <f t="shared" si="171"/>
        <v>44824</v>
      </c>
      <c r="W439" s="3"/>
      <c r="X439" s="3"/>
      <c r="Y439" s="105">
        <f>[2]Plan1!$A509</f>
        <v>51820</v>
      </c>
      <c r="Z439" s="105" t="str">
        <f>[2]Plan1!$C509</f>
        <v>Proclamação da República</v>
      </c>
      <c r="AA439" s="96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35">
        <f t="shared" si="163"/>
        <v>44803</v>
      </c>
      <c r="B440" s="156">
        <f t="shared" ca="1" si="172"/>
        <v>1242.41754038</v>
      </c>
      <c r="C440" s="14">
        <f t="shared" si="164"/>
        <v>1000</v>
      </c>
      <c r="D440" s="13">
        <f ca="1">IF(A440&lt;$B$1,VLOOKUP(A440,[1]DI!$A$4:$B$15000,2,FALSE),0)</f>
        <v>0.13650000000000001</v>
      </c>
      <c r="E440" s="14">
        <f t="shared" ca="1" si="173"/>
        <v>1.00050788</v>
      </c>
      <c r="F440" s="14">
        <f ca="1">(TRUNC(PRODUCT($E$12:$E439),16))</f>
        <v>1.1104099279341799</v>
      </c>
      <c r="G440" s="14">
        <f t="shared" ca="1" si="174"/>
        <v>1.1070322046828001</v>
      </c>
      <c r="H440" s="14">
        <f t="shared" ca="1" si="175"/>
        <v>1.0030511499999999</v>
      </c>
      <c r="I440" s="13">
        <f t="shared" si="165"/>
        <v>0.1</v>
      </c>
      <c r="J440" s="29">
        <f t="shared" si="166"/>
        <v>44795</v>
      </c>
      <c r="K440" s="2">
        <f t="shared" si="167"/>
        <v>6</v>
      </c>
      <c r="L440" s="17">
        <f t="shared" si="168"/>
        <v>6</v>
      </c>
      <c r="M440" s="12">
        <f t="shared" si="160"/>
        <v>1.0022718669999999</v>
      </c>
      <c r="N440" s="12">
        <f t="shared" ca="1" si="161"/>
        <v>1.0053299490000001</v>
      </c>
      <c r="O440" s="17">
        <f t="shared" si="169"/>
        <v>0</v>
      </c>
      <c r="P440" s="14">
        <f t="shared" ca="1" si="178"/>
        <v>242.41754037999999</v>
      </c>
      <c r="Q440" s="14">
        <f t="shared" si="179"/>
        <v>0</v>
      </c>
      <c r="R440" s="14">
        <f t="shared" ca="1" si="177"/>
        <v>235.83062617000002</v>
      </c>
      <c r="S440" s="20">
        <f t="shared" si="162"/>
        <v>0</v>
      </c>
      <c r="T440" s="14">
        <f t="shared" si="176"/>
        <v>0</v>
      </c>
      <c r="U440" s="4" t="str">
        <f t="shared" si="170"/>
        <v>J=</v>
      </c>
      <c r="V440" s="29">
        <f t="shared" si="171"/>
        <v>44824</v>
      </c>
      <c r="W440" s="3"/>
      <c r="X440" s="3"/>
      <c r="Y440" s="105">
        <f>[2]Plan1!$A510</f>
        <v>51825</v>
      </c>
      <c r="Z440" s="105" t="str">
        <f>[2]Plan1!$C510</f>
        <v>Dia Nacional de Zumbi e da Consciência Negra</v>
      </c>
      <c r="AA440" s="96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35">
        <f t="shared" si="163"/>
        <v>44804</v>
      </c>
      <c r="B441" s="156">
        <f t="shared" ca="1" si="172"/>
        <v>1243.5187680399999</v>
      </c>
      <c r="C441" s="14">
        <f t="shared" si="164"/>
        <v>1000</v>
      </c>
      <c r="D441" s="13">
        <f ca="1">IF(A441&lt;$B$1,VLOOKUP(A441,[1]DI!$A$4:$B$15000,2,FALSE),0)</f>
        <v>0.13650000000000001</v>
      </c>
      <c r="E441" s="14">
        <f t="shared" ca="1" si="173"/>
        <v>1.00050788</v>
      </c>
      <c r="F441" s="14">
        <f ca="1">(TRUNC(PRODUCT($E$12:$E440),16))</f>
        <v>1.11097388292838</v>
      </c>
      <c r="G441" s="14">
        <f t="shared" ca="1" si="174"/>
        <v>1.1070322046828001</v>
      </c>
      <c r="H441" s="14">
        <f t="shared" ca="1" si="175"/>
        <v>1.00356058</v>
      </c>
      <c r="I441" s="13">
        <f t="shared" si="165"/>
        <v>0.1</v>
      </c>
      <c r="J441" s="29">
        <f t="shared" si="166"/>
        <v>44795</v>
      </c>
      <c r="K441" s="2">
        <f t="shared" si="167"/>
        <v>7</v>
      </c>
      <c r="L441" s="17">
        <f t="shared" si="168"/>
        <v>7</v>
      </c>
      <c r="M441" s="12">
        <f t="shared" si="160"/>
        <v>1.0026510129999999</v>
      </c>
      <c r="N441" s="12">
        <f t="shared" ca="1" si="161"/>
        <v>1.006221032</v>
      </c>
      <c r="O441" s="17">
        <f t="shared" si="169"/>
        <v>0</v>
      </c>
      <c r="P441" s="14">
        <f t="shared" ca="1" si="178"/>
        <v>243.51876804</v>
      </c>
      <c r="Q441" s="14">
        <f t="shared" si="179"/>
        <v>0</v>
      </c>
      <c r="R441" s="14">
        <f t="shared" ca="1" si="177"/>
        <v>235.83062617000002</v>
      </c>
      <c r="S441" s="20">
        <f t="shared" si="162"/>
        <v>0</v>
      </c>
      <c r="T441" s="14">
        <f t="shared" si="176"/>
        <v>0</v>
      </c>
      <c r="U441" s="4" t="str">
        <f t="shared" si="170"/>
        <v>J=</v>
      </c>
      <c r="V441" s="29">
        <f t="shared" si="171"/>
        <v>44824</v>
      </c>
      <c r="W441" s="3"/>
      <c r="X441" s="3"/>
      <c r="Y441" s="105">
        <f>[2]Plan1!$A511</f>
        <v>51860</v>
      </c>
      <c r="Z441" s="105" t="str">
        <f>[2]Plan1!$C511</f>
        <v>Natal</v>
      </c>
      <c r="AA441" s="96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35">
        <f t="shared" si="163"/>
        <v>44805</v>
      </c>
      <c r="B442" s="156">
        <f t="shared" ca="1" si="172"/>
        <v>1244.6209732299999</v>
      </c>
      <c r="C442" s="14">
        <f t="shared" si="164"/>
        <v>1000</v>
      </c>
      <c r="D442" s="13">
        <f ca="1">IF(A442&lt;$B$1,VLOOKUP(A442,[1]DI!$A$4:$B$15000,2,FALSE),0)</f>
        <v>0.13650000000000001</v>
      </c>
      <c r="E442" s="14">
        <f t="shared" ca="1" si="173"/>
        <v>1.00050788</v>
      </c>
      <c r="F442" s="14">
        <f ca="1">(TRUNC(PRODUCT($E$12:$E441),16))</f>
        <v>1.1115381243440401</v>
      </c>
      <c r="G442" s="14">
        <f t="shared" ca="1" si="174"/>
        <v>1.1070322046828001</v>
      </c>
      <c r="H442" s="14">
        <f t="shared" ca="1" si="175"/>
        <v>1.0040702699999999</v>
      </c>
      <c r="I442" s="13">
        <f t="shared" si="165"/>
        <v>0.1</v>
      </c>
      <c r="J442" s="29">
        <f t="shared" si="166"/>
        <v>44795</v>
      </c>
      <c r="K442" s="2">
        <f t="shared" si="167"/>
        <v>8</v>
      </c>
      <c r="L442" s="17">
        <f t="shared" si="168"/>
        <v>8</v>
      </c>
      <c r="M442" s="12">
        <f t="shared" si="160"/>
        <v>1.003030302</v>
      </c>
      <c r="N442" s="12">
        <f t="shared" ca="1" si="161"/>
        <v>1.0071129059999999</v>
      </c>
      <c r="O442" s="17">
        <f t="shared" si="169"/>
        <v>0</v>
      </c>
      <c r="P442" s="14">
        <f t="shared" ca="1" si="178"/>
        <v>244.62097323</v>
      </c>
      <c r="Q442" s="14">
        <f t="shared" si="179"/>
        <v>0</v>
      </c>
      <c r="R442" s="14">
        <f t="shared" ca="1" si="177"/>
        <v>235.83062617000002</v>
      </c>
      <c r="S442" s="20">
        <f t="shared" si="162"/>
        <v>0</v>
      </c>
      <c r="T442" s="14">
        <f t="shared" si="176"/>
        <v>0</v>
      </c>
      <c r="U442" s="4" t="str">
        <f t="shared" si="170"/>
        <v>J=</v>
      </c>
      <c r="V442" s="29">
        <f t="shared" si="171"/>
        <v>44824</v>
      </c>
      <c r="W442" s="3"/>
      <c r="X442" s="3"/>
      <c r="Y442" s="105">
        <f>[2]Plan1!$A512</f>
        <v>51867</v>
      </c>
      <c r="Z442" s="105" t="str">
        <f>[2]Plan1!$C512</f>
        <v>Confraternização Universal</v>
      </c>
      <c r="AA442" s="96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35">
        <f t="shared" si="163"/>
        <v>44806</v>
      </c>
      <c r="B443" s="156">
        <f t="shared" ca="1" si="172"/>
        <v>1245.7241572200001</v>
      </c>
      <c r="C443" s="14">
        <f t="shared" si="164"/>
        <v>1000</v>
      </c>
      <c r="D443" s="13">
        <f ca="1">IF(A443&lt;$B$1,VLOOKUP(A443,[1]DI!$A$4:$B$15000,2,FALSE),0)</f>
        <v>0.13650000000000001</v>
      </c>
      <c r="E443" s="14">
        <f t="shared" ca="1" si="173"/>
        <v>1.00050788</v>
      </c>
      <c r="F443" s="14">
        <f ca="1">(TRUNC(PRODUCT($E$12:$E442),16))</f>
        <v>1.11210265232663</v>
      </c>
      <c r="G443" s="14">
        <f t="shared" ca="1" si="174"/>
        <v>1.1070322046828001</v>
      </c>
      <c r="H443" s="14">
        <f t="shared" ca="1" si="175"/>
        <v>1.00458022</v>
      </c>
      <c r="I443" s="13">
        <f t="shared" si="165"/>
        <v>0.1</v>
      </c>
      <c r="J443" s="29">
        <f t="shared" si="166"/>
        <v>44795</v>
      </c>
      <c r="K443" s="2">
        <f t="shared" si="167"/>
        <v>9</v>
      </c>
      <c r="L443" s="17">
        <f t="shared" si="168"/>
        <v>9</v>
      </c>
      <c r="M443" s="12">
        <f t="shared" si="160"/>
        <v>1.003409735</v>
      </c>
      <c r="N443" s="12">
        <f t="shared" ca="1" si="161"/>
        <v>1.0080055720000001</v>
      </c>
      <c r="O443" s="17">
        <f t="shared" si="169"/>
        <v>0</v>
      </c>
      <c r="P443" s="14">
        <f t="shared" ca="1" si="178"/>
        <v>245.72415722</v>
      </c>
      <c r="Q443" s="14">
        <f t="shared" si="179"/>
        <v>0</v>
      </c>
      <c r="R443" s="14">
        <f t="shared" ca="1" si="177"/>
        <v>235.83062617000002</v>
      </c>
      <c r="S443" s="20">
        <f t="shared" si="162"/>
        <v>0</v>
      </c>
      <c r="T443" s="14">
        <f t="shared" si="176"/>
        <v>0</v>
      </c>
      <c r="U443" s="4" t="str">
        <f t="shared" si="170"/>
        <v>J=</v>
      </c>
      <c r="V443" s="29">
        <f t="shared" si="171"/>
        <v>44824</v>
      </c>
      <c r="W443" s="3"/>
      <c r="X443" s="3"/>
      <c r="Y443" s="105">
        <f>[2]Plan1!$A513</f>
        <v>51914</v>
      </c>
      <c r="Z443" s="105" t="str">
        <f>[2]Plan1!$C513</f>
        <v>Carnaval</v>
      </c>
      <c r="AA443" s="96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35">
        <f t="shared" si="163"/>
        <v>44807</v>
      </c>
      <c r="B444" s="156">
        <f t="shared" ca="1" si="172"/>
        <v>1246.82830762</v>
      </c>
      <c r="C444" s="14">
        <f t="shared" si="164"/>
        <v>1000</v>
      </c>
      <c r="D444" s="13">
        <f ca="1">IF(A444&lt;$B$1,VLOOKUP(A444,[1]DI!$A$4:$B$15000,2,FALSE),0)</f>
        <v>0</v>
      </c>
      <c r="E444" s="14">
        <f t="shared" ca="1" si="173"/>
        <v>1</v>
      </c>
      <c r="F444" s="14">
        <f ca="1">(TRUNC(PRODUCT($E$12:$E443),16))</f>
        <v>1.1126674670216901</v>
      </c>
      <c r="G444" s="14">
        <f t="shared" ca="1" si="174"/>
        <v>1.1070322046828001</v>
      </c>
      <c r="H444" s="14">
        <f t="shared" ca="1" si="175"/>
        <v>1.0050904199999999</v>
      </c>
      <c r="I444" s="13">
        <f t="shared" si="165"/>
        <v>0.1</v>
      </c>
      <c r="J444" s="29">
        <f t="shared" si="166"/>
        <v>44795</v>
      </c>
      <c r="K444" s="2">
        <f t="shared" si="167"/>
        <v>9</v>
      </c>
      <c r="L444" s="17">
        <f t="shared" si="168"/>
        <v>10</v>
      </c>
      <c r="M444" s="12">
        <f t="shared" si="160"/>
        <v>1.003789311</v>
      </c>
      <c r="N444" s="12">
        <f t="shared" ca="1" si="161"/>
        <v>1.0088990200000001</v>
      </c>
      <c r="O444" s="17">
        <f t="shared" si="169"/>
        <v>0</v>
      </c>
      <c r="P444" s="14">
        <f t="shared" ca="1" si="178"/>
        <v>246.82830762</v>
      </c>
      <c r="Q444" s="14">
        <f t="shared" si="179"/>
        <v>0</v>
      </c>
      <c r="R444" s="14">
        <f t="shared" ca="1" si="177"/>
        <v>235.83062617000002</v>
      </c>
      <c r="S444" s="20">
        <f t="shared" si="162"/>
        <v>0</v>
      </c>
      <c r="T444" s="14">
        <f t="shared" si="176"/>
        <v>0</v>
      </c>
      <c r="U444" s="4" t="str">
        <f t="shared" si="170"/>
        <v>J=</v>
      </c>
      <c r="V444" s="29">
        <f t="shared" si="171"/>
        <v>44824</v>
      </c>
      <c r="W444" s="3"/>
      <c r="X444" s="3"/>
      <c r="Y444" s="105">
        <f>[2]Plan1!$A514</f>
        <v>51915</v>
      </c>
      <c r="Z444" s="105" t="str">
        <f>[2]Plan1!$C514</f>
        <v>Carnaval</v>
      </c>
      <c r="AA444" s="96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35">
        <f t="shared" si="163"/>
        <v>44808</v>
      </c>
      <c r="B445" s="156">
        <f t="shared" ca="1" si="172"/>
        <v>1246.82830762</v>
      </c>
      <c r="C445" s="14">
        <f t="shared" si="164"/>
        <v>1000</v>
      </c>
      <c r="D445" s="13">
        <f ca="1">IF(A445&lt;$B$1,VLOOKUP(A445,[1]DI!$A$4:$B$15000,2,FALSE),0)</f>
        <v>0</v>
      </c>
      <c r="E445" s="14">
        <f t="shared" ca="1" si="173"/>
        <v>1</v>
      </c>
      <c r="F445" s="14">
        <f ca="1">(TRUNC(PRODUCT($E$12:$E444),16))</f>
        <v>1.1126674670216901</v>
      </c>
      <c r="G445" s="14">
        <f t="shared" ca="1" si="174"/>
        <v>1.1070322046828001</v>
      </c>
      <c r="H445" s="14">
        <f t="shared" ca="1" si="175"/>
        <v>1.0050904199999999</v>
      </c>
      <c r="I445" s="13">
        <f t="shared" si="165"/>
        <v>0.1</v>
      </c>
      <c r="J445" s="29">
        <f t="shared" si="166"/>
        <v>44795</v>
      </c>
      <c r="K445" s="2">
        <f t="shared" si="167"/>
        <v>9</v>
      </c>
      <c r="L445" s="17">
        <f t="shared" si="168"/>
        <v>10</v>
      </c>
      <c r="M445" s="12">
        <f t="shared" si="160"/>
        <v>1.003789311</v>
      </c>
      <c r="N445" s="12">
        <f t="shared" ca="1" si="161"/>
        <v>1.0088990200000001</v>
      </c>
      <c r="O445" s="17">
        <f t="shared" si="169"/>
        <v>0</v>
      </c>
      <c r="P445" s="14">
        <f t="shared" ca="1" si="178"/>
        <v>246.82830762</v>
      </c>
      <c r="Q445" s="14">
        <f t="shared" si="179"/>
        <v>0</v>
      </c>
      <c r="R445" s="14">
        <f t="shared" ca="1" si="177"/>
        <v>235.83062617000002</v>
      </c>
      <c r="S445" s="20">
        <f t="shared" si="162"/>
        <v>0</v>
      </c>
      <c r="T445" s="14">
        <f t="shared" si="176"/>
        <v>0</v>
      </c>
      <c r="U445" s="4" t="str">
        <f t="shared" si="170"/>
        <v>J=</v>
      </c>
      <c r="V445" s="29">
        <f t="shared" si="171"/>
        <v>44824</v>
      </c>
      <c r="W445" s="3"/>
      <c r="X445" s="3"/>
      <c r="Y445" s="105">
        <f>[2]Plan1!$A515</f>
        <v>51960</v>
      </c>
      <c r="Z445" s="105" t="str">
        <f>[2]Plan1!$C515</f>
        <v>Paixão de Cristo</v>
      </c>
      <c r="AA445" s="96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35">
        <f t="shared" si="163"/>
        <v>44809</v>
      </c>
      <c r="B446" s="156">
        <f t="shared" ca="1" si="172"/>
        <v>1246.82830762</v>
      </c>
      <c r="C446" s="14">
        <f t="shared" si="164"/>
        <v>1000</v>
      </c>
      <c r="D446" s="13">
        <f ca="1">IF(A446&lt;$B$1,VLOOKUP(A446,[1]DI!$A$4:$B$15000,2,FALSE),0)</f>
        <v>0.13650000000000001</v>
      </c>
      <c r="E446" s="14">
        <f t="shared" ca="1" si="173"/>
        <v>1.00050788</v>
      </c>
      <c r="F446" s="14">
        <f ca="1">(TRUNC(PRODUCT($E$12:$E445),16))</f>
        <v>1.1126674670216901</v>
      </c>
      <c r="G446" s="14">
        <f t="shared" ca="1" si="174"/>
        <v>1.1070322046828001</v>
      </c>
      <c r="H446" s="14">
        <f t="shared" ca="1" si="175"/>
        <v>1.0050904199999999</v>
      </c>
      <c r="I446" s="13">
        <f t="shared" si="165"/>
        <v>0.1</v>
      </c>
      <c r="J446" s="29">
        <f t="shared" si="166"/>
        <v>44795</v>
      </c>
      <c r="K446" s="2">
        <f t="shared" si="167"/>
        <v>10</v>
      </c>
      <c r="L446" s="17">
        <f t="shared" si="168"/>
        <v>10</v>
      </c>
      <c r="M446" s="12">
        <f t="shared" si="160"/>
        <v>1.003789311</v>
      </c>
      <c r="N446" s="12">
        <f t="shared" ca="1" si="161"/>
        <v>1.0088990200000001</v>
      </c>
      <c r="O446" s="17">
        <f t="shared" si="169"/>
        <v>0</v>
      </c>
      <c r="P446" s="14">
        <f t="shared" ca="1" si="178"/>
        <v>246.82830762</v>
      </c>
      <c r="Q446" s="14">
        <f t="shared" si="179"/>
        <v>0</v>
      </c>
      <c r="R446" s="14">
        <f t="shared" ca="1" si="177"/>
        <v>235.83062617000002</v>
      </c>
      <c r="S446" s="20">
        <f t="shared" si="162"/>
        <v>0</v>
      </c>
      <c r="T446" s="14">
        <f t="shared" si="176"/>
        <v>0</v>
      </c>
      <c r="U446" s="4" t="str">
        <f t="shared" si="170"/>
        <v>J=</v>
      </c>
      <c r="V446" s="29">
        <f t="shared" si="171"/>
        <v>44824</v>
      </c>
      <c r="W446" s="3"/>
      <c r="X446" s="3"/>
      <c r="Y446" s="105">
        <f>[2]Plan1!$A516</f>
        <v>51977</v>
      </c>
      <c r="Z446" s="105" t="str">
        <f>[2]Plan1!$C516</f>
        <v>Tiradentes</v>
      </c>
      <c r="AA446" s="96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35">
        <f t="shared" si="163"/>
        <v>44810</v>
      </c>
      <c r="B447" s="156">
        <f t="shared" ca="1" si="172"/>
        <v>1247.93345039</v>
      </c>
      <c r="C447" s="14">
        <f t="shared" si="164"/>
        <v>1000</v>
      </c>
      <c r="D447" s="13">
        <f ca="1">IF(A447&lt;$B$1,VLOOKUP(A447,[1]DI!$A$4:$B$15000,2,FALSE),0)</f>
        <v>0.13650000000000001</v>
      </c>
      <c r="E447" s="14">
        <f t="shared" ca="1" si="173"/>
        <v>1.00050788</v>
      </c>
      <c r="F447" s="14">
        <f ca="1">(TRUNC(PRODUCT($E$12:$E446),16))</f>
        <v>1.1132325685748401</v>
      </c>
      <c r="G447" s="14">
        <f t="shared" ca="1" si="174"/>
        <v>1.1070322046828001</v>
      </c>
      <c r="H447" s="14">
        <f t="shared" ca="1" si="175"/>
        <v>1.00560089</v>
      </c>
      <c r="I447" s="13">
        <f t="shared" si="165"/>
        <v>0.1</v>
      </c>
      <c r="J447" s="29">
        <f t="shared" si="166"/>
        <v>44795</v>
      </c>
      <c r="K447" s="2">
        <f t="shared" si="167"/>
        <v>11</v>
      </c>
      <c r="L447" s="17">
        <f t="shared" si="168"/>
        <v>11</v>
      </c>
      <c r="M447" s="12">
        <f t="shared" si="160"/>
        <v>1.004169031</v>
      </c>
      <c r="N447" s="12">
        <f t="shared" ca="1" si="161"/>
        <v>1.0097932709999999</v>
      </c>
      <c r="O447" s="17">
        <f t="shared" si="169"/>
        <v>0</v>
      </c>
      <c r="P447" s="14">
        <f t="shared" ca="1" si="178"/>
        <v>247.93345038999999</v>
      </c>
      <c r="Q447" s="14">
        <f t="shared" si="179"/>
        <v>0</v>
      </c>
      <c r="R447" s="14">
        <f t="shared" ca="1" si="177"/>
        <v>235.83062617000002</v>
      </c>
      <c r="S447" s="20">
        <f t="shared" si="162"/>
        <v>0</v>
      </c>
      <c r="T447" s="14">
        <f t="shared" si="176"/>
        <v>0</v>
      </c>
      <c r="U447" s="4" t="str">
        <f t="shared" si="170"/>
        <v>J=</v>
      </c>
      <c r="V447" s="29">
        <f t="shared" si="171"/>
        <v>44824</v>
      </c>
      <c r="W447" s="3"/>
      <c r="X447" s="3"/>
      <c r="Y447" s="105">
        <f>[2]Plan1!$A517</f>
        <v>51987</v>
      </c>
      <c r="Z447" s="105" t="str">
        <f>[2]Plan1!$C517</f>
        <v>Dia do Trabalho</v>
      </c>
      <c r="AA447" s="96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35">
        <f t="shared" si="163"/>
        <v>44811</v>
      </c>
      <c r="B448" s="156">
        <f t="shared" ca="1" si="172"/>
        <v>1249.03956206</v>
      </c>
      <c r="C448" s="14">
        <f t="shared" si="164"/>
        <v>1000</v>
      </c>
      <c r="D448" s="13">
        <f ca="1">IF(A448&lt;$B$1,VLOOKUP(A448,[1]DI!$A$4:$B$15000,2,FALSE),0)</f>
        <v>0</v>
      </c>
      <c r="E448" s="14">
        <f t="shared" ca="1" si="173"/>
        <v>1</v>
      </c>
      <c r="F448" s="14">
        <f ca="1">(TRUNC(PRODUCT($E$12:$E447),16))</f>
        <v>1.11379795713177</v>
      </c>
      <c r="G448" s="14">
        <f t="shared" ca="1" si="174"/>
        <v>1.1070322046828001</v>
      </c>
      <c r="H448" s="14">
        <f t="shared" ca="1" si="175"/>
        <v>1.00611161</v>
      </c>
      <c r="I448" s="13">
        <f t="shared" si="165"/>
        <v>0.1</v>
      </c>
      <c r="J448" s="29">
        <f t="shared" si="166"/>
        <v>44795</v>
      </c>
      <c r="K448" s="2">
        <f t="shared" si="167"/>
        <v>11</v>
      </c>
      <c r="L448" s="17">
        <f t="shared" si="168"/>
        <v>12</v>
      </c>
      <c r="M448" s="12">
        <f t="shared" si="160"/>
        <v>1.0045488950000001</v>
      </c>
      <c r="N448" s="12">
        <f t="shared" ca="1" si="161"/>
        <v>1.010688306</v>
      </c>
      <c r="O448" s="17">
        <f t="shared" si="169"/>
        <v>0</v>
      </c>
      <c r="P448" s="14">
        <f t="shared" ca="1" si="178"/>
        <v>249.03956206000001</v>
      </c>
      <c r="Q448" s="14">
        <f t="shared" si="179"/>
        <v>0</v>
      </c>
      <c r="R448" s="14">
        <f t="shared" ca="1" si="177"/>
        <v>235.83062617000002</v>
      </c>
      <c r="S448" s="20">
        <f t="shared" si="162"/>
        <v>0</v>
      </c>
      <c r="T448" s="14">
        <f t="shared" si="176"/>
        <v>0</v>
      </c>
      <c r="U448" s="4" t="str">
        <f t="shared" si="170"/>
        <v>J=</v>
      </c>
      <c r="V448" s="29">
        <f t="shared" si="171"/>
        <v>44824</v>
      </c>
      <c r="W448" s="3"/>
      <c r="X448" s="3"/>
      <c r="Y448" s="105">
        <f>[2]Plan1!$A518</f>
        <v>52022</v>
      </c>
      <c r="Z448" s="105" t="str">
        <f>[2]Plan1!$C518</f>
        <v>Corpus Christi</v>
      </c>
      <c r="AA448" s="96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35">
        <f t="shared" si="163"/>
        <v>44812</v>
      </c>
      <c r="B449" s="156">
        <f t="shared" ca="1" si="172"/>
        <v>1249.03956206</v>
      </c>
      <c r="C449" s="14">
        <f t="shared" si="164"/>
        <v>1000</v>
      </c>
      <c r="D449" s="13">
        <f ca="1">IF(A449&lt;$B$1,VLOOKUP(A449,[1]DI!$A$4:$B$15000,2,FALSE),0)</f>
        <v>0.13650000000000001</v>
      </c>
      <c r="E449" s="14">
        <f t="shared" ca="1" si="173"/>
        <v>1.00050788</v>
      </c>
      <c r="F449" s="14">
        <f ca="1">(TRUNC(PRODUCT($E$12:$E448),16))</f>
        <v>1.11379795713177</v>
      </c>
      <c r="G449" s="14">
        <f t="shared" ca="1" si="174"/>
        <v>1.1070322046828001</v>
      </c>
      <c r="H449" s="14">
        <f t="shared" ca="1" si="175"/>
        <v>1.00611161</v>
      </c>
      <c r="I449" s="13">
        <f t="shared" si="165"/>
        <v>0.1</v>
      </c>
      <c r="J449" s="29">
        <f t="shared" si="166"/>
        <v>44795</v>
      </c>
      <c r="K449" s="2">
        <f t="shared" si="167"/>
        <v>12</v>
      </c>
      <c r="L449" s="17">
        <f t="shared" si="168"/>
        <v>12</v>
      </c>
      <c r="M449" s="12">
        <f t="shared" si="160"/>
        <v>1.0045488950000001</v>
      </c>
      <c r="N449" s="12">
        <f t="shared" ca="1" si="161"/>
        <v>1.010688306</v>
      </c>
      <c r="O449" s="17">
        <f t="shared" si="169"/>
        <v>0</v>
      </c>
      <c r="P449" s="14">
        <f t="shared" ca="1" si="178"/>
        <v>249.03956206000001</v>
      </c>
      <c r="Q449" s="14">
        <f t="shared" si="179"/>
        <v>0</v>
      </c>
      <c r="R449" s="14">
        <f t="shared" ca="1" si="177"/>
        <v>235.83062617000002</v>
      </c>
      <c r="S449" s="20">
        <f t="shared" si="162"/>
        <v>0</v>
      </c>
      <c r="T449" s="14">
        <f t="shared" si="176"/>
        <v>0</v>
      </c>
      <c r="U449" s="4" t="str">
        <f t="shared" si="170"/>
        <v>J=</v>
      </c>
      <c r="V449" s="29">
        <f t="shared" si="171"/>
        <v>44824</v>
      </c>
      <c r="W449" s="3"/>
      <c r="X449" s="3"/>
      <c r="Y449" s="105">
        <f>[2]Plan1!$A519</f>
        <v>52116</v>
      </c>
      <c r="Z449" s="105" t="str">
        <f>[2]Plan1!$C519</f>
        <v>Independência do Brasil</v>
      </c>
      <c r="AA449" s="96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35">
        <f t="shared" si="163"/>
        <v>44813</v>
      </c>
      <c r="B450" s="156">
        <f t="shared" ca="1" si="172"/>
        <v>1250.1466660999999</v>
      </c>
      <c r="C450" s="14">
        <f t="shared" si="164"/>
        <v>1000</v>
      </c>
      <c r="D450" s="13">
        <f ca="1">IF(A450&lt;$B$1,VLOOKUP(A450,[1]DI!$A$4:$B$15000,2,FALSE),0)</f>
        <v>0.13650000000000001</v>
      </c>
      <c r="E450" s="14">
        <f t="shared" ca="1" si="173"/>
        <v>1.00050788</v>
      </c>
      <c r="F450" s="14">
        <f ca="1">(TRUNC(PRODUCT($E$12:$E449),16))</f>
        <v>1.11436363283824</v>
      </c>
      <c r="G450" s="14">
        <f t="shared" ca="1" si="174"/>
        <v>1.1070322046828001</v>
      </c>
      <c r="H450" s="14">
        <f t="shared" ca="1" si="175"/>
        <v>1.0066226</v>
      </c>
      <c r="I450" s="13">
        <f t="shared" si="165"/>
        <v>0.1</v>
      </c>
      <c r="J450" s="29">
        <f t="shared" si="166"/>
        <v>44795</v>
      </c>
      <c r="K450" s="2">
        <f t="shared" si="167"/>
        <v>13</v>
      </c>
      <c r="L450" s="17">
        <f t="shared" si="168"/>
        <v>13</v>
      </c>
      <c r="M450" s="12">
        <f t="shared" si="160"/>
        <v>1.0049289020000001</v>
      </c>
      <c r="N450" s="12">
        <f t="shared" ca="1" si="161"/>
        <v>1.011584144</v>
      </c>
      <c r="O450" s="17">
        <f t="shared" si="169"/>
        <v>0</v>
      </c>
      <c r="P450" s="14">
        <f t="shared" ca="1" si="178"/>
        <v>250.1466661</v>
      </c>
      <c r="Q450" s="14">
        <f t="shared" si="179"/>
        <v>0</v>
      </c>
      <c r="R450" s="14">
        <f t="shared" ca="1" si="177"/>
        <v>235.83062617000002</v>
      </c>
      <c r="S450" s="20">
        <f t="shared" si="162"/>
        <v>0</v>
      </c>
      <c r="T450" s="14">
        <f t="shared" si="176"/>
        <v>0</v>
      </c>
      <c r="U450" s="4" t="str">
        <f t="shared" si="170"/>
        <v>J=</v>
      </c>
      <c r="V450" s="29">
        <f t="shared" si="171"/>
        <v>44824</v>
      </c>
      <c r="W450" s="3"/>
      <c r="X450" s="3"/>
      <c r="Y450" s="105">
        <f>[2]Plan1!$A520</f>
        <v>52151</v>
      </c>
      <c r="Z450" s="105" t="str">
        <f>[2]Plan1!$C520</f>
        <v>Nossa Sr.a Aparecida - Padroeira do Brasil</v>
      </c>
      <c r="AA450" s="96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35">
        <f t="shared" si="163"/>
        <v>44814</v>
      </c>
      <c r="B451" s="156">
        <f t="shared" ca="1" si="172"/>
        <v>1251.2547402600001</v>
      </c>
      <c r="C451" s="14">
        <f t="shared" si="164"/>
        <v>1000</v>
      </c>
      <c r="D451" s="13">
        <f ca="1">IF(A451&lt;$B$1,VLOOKUP(A451,[1]DI!$A$4:$B$15000,2,FALSE),0)</f>
        <v>0</v>
      </c>
      <c r="E451" s="14">
        <f t="shared" ca="1" si="173"/>
        <v>1</v>
      </c>
      <c r="F451" s="14">
        <f ca="1">(TRUNC(PRODUCT($E$12:$E450),16))</f>
        <v>1.11492959584009</v>
      </c>
      <c r="G451" s="14">
        <f t="shared" ca="1" si="174"/>
        <v>1.1070322046828001</v>
      </c>
      <c r="H451" s="14">
        <f t="shared" ca="1" si="175"/>
        <v>1.0071338400000001</v>
      </c>
      <c r="I451" s="13">
        <f t="shared" si="165"/>
        <v>0.1</v>
      </c>
      <c r="J451" s="29">
        <f t="shared" si="166"/>
        <v>44795</v>
      </c>
      <c r="K451" s="2">
        <f t="shared" si="167"/>
        <v>13</v>
      </c>
      <c r="L451" s="17">
        <f t="shared" si="168"/>
        <v>14</v>
      </c>
      <c r="M451" s="12">
        <f t="shared" si="160"/>
        <v>1.005309053</v>
      </c>
      <c r="N451" s="12">
        <f t="shared" ca="1" si="161"/>
        <v>1.012480767</v>
      </c>
      <c r="O451" s="17">
        <f t="shared" si="169"/>
        <v>0</v>
      </c>
      <c r="P451" s="14">
        <f t="shared" ca="1" si="178"/>
        <v>251.25474026000001</v>
      </c>
      <c r="Q451" s="14">
        <f t="shared" si="179"/>
        <v>0</v>
      </c>
      <c r="R451" s="14">
        <f t="shared" ca="1" si="177"/>
        <v>235.83062617000002</v>
      </c>
      <c r="S451" s="20">
        <f t="shared" si="162"/>
        <v>0</v>
      </c>
      <c r="T451" s="14">
        <f t="shared" si="176"/>
        <v>0</v>
      </c>
      <c r="U451" s="4" t="str">
        <f t="shared" si="170"/>
        <v>J=</v>
      </c>
      <c r="V451" s="29">
        <f t="shared" si="171"/>
        <v>44824</v>
      </c>
      <c r="W451" s="3"/>
      <c r="X451" s="3"/>
      <c r="Y451" s="105">
        <f>[2]Plan1!$A521</f>
        <v>52172</v>
      </c>
      <c r="Z451" s="105" t="str">
        <f>[2]Plan1!$C521</f>
        <v>Finados</v>
      </c>
      <c r="AA451" s="96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35">
        <f t="shared" si="163"/>
        <v>44815</v>
      </c>
      <c r="B452" s="156">
        <f t="shared" ca="1" si="172"/>
        <v>1251.2547402600001</v>
      </c>
      <c r="C452" s="14">
        <f t="shared" si="164"/>
        <v>1000</v>
      </c>
      <c r="D452" s="13">
        <f ca="1">IF(A452&lt;$B$1,VLOOKUP(A452,[1]DI!$A$4:$B$15000,2,FALSE),0)</f>
        <v>0</v>
      </c>
      <c r="E452" s="14">
        <f t="shared" ca="1" si="173"/>
        <v>1</v>
      </c>
      <c r="F452" s="14">
        <f ca="1">(TRUNC(PRODUCT($E$12:$E451),16))</f>
        <v>1.11492959584009</v>
      </c>
      <c r="G452" s="14">
        <f t="shared" ca="1" si="174"/>
        <v>1.1070322046828001</v>
      </c>
      <c r="H452" s="14">
        <f t="shared" ca="1" si="175"/>
        <v>1.0071338400000001</v>
      </c>
      <c r="I452" s="13">
        <f t="shared" si="165"/>
        <v>0.1</v>
      </c>
      <c r="J452" s="29">
        <f t="shared" si="166"/>
        <v>44795</v>
      </c>
      <c r="K452" s="2">
        <f t="shared" si="167"/>
        <v>13</v>
      </c>
      <c r="L452" s="17">
        <f t="shared" si="168"/>
        <v>14</v>
      </c>
      <c r="M452" s="12">
        <f t="shared" si="160"/>
        <v>1.005309053</v>
      </c>
      <c r="N452" s="12">
        <f t="shared" ca="1" si="161"/>
        <v>1.012480767</v>
      </c>
      <c r="O452" s="17">
        <f t="shared" si="169"/>
        <v>0</v>
      </c>
      <c r="P452" s="14">
        <f t="shared" ca="1" si="178"/>
        <v>251.25474026000001</v>
      </c>
      <c r="Q452" s="14">
        <f t="shared" si="179"/>
        <v>0</v>
      </c>
      <c r="R452" s="14">
        <f t="shared" ca="1" si="177"/>
        <v>235.83062617000002</v>
      </c>
      <c r="S452" s="20">
        <f t="shared" si="162"/>
        <v>0</v>
      </c>
      <c r="T452" s="14">
        <f t="shared" si="176"/>
        <v>0</v>
      </c>
      <c r="U452" s="4" t="str">
        <f t="shared" si="170"/>
        <v>J=</v>
      </c>
      <c r="V452" s="29">
        <f t="shared" si="171"/>
        <v>44824</v>
      </c>
      <c r="W452" s="3"/>
      <c r="X452" s="3"/>
      <c r="Y452" s="105">
        <f>[2]Plan1!$A522</f>
        <v>52185</v>
      </c>
      <c r="Z452" s="105" t="str">
        <f>[2]Plan1!$C522</f>
        <v>Proclamação da República</v>
      </c>
      <c r="AA452" s="96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35">
        <f t="shared" si="163"/>
        <v>44816</v>
      </c>
      <c r="B453" s="156">
        <f t="shared" ca="1" si="172"/>
        <v>1251.2547402600001</v>
      </c>
      <c r="C453" s="14">
        <f t="shared" si="164"/>
        <v>1000</v>
      </c>
      <c r="D453" s="13">
        <f ca="1">IF(A453&lt;$B$1,VLOOKUP(A453,[1]DI!$A$4:$B$15000,2,FALSE),0)</f>
        <v>0.13650000000000001</v>
      </c>
      <c r="E453" s="14">
        <f t="shared" ca="1" si="173"/>
        <v>1.00050788</v>
      </c>
      <c r="F453" s="14">
        <f ca="1">(TRUNC(PRODUCT($E$12:$E452),16))</f>
        <v>1.11492959584009</v>
      </c>
      <c r="G453" s="14">
        <f t="shared" ca="1" si="174"/>
        <v>1.1070322046828001</v>
      </c>
      <c r="H453" s="14">
        <f t="shared" ca="1" si="175"/>
        <v>1.0071338400000001</v>
      </c>
      <c r="I453" s="13">
        <f t="shared" si="165"/>
        <v>0.1</v>
      </c>
      <c r="J453" s="29">
        <f t="shared" si="166"/>
        <v>44795</v>
      </c>
      <c r="K453" s="2">
        <f t="shared" si="167"/>
        <v>14</v>
      </c>
      <c r="L453" s="17">
        <f t="shared" si="168"/>
        <v>14</v>
      </c>
      <c r="M453" s="12">
        <f t="shared" si="160"/>
        <v>1.005309053</v>
      </c>
      <c r="N453" s="12">
        <f t="shared" ca="1" si="161"/>
        <v>1.012480767</v>
      </c>
      <c r="O453" s="17">
        <f t="shared" si="169"/>
        <v>0</v>
      </c>
      <c r="P453" s="14">
        <f t="shared" ca="1" si="178"/>
        <v>251.25474026000001</v>
      </c>
      <c r="Q453" s="14">
        <f t="shared" si="179"/>
        <v>0</v>
      </c>
      <c r="R453" s="14">
        <f t="shared" ca="1" si="177"/>
        <v>235.83062617000002</v>
      </c>
      <c r="S453" s="20">
        <f t="shared" si="162"/>
        <v>0</v>
      </c>
      <c r="T453" s="14">
        <f t="shared" si="176"/>
        <v>0</v>
      </c>
      <c r="U453" s="4" t="str">
        <f t="shared" si="170"/>
        <v>J=</v>
      </c>
      <c r="V453" s="29">
        <f t="shared" si="171"/>
        <v>44824</v>
      </c>
      <c r="W453" s="3"/>
      <c r="X453" s="3"/>
      <c r="Y453" s="105">
        <f>[2]Plan1!$A523</f>
        <v>52190</v>
      </c>
      <c r="Z453" s="105" t="str">
        <f>[2]Plan1!$C523</f>
        <v>Dia Nacional de Zumbi e da Consciência Negra</v>
      </c>
      <c r="AA453" s="96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35">
        <f t="shared" si="163"/>
        <v>44817</v>
      </c>
      <c r="B454" s="156">
        <f t="shared" ca="1" si="172"/>
        <v>1252.36379691</v>
      </c>
      <c r="C454" s="14">
        <f t="shared" si="164"/>
        <v>1000</v>
      </c>
      <c r="D454" s="13">
        <f ca="1">IF(A454&lt;$B$1,VLOOKUP(A454,[1]DI!$A$4:$B$15000,2,FALSE),0)</f>
        <v>0.13650000000000001</v>
      </c>
      <c r="E454" s="14">
        <f t="shared" ca="1" si="173"/>
        <v>1.00050788</v>
      </c>
      <c r="F454" s="14">
        <f ca="1">(TRUNC(PRODUCT($E$12:$E453),16))</f>
        <v>1.1154958462832201</v>
      </c>
      <c r="G454" s="14">
        <f t="shared" ca="1" si="174"/>
        <v>1.1070322046828001</v>
      </c>
      <c r="H454" s="14">
        <f t="shared" ca="1" si="175"/>
        <v>1.0076453400000001</v>
      </c>
      <c r="I454" s="13">
        <f t="shared" si="165"/>
        <v>0.1</v>
      </c>
      <c r="J454" s="29">
        <f t="shared" si="166"/>
        <v>44795</v>
      </c>
      <c r="K454" s="2">
        <f t="shared" si="167"/>
        <v>15</v>
      </c>
      <c r="L454" s="17">
        <f t="shared" si="168"/>
        <v>15</v>
      </c>
      <c r="M454" s="12">
        <f t="shared" si="160"/>
        <v>1.005689348</v>
      </c>
      <c r="N454" s="12">
        <f t="shared" ca="1" si="161"/>
        <v>1.0133781850000001</v>
      </c>
      <c r="O454" s="17">
        <f t="shared" si="169"/>
        <v>0</v>
      </c>
      <c r="P454" s="14">
        <f t="shared" ca="1" si="178"/>
        <v>252.36379690999999</v>
      </c>
      <c r="Q454" s="14">
        <f t="shared" si="179"/>
        <v>0</v>
      </c>
      <c r="R454" s="14">
        <f t="shared" ca="1" si="177"/>
        <v>235.83062617000002</v>
      </c>
      <c r="S454" s="20">
        <f t="shared" si="162"/>
        <v>0</v>
      </c>
      <c r="T454" s="14">
        <f t="shared" si="176"/>
        <v>0</v>
      </c>
      <c r="U454" s="4" t="str">
        <f t="shared" si="170"/>
        <v>J=</v>
      </c>
      <c r="V454" s="29">
        <f t="shared" si="171"/>
        <v>44824</v>
      </c>
      <c r="W454" s="3"/>
      <c r="X454" s="3"/>
      <c r="Y454" s="105">
        <f>[2]Plan1!$A524</f>
        <v>52225</v>
      </c>
      <c r="Z454" s="105" t="str">
        <f>[2]Plan1!$C524</f>
        <v>Natal</v>
      </c>
      <c r="AA454" s="96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35">
        <f t="shared" si="163"/>
        <v>44818</v>
      </c>
      <c r="B455" s="156">
        <f t="shared" ca="1" si="172"/>
        <v>1253.47384964</v>
      </c>
      <c r="C455" s="14">
        <f t="shared" si="164"/>
        <v>1000</v>
      </c>
      <c r="D455" s="13">
        <f ca="1">IF(A455&lt;$B$1,VLOOKUP(A455,[1]DI!$A$4:$B$15000,2,FALSE),0)</f>
        <v>0.13650000000000001</v>
      </c>
      <c r="E455" s="14">
        <f t="shared" ca="1" si="173"/>
        <v>1.00050788</v>
      </c>
      <c r="F455" s="14">
        <f ca="1">(TRUNC(PRODUCT($E$12:$E454),16))</f>
        <v>1.1160623843136299</v>
      </c>
      <c r="G455" s="14">
        <f t="shared" ca="1" si="174"/>
        <v>1.1070322046828001</v>
      </c>
      <c r="H455" s="14">
        <f t="shared" ca="1" si="175"/>
        <v>1.00815711</v>
      </c>
      <c r="I455" s="13">
        <f t="shared" si="165"/>
        <v>0.1</v>
      </c>
      <c r="J455" s="29">
        <f t="shared" si="166"/>
        <v>44795</v>
      </c>
      <c r="K455" s="2">
        <f t="shared" si="167"/>
        <v>16</v>
      </c>
      <c r="L455" s="17">
        <f t="shared" si="168"/>
        <v>16</v>
      </c>
      <c r="M455" s="12">
        <f t="shared" si="160"/>
        <v>1.0060697869999999</v>
      </c>
      <c r="N455" s="12">
        <f t="shared" ca="1" si="161"/>
        <v>1.014276409</v>
      </c>
      <c r="O455" s="17">
        <f t="shared" si="169"/>
        <v>0</v>
      </c>
      <c r="P455" s="14">
        <f t="shared" ca="1" si="178"/>
        <v>253.47384964</v>
      </c>
      <c r="Q455" s="14">
        <f t="shared" si="179"/>
        <v>0</v>
      </c>
      <c r="R455" s="14">
        <f t="shared" ca="1" si="177"/>
        <v>235.83062617000002</v>
      </c>
      <c r="S455" s="20">
        <f t="shared" si="162"/>
        <v>0</v>
      </c>
      <c r="T455" s="14">
        <f t="shared" si="176"/>
        <v>0</v>
      </c>
      <c r="U455" s="4" t="str">
        <f t="shared" si="170"/>
        <v>J=</v>
      </c>
      <c r="V455" s="29">
        <f t="shared" si="171"/>
        <v>44824</v>
      </c>
      <c r="W455" s="3"/>
      <c r="X455" s="3"/>
      <c r="Y455" s="105">
        <f>[2]Plan1!$A525</f>
        <v>52232</v>
      </c>
      <c r="Z455" s="105" t="str">
        <f>[2]Plan1!$C525</f>
        <v>Confraternização Universal</v>
      </c>
      <c r="AA455" s="96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35">
        <f t="shared" si="163"/>
        <v>44819</v>
      </c>
      <c r="B456" s="156">
        <f t="shared" ca="1" si="172"/>
        <v>1254.58487373</v>
      </c>
      <c r="C456" s="14">
        <f t="shared" si="164"/>
        <v>1000</v>
      </c>
      <c r="D456" s="13">
        <f ca="1">IF(A456&lt;$B$1,VLOOKUP(A456,[1]DI!$A$4:$B$15000,2,FALSE),0)</f>
        <v>0.13650000000000001</v>
      </c>
      <c r="E456" s="14">
        <f t="shared" ca="1" si="173"/>
        <v>1.00050788</v>
      </c>
      <c r="F456" s="14">
        <f ca="1">(TRUNC(PRODUCT($E$12:$E455),16))</f>
        <v>1.11662921007738</v>
      </c>
      <c r="G456" s="14">
        <f t="shared" ca="1" si="174"/>
        <v>1.1070322046828001</v>
      </c>
      <c r="H456" s="14">
        <f t="shared" ca="1" si="175"/>
        <v>1.0086691299999999</v>
      </c>
      <c r="I456" s="13">
        <f t="shared" si="165"/>
        <v>0.1</v>
      </c>
      <c r="J456" s="29">
        <f t="shared" si="166"/>
        <v>44795</v>
      </c>
      <c r="K456" s="2">
        <f t="shared" si="167"/>
        <v>17</v>
      </c>
      <c r="L456" s="17">
        <f t="shared" si="168"/>
        <v>17</v>
      </c>
      <c r="M456" s="12">
        <f t="shared" si="160"/>
        <v>1.00645037</v>
      </c>
      <c r="N456" s="12">
        <f t="shared" ca="1" si="161"/>
        <v>1.015175419</v>
      </c>
      <c r="O456" s="17">
        <f t="shared" si="169"/>
        <v>0</v>
      </c>
      <c r="P456" s="14">
        <f t="shared" ca="1" si="178"/>
        <v>254.58487373</v>
      </c>
      <c r="Q456" s="14">
        <f t="shared" si="179"/>
        <v>0</v>
      </c>
      <c r="R456" s="14">
        <f t="shared" ca="1" si="177"/>
        <v>235.83062617000002</v>
      </c>
      <c r="S456" s="20">
        <f t="shared" si="162"/>
        <v>0</v>
      </c>
      <c r="T456" s="14">
        <f t="shared" si="176"/>
        <v>0</v>
      </c>
      <c r="U456" s="4" t="str">
        <f t="shared" si="170"/>
        <v>J=</v>
      </c>
      <c r="V456" s="29">
        <f t="shared" si="171"/>
        <v>44824</v>
      </c>
      <c r="W456" s="3"/>
      <c r="X456" s="3"/>
      <c r="Y456" s="105">
        <f>[2]Plan1!$A526</f>
        <v>52271</v>
      </c>
      <c r="Z456" s="105" t="str">
        <f>[2]Plan1!$C526</f>
        <v>Carnaval</v>
      </c>
      <c r="AA456" s="96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35">
        <f t="shared" si="163"/>
        <v>44820</v>
      </c>
      <c r="B457" s="156">
        <f t="shared" ca="1" si="172"/>
        <v>1255.69688154</v>
      </c>
      <c r="C457" s="14">
        <f t="shared" si="164"/>
        <v>1000</v>
      </c>
      <c r="D457" s="13">
        <f ca="1">IF(A457&lt;$B$1,VLOOKUP(A457,[1]DI!$A$4:$B$15000,2,FALSE),0)</f>
        <v>0.13650000000000001</v>
      </c>
      <c r="E457" s="14">
        <f t="shared" ca="1" si="173"/>
        <v>1.00050788</v>
      </c>
      <c r="F457" s="14">
        <f ca="1">(TRUNC(PRODUCT($E$12:$E456),16))</f>
        <v>1.11719632372059</v>
      </c>
      <c r="G457" s="14">
        <f t="shared" ca="1" si="174"/>
        <v>1.1070322046828001</v>
      </c>
      <c r="H457" s="14">
        <f t="shared" ca="1" si="175"/>
        <v>1.0091814100000001</v>
      </c>
      <c r="I457" s="13">
        <f t="shared" si="165"/>
        <v>0.1</v>
      </c>
      <c r="J457" s="29">
        <f t="shared" si="166"/>
        <v>44795</v>
      </c>
      <c r="K457" s="2">
        <f t="shared" si="167"/>
        <v>18</v>
      </c>
      <c r="L457" s="17">
        <f t="shared" si="168"/>
        <v>18</v>
      </c>
      <c r="M457" s="12">
        <f t="shared" si="160"/>
        <v>1.006831096</v>
      </c>
      <c r="N457" s="12">
        <f t="shared" ca="1" si="161"/>
        <v>1.016075225</v>
      </c>
      <c r="O457" s="17">
        <f t="shared" si="169"/>
        <v>0</v>
      </c>
      <c r="P457" s="14">
        <f t="shared" ca="1" si="178"/>
        <v>255.69688153999999</v>
      </c>
      <c r="Q457" s="14">
        <f t="shared" si="179"/>
        <v>0</v>
      </c>
      <c r="R457" s="14">
        <f t="shared" ca="1" si="177"/>
        <v>235.83062617000002</v>
      </c>
      <c r="S457" s="20">
        <f t="shared" si="162"/>
        <v>0</v>
      </c>
      <c r="T457" s="14">
        <f t="shared" si="176"/>
        <v>0</v>
      </c>
      <c r="U457" s="4" t="str">
        <f t="shared" si="170"/>
        <v>J=</v>
      </c>
      <c r="V457" s="29">
        <f t="shared" si="171"/>
        <v>44824</v>
      </c>
      <c r="W457" s="3"/>
      <c r="X457" s="3"/>
      <c r="Y457" s="105">
        <f>[2]Plan1!$A527</f>
        <v>52272</v>
      </c>
      <c r="Z457" s="105" t="str">
        <f>[2]Plan1!$C527</f>
        <v>Carnaval</v>
      </c>
      <c r="AA457" s="96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35">
        <f t="shared" si="163"/>
        <v>44821</v>
      </c>
      <c r="B458" s="156">
        <f t="shared" ca="1" si="172"/>
        <v>1256.80988914</v>
      </c>
      <c r="C458" s="14">
        <f t="shared" si="164"/>
        <v>1000</v>
      </c>
      <c r="D458" s="13">
        <f ca="1">IF(A458&lt;$B$1,VLOOKUP(A458,[1]DI!$A$4:$B$15000,2,FALSE),0)</f>
        <v>0</v>
      </c>
      <c r="E458" s="14">
        <f t="shared" ca="1" si="173"/>
        <v>1</v>
      </c>
      <c r="F458" s="14">
        <f ca="1">(TRUNC(PRODUCT($E$12:$E457),16))</f>
        <v>1.1177637253894801</v>
      </c>
      <c r="G458" s="14">
        <f t="shared" ca="1" si="174"/>
        <v>1.1070322046828001</v>
      </c>
      <c r="H458" s="14">
        <f t="shared" ca="1" si="175"/>
        <v>1.0096939599999999</v>
      </c>
      <c r="I458" s="13">
        <f t="shared" si="165"/>
        <v>0.1</v>
      </c>
      <c r="J458" s="29">
        <f t="shared" si="166"/>
        <v>44795</v>
      </c>
      <c r="K458" s="2">
        <f t="shared" si="167"/>
        <v>18</v>
      </c>
      <c r="L458" s="17">
        <f t="shared" si="168"/>
        <v>19</v>
      </c>
      <c r="M458" s="12">
        <f t="shared" si="160"/>
        <v>1.0072119669999999</v>
      </c>
      <c r="N458" s="12">
        <f t="shared" ca="1" si="161"/>
        <v>1.01697584</v>
      </c>
      <c r="O458" s="17">
        <f t="shared" si="169"/>
        <v>0</v>
      </c>
      <c r="P458" s="14">
        <f t="shared" ca="1" si="178"/>
        <v>256.80988914</v>
      </c>
      <c r="Q458" s="14">
        <f t="shared" si="179"/>
        <v>0</v>
      </c>
      <c r="R458" s="14">
        <f t="shared" ca="1" si="177"/>
        <v>235.83062617000002</v>
      </c>
      <c r="S458" s="20">
        <f t="shared" si="162"/>
        <v>0</v>
      </c>
      <c r="T458" s="14">
        <f t="shared" si="176"/>
        <v>0</v>
      </c>
      <c r="U458" s="4" t="str">
        <f t="shared" si="170"/>
        <v>J=</v>
      </c>
      <c r="V458" s="29">
        <f t="shared" si="171"/>
        <v>44824</v>
      </c>
      <c r="W458" s="3"/>
      <c r="X458" s="3"/>
      <c r="Y458" s="105">
        <f>[2]Plan1!$A528</f>
        <v>52317</v>
      </c>
      <c r="Z458" s="105" t="str">
        <f>[2]Plan1!$C528</f>
        <v>Paixão de Cristo</v>
      </c>
      <c r="AA458" s="96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35">
        <f t="shared" si="163"/>
        <v>44822</v>
      </c>
      <c r="B459" s="156">
        <f t="shared" ca="1" si="172"/>
        <v>1256.80988914</v>
      </c>
      <c r="C459" s="14">
        <f t="shared" si="164"/>
        <v>1000</v>
      </c>
      <c r="D459" s="13">
        <f ca="1">IF(A459&lt;$B$1,VLOOKUP(A459,[1]DI!$A$4:$B$15000,2,FALSE),0)</f>
        <v>0</v>
      </c>
      <c r="E459" s="14">
        <f t="shared" ca="1" si="173"/>
        <v>1</v>
      </c>
      <c r="F459" s="14">
        <f ca="1">(TRUNC(PRODUCT($E$12:$E458),16))</f>
        <v>1.1177637253894801</v>
      </c>
      <c r="G459" s="14">
        <f t="shared" ca="1" si="174"/>
        <v>1.1070322046828001</v>
      </c>
      <c r="H459" s="14">
        <f t="shared" ca="1" si="175"/>
        <v>1.0096939599999999</v>
      </c>
      <c r="I459" s="13">
        <f t="shared" si="165"/>
        <v>0.1</v>
      </c>
      <c r="J459" s="29">
        <f t="shared" si="166"/>
        <v>44795</v>
      </c>
      <c r="K459" s="2">
        <f t="shared" si="167"/>
        <v>18</v>
      </c>
      <c r="L459" s="17">
        <f t="shared" si="168"/>
        <v>19</v>
      </c>
      <c r="M459" s="12">
        <f t="shared" si="160"/>
        <v>1.0072119669999999</v>
      </c>
      <c r="N459" s="12">
        <f t="shared" ca="1" si="161"/>
        <v>1.01697584</v>
      </c>
      <c r="O459" s="17">
        <f t="shared" si="169"/>
        <v>0</v>
      </c>
      <c r="P459" s="14">
        <f t="shared" ca="1" si="178"/>
        <v>256.80988914</v>
      </c>
      <c r="Q459" s="14">
        <f t="shared" si="179"/>
        <v>0</v>
      </c>
      <c r="R459" s="14">
        <f t="shared" ca="1" si="177"/>
        <v>235.83062617000002</v>
      </c>
      <c r="S459" s="20">
        <f t="shared" si="162"/>
        <v>0</v>
      </c>
      <c r="T459" s="14">
        <f t="shared" si="176"/>
        <v>0</v>
      </c>
      <c r="U459" s="4" t="str">
        <f t="shared" si="170"/>
        <v>J=</v>
      </c>
      <c r="V459" s="29">
        <f t="shared" si="171"/>
        <v>44824</v>
      </c>
      <c r="W459" s="3"/>
      <c r="X459" s="3"/>
      <c r="Y459" s="105">
        <f>[2]Plan1!$A529</f>
        <v>52342</v>
      </c>
      <c r="Z459" s="105" t="str">
        <f>[2]Plan1!$C529</f>
        <v>Tiradentes</v>
      </c>
      <c r="AA459" s="96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35">
        <f t="shared" si="163"/>
        <v>44823</v>
      </c>
      <c r="B460" s="156">
        <f t="shared" ca="1" si="172"/>
        <v>1256.80988914</v>
      </c>
      <c r="C460" s="14">
        <f t="shared" si="164"/>
        <v>1000</v>
      </c>
      <c r="D460" s="13">
        <f ca="1">IF(A460&lt;$B$1,VLOOKUP(A460,[1]DI!$A$4:$B$15000,2,FALSE),0)</f>
        <v>0.13650000000000001</v>
      </c>
      <c r="E460" s="14">
        <f t="shared" ca="1" si="173"/>
        <v>1.00050788</v>
      </c>
      <c r="F460" s="14">
        <f ca="1">(TRUNC(PRODUCT($E$12:$E459),16))</f>
        <v>1.1177637253894801</v>
      </c>
      <c r="G460" s="14">
        <f t="shared" ca="1" si="174"/>
        <v>1.1070322046828001</v>
      </c>
      <c r="H460" s="14">
        <f t="shared" ca="1" si="175"/>
        <v>1.0096939599999999</v>
      </c>
      <c r="I460" s="13">
        <f t="shared" si="165"/>
        <v>0.1</v>
      </c>
      <c r="J460" s="29">
        <f t="shared" si="166"/>
        <v>44795</v>
      </c>
      <c r="K460" s="2">
        <f t="shared" si="167"/>
        <v>19</v>
      </c>
      <c r="L460" s="17">
        <f t="shared" si="168"/>
        <v>19</v>
      </c>
      <c r="M460" s="12">
        <f t="shared" ref="M460:M523" si="180">ROUND((I460+1)^(L460/252),9)</f>
        <v>1.0072119669999999</v>
      </c>
      <c r="N460" s="12">
        <f t="shared" ref="N460:N523" ca="1" si="181">ROUND(H460*M460,9)</f>
        <v>1.01697584</v>
      </c>
      <c r="O460" s="17">
        <f t="shared" si="169"/>
        <v>0</v>
      </c>
      <c r="P460" s="14">
        <f t="shared" ca="1" si="178"/>
        <v>256.80988914</v>
      </c>
      <c r="Q460" s="14">
        <f t="shared" si="179"/>
        <v>0</v>
      </c>
      <c r="R460" s="14">
        <f t="shared" ca="1" si="177"/>
        <v>235.83062617000002</v>
      </c>
      <c r="S460" s="20">
        <f t="shared" ref="S460:S523" si="182">IF($O460&gt;0,VLOOKUP($O460,$Y$12:$AE$150,7),0)</f>
        <v>0</v>
      </c>
      <c r="T460" s="14">
        <f t="shared" si="176"/>
        <v>0</v>
      </c>
      <c r="U460" s="4" t="str">
        <f t="shared" si="170"/>
        <v>J=</v>
      </c>
      <c r="V460" s="29">
        <f t="shared" si="171"/>
        <v>44824</v>
      </c>
      <c r="W460" s="3"/>
      <c r="X460" s="3"/>
      <c r="Y460" s="105">
        <f>[2]Plan1!$A530</f>
        <v>52352</v>
      </c>
      <c r="Z460" s="105" t="str">
        <f>[2]Plan1!$C530</f>
        <v>Dia do Trabalho</v>
      </c>
      <c r="AA460" s="96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35">
        <f t="shared" ref="A461:A524" si="183">(A460+1)</f>
        <v>44824</v>
      </c>
      <c r="B461" s="156">
        <f t="shared" ca="1" si="172"/>
        <v>1257.92386934</v>
      </c>
      <c r="C461" s="14">
        <f t="shared" ref="C461:C524" si="184">(C460-T460)</f>
        <v>1000</v>
      </c>
      <c r="D461" s="13">
        <f ca="1">IF(A461&lt;$B$1,VLOOKUP(A461,[1]DI!$A$4:$B$15000,2,FALSE),0)</f>
        <v>0.13650000000000001</v>
      </c>
      <c r="E461" s="14">
        <f t="shared" ca="1" si="173"/>
        <v>1.00050788</v>
      </c>
      <c r="F461" s="14">
        <f ca="1">(TRUNC(PRODUCT($E$12:$E460),16))</f>
        <v>1.1183314152303301</v>
      </c>
      <c r="G461" s="14">
        <f t="shared" ca="1" si="174"/>
        <v>1.1070322046828001</v>
      </c>
      <c r="H461" s="14">
        <f t="shared" ca="1" si="175"/>
        <v>1.01020676</v>
      </c>
      <c r="I461" s="13">
        <f t="shared" ref="I461:I524" si="185">I460</f>
        <v>0.1</v>
      </c>
      <c r="J461" s="29">
        <f t="shared" ref="J461:J524" si="186">IF(O460&gt;0,VLOOKUP(O460,Y$12:AI$150,2),J460)</f>
        <v>44795</v>
      </c>
      <c r="K461" s="2">
        <f t="shared" ref="K461:K524" si="187">IF(A461&gt;J461,IF(NETWORKDAYS(J461,A461,$Y$160:$Y$544)-1=0,1,NETWORKDAYS(J461,A461,$Y$160:$Y$544)-1),0)</f>
        <v>20</v>
      </c>
      <c r="L461" s="17">
        <f t="shared" ref="L461:L524" si="188">IF(AND(K461=1,K460=1),1,IF(K461&gt;0,IF(K461=K460,K461+1,K461),0))</f>
        <v>20</v>
      </c>
      <c r="M461" s="12">
        <f t="shared" si="180"/>
        <v>1.007592982</v>
      </c>
      <c r="N461" s="12">
        <f t="shared" ca="1" si="181"/>
        <v>1.017877242</v>
      </c>
      <c r="O461" s="17">
        <f t="shared" ref="O461:O524" si="189">IF(VLOOKUP(A461,Z$12:AG$150,8)=VLOOKUP(A460,Z$12:AG$150,8),0,VLOOKUP(A461,Z$12:AG$150,8))</f>
        <v>4</v>
      </c>
      <c r="P461" s="14">
        <f t="shared" ca="1" si="178"/>
        <v>257.92386934000001</v>
      </c>
      <c r="Q461" s="14">
        <f t="shared" si="179"/>
        <v>0</v>
      </c>
      <c r="R461" s="14">
        <f t="shared" ca="1" si="177"/>
        <v>257.92386934000001</v>
      </c>
      <c r="S461" s="20">
        <f t="shared" si="182"/>
        <v>0</v>
      </c>
      <c r="T461" s="14">
        <f t="shared" si="176"/>
        <v>0</v>
      </c>
      <c r="U461" s="4" t="str">
        <f t="shared" ref="U461:U524" si="190">IF(O460&gt;0,VLOOKUP(O460,Y$12:AI$150,10),U460)</f>
        <v>J=</v>
      </c>
      <c r="V461" s="29">
        <f t="shared" ref="V461:V524" si="191">IF(O460&gt;0,VLOOKUP(O460,Y$12:AI$150,11),V460)</f>
        <v>44824</v>
      </c>
      <c r="W461" s="3"/>
      <c r="X461" s="3"/>
      <c r="Y461" s="105">
        <f>[2]Plan1!$A531</f>
        <v>52379</v>
      </c>
      <c r="Z461" s="105" t="str">
        <f>[2]Plan1!$C531</f>
        <v>Corpus Christi</v>
      </c>
      <c r="AA461" s="96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35">
        <f t="shared" si="183"/>
        <v>44825</v>
      </c>
      <c r="B462" s="156">
        <f t="shared" ref="B462:B525" ca="1" si="192">IF(A462&lt;=TODAY(),C462+P462,IF(AND(A462&gt;TODAY(),A462&lt;=$B$1),IF(VLOOKUP(TODAY(),$A$10:$D$5000,4,FALSE)=0,"n.d",C462+P462),"n.d"))</f>
        <v>1259.0388414700001</v>
      </c>
      <c r="C462" s="14">
        <f t="shared" si="184"/>
        <v>1000</v>
      </c>
      <c r="D462" s="13">
        <f ca="1">IF(A462&lt;$B$1,VLOOKUP(A462,[1]DI!$A$4:$B$15000,2,FALSE),0)</f>
        <v>0.13650000000000001</v>
      </c>
      <c r="E462" s="14">
        <f t="shared" ref="E462:E525" ca="1" si="193">ROUND(((1+D462)^(1/252)),8)</f>
        <v>1.00050788</v>
      </c>
      <c r="F462" s="14">
        <f ca="1">(TRUNC(PRODUCT($E$12:$E461),16))</f>
        <v>1.1188993933895</v>
      </c>
      <c r="G462" s="14">
        <f t="shared" ref="G462:G525" ca="1" si="194">IF(O461&gt;0,F461,G461)</f>
        <v>1.1183314152303301</v>
      </c>
      <c r="H462" s="14">
        <f t="shared" ref="H462:H525" ca="1" si="195">ROUND(F462/G462,8)</f>
        <v>1.00050788</v>
      </c>
      <c r="I462" s="13">
        <f t="shared" si="185"/>
        <v>0.1</v>
      </c>
      <c r="J462" s="29">
        <f t="shared" si="186"/>
        <v>44824</v>
      </c>
      <c r="K462" s="2">
        <f t="shared" si="187"/>
        <v>1</v>
      </c>
      <c r="L462" s="17">
        <f t="shared" si="188"/>
        <v>1</v>
      </c>
      <c r="M462" s="12">
        <f t="shared" si="180"/>
        <v>1.000378287</v>
      </c>
      <c r="N462" s="12">
        <f t="shared" ca="1" si="181"/>
        <v>1.0008863589999999</v>
      </c>
      <c r="O462" s="17">
        <f t="shared" si="189"/>
        <v>0</v>
      </c>
      <c r="P462" s="14">
        <f t="shared" ca="1" si="178"/>
        <v>259.03884147000002</v>
      </c>
      <c r="Q462" s="14">
        <f t="shared" si="179"/>
        <v>0</v>
      </c>
      <c r="R462" s="14">
        <f t="shared" ca="1" si="177"/>
        <v>257.92386934000001</v>
      </c>
      <c r="S462" s="20">
        <f t="shared" si="182"/>
        <v>0</v>
      </c>
      <c r="T462" s="14">
        <f t="shared" ref="T462:T525" si="196">IF(S462&gt;0,TRUNC(S462*C462,8),0)</f>
        <v>0</v>
      </c>
      <c r="U462" s="4" t="str">
        <f t="shared" si="190"/>
        <v>J=</v>
      </c>
      <c r="V462" s="29">
        <f t="shared" si="191"/>
        <v>44854</v>
      </c>
      <c r="W462" s="3"/>
      <c r="X462" s="3"/>
      <c r="Y462" s="105">
        <f>[2]Plan1!$A532</f>
        <v>52481</v>
      </c>
      <c r="Z462" s="105" t="str">
        <f>[2]Plan1!$C532</f>
        <v>Independência do Brasil</v>
      </c>
      <c r="AA462" s="96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35">
        <f t="shared" si="183"/>
        <v>44826</v>
      </c>
      <c r="B463" s="156">
        <f t="shared" ca="1" si="192"/>
        <v>1260.15480361</v>
      </c>
      <c r="C463" s="14">
        <f t="shared" si="184"/>
        <v>1000</v>
      </c>
      <c r="D463" s="13">
        <f ca="1">IF(A463&lt;$B$1,VLOOKUP(A463,[1]DI!$A$4:$B$15000,2,FALSE),0)</f>
        <v>0.13650000000000001</v>
      </c>
      <c r="E463" s="14">
        <f t="shared" ca="1" si="193"/>
        <v>1.00050788</v>
      </c>
      <c r="F463" s="14">
        <f ca="1">(TRUNC(PRODUCT($E$12:$E462),16))</f>
        <v>1.1194676600134099</v>
      </c>
      <c r="G463" s="14">
        <f t="shared" ca="1" si="194"/>
        <v>1.1183314152303301</v>
      </c>
      <c r="H463" s="14">
        <f t="shared" ca="1" si="195"/>
        <v>1.00101602</v>
      </c>
      <c r="I463" s="13">
        <f t="shared" si="185"/>
        <v>0.1</v>
      </c>
      <c r="J463" s="29">
        <f t="shared" si="186"/>
        <v>44824</v>
      </c>
      <c r="K463" s="2">
        <f t="shared" si="187"/>
        <v>2</v>
      </c>
      <c r="L463" s="17">
        <f t="shared" si="188"/>
        <v>2</v>
      </c>
      <c r="M463" s="12">
        <f t="shared" si="180"/>
        <v>1.0007567159999999</v>
      </c>
      <c r="N463" s="12">
        <f t="shared" ca="1" si="181"/>
        <v>1.0017735050000001</v>
      </c>
      <c r="O463" s="17">
        <f t="shared" si="189"/>
        <v>0</v>
      </c>
      <c r="P463" s="14">
        <f t="shared" ca="1" si="178"/>
        <v>260.15480360999999</v>
      </c>
      <c r="Q463" s="14">
        <f t="shared" si="179"/>
        <v>0</v>
      </c>
      <c r="R463" s="14">
        <f t="shared" ca="1" si="177"/>
        <v>257.92386934000001</v>
      </c>
      <c r="S463" s="20">
        <f t="shared" si="182"/>
        <v>0</v>
      </c>
      <c r="T463" s="14">
        <f t="shared" si="196"/>
        <v>0</v>
      </c>
      <c r="U463" s="4" t="str">
        <f t="shared" si="190"/>
        <v>J=</v>
      </c>
      <c r="V463" s="29">
        <f t="shared" si="191"/>
        <v>44854</v>
      </c>
      <c r="W463" s="3"/>
      <c r="X463" s="3"/>
      <c r="Y463" s="105">
        <f>[2]Plan1!$A533</f>
        <v>52516</v>
      </c>
      <c r="Z463" s="105" t="str">
        <f>[2]Plan1!$C533</f>
        <v>Nossa Sr.a Aparecida - Padroeira do Brasil</v>
      </c>
      <c r="AA463" s="96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35">
        <f t="shared" si="183"/>
        <v>44827</v>
      </c>
      <c r="B464" s="156">
        <f t="shared" ca="1" si="192"/>
        <v>1261.2717456600001</v>
      </c>
      <c r="C464" s="14">
        <f t="shared" si="184"/>
        <v>1000</v>
      </c>
      <c r="D464" s="13">
        <f ca="1">IF(A464&lt;$B$1,VLOOKUP(A464,[1]DI!$A$4:$B$15000,2,FALSE),0)</f>
        <v>0.13650000000000001</v>
      </c>
      <c r="E464" s="14">
        <f t="shared" ca="1" si="193"/>
        <v>1.00050788</v>
      </c>
      <c r="F464" s="14">
        <f ca="1">(TRUNC(PRODUCT($E$12:$E463),16))</f>
        <v>1.1200362152485801</v>
      </c>
      <c r="G464" s="14">
        <f t="shared" ca="1" si="194"/>
        <v>1.1183314152303301</v>
      </c>
      <c r="H464" s="14">
        <f t="shared" ca="1" si="195"/>
        <v>1.00152441</v>
      </c>
      <c r="I464" s="13">
        <f t="shared" si="185"/>
        <v>0.1</v>
      </c>
      <c r="J464" s="29">
        <f t="shared" si="186"/>
        <v>44824</v>
      </c>
      <c r="K464" s="2">
        <f t="shared" si="187"/>
        <v>3</v>
      </c>
      <c r="L464" s="17">
        <f t="shared" si="188"/>
        <v>3</v>
      </c>
      <c r="M464" s="12">
        <f t="shared" si="180"/>
        <v>1.001135289</v>
      </c>
      <c r="N464" s="12">
        <f t="shared" ca="1" si="181"/>
        <v>1.0026614300000001</v>
      </c>
      <c r="O464" s="17">
        <f t="shared" si="189"/>
        <v>0</v>
      </c>
      <c r="P464" s="14">
        <f t="shared" ca="1" si="178"/>
        <v>261.27174566000002</v>
      </c>
      <c r="Q464" s="14">
        <f t="shared" si="179"/>
        <v>0</v>
      </c>
      <c r="R464" s="14">
        <f t="shared" ca="1" si="177"/>
        <v>257.92386934000001</v>
      </c>
      <c r="S464" s="20">
        <f t="shared" si="182"/>
        <v>0</v>
      </c>
      <c r="T464" s="14">
        <f t="shared" si="196"/>
        <v>0</v>
      </c>
      <c r="U464" s="4" t="str">
        <f t="shared" si="190"/>
        <v>J=</v>
      </c>
      <c r="V464" s="29">
        <f t="shared" si="191"/>
        <v>44854</v>
      </c>
      <c r="W464" s="3"/>
      <c r="X464" s="3"/>
      <c r="Y464" s="105">
        <f>[2]Plan1!$A534</f>
        <v>52537</v>
      </c>
      <c r="Z464" s="105" t="str">
        <f>[2]Plan1!$C534</f>
        <v>Finados</v>
      </c>
      <c r="AA464" s="96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35">
        <f t="shared" si="183"/>
        <v>44828</v>
      </c>
      <c r="B465" s="156">
        <f t="shared" ca="1" si="192"/>
        <v>1262.38969152</v>
      </c>
      <c r="C465" s="14">
        <f t="shared" si="184"/>
        <v>1000</v>
      </c>
      <c r="D465" s="13">
        <f ca="1">IF(A465&lt;$B$1,VLOOKUP(A465,[1]DI!$A$4:$B$15000,2,FALSE),0)</f>
        <v>0</v>
      </c>
      <c r="E465" s="14">
        <f t="shared" ca="1" si="193"/>
        <v>1</v>
      </c>
      <c r="F465" s="14">
        <f ca="1">(TRUNC(PRODUCT($E$12:$E464),16))</f>
        <v>1.1206050592415799</v>
      </c>
      <c r="G465" s="14">
        <f t="shared" ca="1" si="194"/>
        <v>1.1183314152303301</v>
      </c>
      <c r="H465" s="14">
        <f t="shared" ca="1" si="195"/>
        <v>1.00203307</v>
      </c>
      <c r="I465" s="13">
        <f t="shared" si="185"/>
        <v>0.1</v>
      </c>
      <c r="J465" s="29">
        <f t="shared" si="186"/>
        <v>44824</v>
      </c>
      <c r="K465" s="2">
        <f t="shared" si="187"/>
        <v>3</v>
      </c>
      <c r="L465" s="17">
        <f t="shared" si="188"/>
        <v>4</v>
      </c>
      <c r="M465" s="12">
        <f t="shared" si="180"/>
        <v>1.001514005</v>
      </c>
      <c r="N465" s="12">
        <f t="shared" ca="1" si="181"/>
        <v>1.0035501529999999</v>
      </c>
      <c r="O465" s="17">
        <f t="shared" si="189"/>
        <v>0</v>
      </c>
      <c r="P465" s="14">
        <f t="shared" ca="1" si="178"/>
        <v>262.38969152000004</v>
      </c>
      <c r="Q465" s="14">
        <f t="shared" si="179"/>
        <v>0</v>
      </c>
      <c r="R465" s="14">
        <f t="shared" ca="1" si="177"/>
        <v>257.92386934000001</v>
      </c>
      <c r="S465" s="20">
        <f t="shared" si="182"/>
        <v>0</v>
      </c>
      <c r="T465" s="14">
        <f t="shared" si="196"/>
        <v>0</v>
      </c>
      <c r="U465" s="4" t="str">
        <f t="shared" si="190"/>
        <v>J=</v>
      </c>
      <c r="V465" s="29">
        <f t="shared" si="191"/>
        <v>44854</v>
      </c>
      <c r="W465" s="3"/>
      <c r="X465" s="3"/>
      <c r="Y465" s="105">
        <f>[2]Plan1!$A535</f>
        <v>52550</v>
      </c>
      <c r="Z465" s="105" t="str">
        <f>[2]Plan1!$C535</f>
        <v>Proclamação da República</v>
      </c>
      <c r="AA465" s="96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35">
        <f t="shared" si="183"/>
        <v>44829</v>
      </c>
      <c r="B466" s="156">
        <f t="shared" ca="1" si="192"/>
        <v>1262.38969152</v>
      </c>
      <c r="C466" s="14">
        <f t="shared" si="184"/>
        <v>1000</v>
      </c>
      <c r="D466" s="13">
        <f ca="1">IF(A466&lt;$B$1,VLOOKUP(A466,[1]DI!$A$4:$B$15000,2,FALSE),0)</f>
        <v>0</v>
      </c>
      <c r="E466" s="14">
        <f t="shared" ca="1" si="193"/>
        <v>1</v>
      </c>
      <c r="F466" s="14">
        <f ca="1">(TRUNC(PRODUCT($E$12:$E465),16))</f>
        <v>1.1206050592415799</v>
      </c>
      <c r="G466" s="14">
        <f t="shared" ca="1" si="194"/>
        <v>1.1183314152303301</v>
      </c>
      <c r="H466" s="14">
        <f t="shared" ca="1" si="195"/>
        <v>1.00203307</v>
      </c>
      <c r="I466" s="13">
        <f t="shared" si="185"/>
        <v>0.1</v>
      </c>
      <c r="J466" s="29">
        <f t="shared" si="186"/>
        <v>44824</v>
      </c>
      <c r="K466" s="2">
        <f t="shared" si="187"/>
        <v>3</v>
      </c>
      <c r="L466" s="17">
        <f t="shared" si="188"/>
        <v>4</v>
      </c>
      <c r="M466" s="12">
        <f t="shared" si="180"/>
        <v>1.001514005</v>
      </c>
      <c r="N466" s="12">
        <f t="shared" ca="1" si="181"/>
        <v>1.0035501529999999</v>
      </c>
      <c r="O466" s="17">
        <f t="shared" si="189"/>
        <v>0</v>
      </c>
      <c r="P466" s="14">
        <f t="shared" ca="1" si="178"/>
        <v>262.38969152000004</v>
      </c>
      <c r="Q466" s="14">
        <f t="shared" si="179"/>
        <v>0</v>
      </c>
      <c r="R466" s="14">
        <f t="shared" ref="R466:R529" ca="1" si="197">IF(O466&gt;0,P466-Q466,R465)</f>
        <v>257.92386934000001</v>
      </c>
      <c r="S466" s="20">
        <f t="shared" si="182"/>
        <v>0</v>
      </c>
      <c r="T466" s="14">
        <f t="shared" si="196"/>
        <v>0</v>
      </c>
      <c r="U466" s="4" t="str">
        <f t="shared" si="190"/>
        <v>J=</v>
      </c>
      <c r="V466" s="29">
        <f t="shared" si="191"/>
        <v>44854</v>
      </c>
      <c r="W466" s="3"/>
      <c r="X466" s="3"/>
      <c r="Y466" s="105">
        <f>[2]Plan1!$A536</f>
        <v>52555</v>
      </c>
      <c r="Z466" s="105" t="str">
        <f>[2]Plan1!$C536</f>
        <v>Dia Nacional de Zumbi e da Consciência Negra</v>
      </c>
      <c r="AA466" s="96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35">
        <f t="shared" si="183"/>
        <v>44830</v>
      </c>
      <c r="B467" s="156">
        <f t="shared" ca="1" si="192"/>
        <v>1262.38969152</v>
      </c>
      <c r="C467" s="14">
        <f t="shared" si="184"/>
        <v>1000</v>
      </c>
      <c r="D467" s="13">
        <f ca="1">IF(A467&lt;$B$1,VLOOKUP(A467,[1]DI!$A$4:$B$15000,2,FALSE),0)</f>
        <v>0.13650000000000001</v>
      </c>
      <c r="E467" s="14">
        <f t="shared" ca="1" si="193"/>
        <v>1.00050788</v>
      </c>
      <c r="F467" s="14">
        <f ca="1">(TRUNC(PRODUCT($E$12:$E466),16))</f>
        <v>1.1206050592415799</v>
      </c>
      <c r="G467" s="14">
        <f t="shared" ca="1" si="194"/>
        <v>1.1183314152303301</v>
      </c>
      <c r="H467" s="14">
        <f t="shared" ca="1" si="195"/>
        <v>1.00203307</v>
      </c>
      <c r="I467" s="13">
        <f t="shared" si="185"/>
        <v>0.1</v>
      </c>
      <c r="J467" s="29">
        <f t="shared" si="186"/>
        <v>44824</v>
      </c>
      <c r="K467" s="2">
        <f t="shared" si="187"/>
        <v>4</v>
      </c>
      <c r="L467" s="17">
        <f t="shared" si="188"/>
        <v>4</v>
      </c>
      <c r="M467" s="12">
        <f t="shared" si="180"/>
        <v>1.001514005</v>
      </c>
      <c r="N467" s="12">
        <f t="shared" ca="1" si="181"/>
        <v>1.0035501529999999</v>
      </c>
      <c r="O467" s="17">
        <f t="shared" si="189"/>
        <v>0</v>
      </c>
      <c r="P467" s="14">
        <f t="shared" ca="1" si="178"/>
        <v>262.38969152000004</v>
      </c>
      <c r="Q467" s="14">
        <f t="shared" si="179"/>
        <v>0</v>
      </c>
      <c r="R467" s="14">
        <f t="shared" ca="1" si="197"/>
        <v>257.92386934000001</v>
      </c>
      <c r="S467" s="20">
        <f t="shared" si="182"/>
        <v>0</v>
      </c>
      <c r="T467" s="14">
        <f t="shared" si="196"/>
        <v>0</v>
      </c>
      <c r="U467" s="4" t="str">
        <f t="shared" si="190"/>
        <v>J=</v>
      </c>
      <c r="V467" s="29">
        <f t="shared" si="191"/>
        <v>44854</v>
      </c>
      <c r="W467" s="3"/>
      <c r="X467" s="3"/>
      <c r="Y467" s="105">
        <f>[2]Plan1!$A537</f>
        <v>52590</v>
      </c>
      <c r="Z467" s="105" t="str">
        <f>[2]Plan1!$C537</f>
        <v>Natal</v>
      </c>
      <c r="AA467" s="96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35">
        <f t="shared" si="183"/>
        <v>44831</v>
      </c>
      <c r="B468" s="156">
        <f t="shared" ca="1" si="192"/>
        <v>1263.5086185800001</v>
      </c>
      <c r="C468" s="14">
        <f t="shared" si="184"/>
        <v>1000</v>
      </c>
      <c r="D468" s="13">
        <f ca="1">IF(A468&lt;$B$1,VLOOKUP(A468,[1]DI!$A$4:$B$15000,2,FALSE),0)</f>
        <v>0.13650000000000001</v>
      </c>
      <c r="E468" s="14">
        <f t="shared" ca="1" si="193"/>
        <v>1.00050788</v>
      </c>
      <c r="F468" s="14">
        <f ca="1">(TRUNC(PRODUCT($E$12:$E467),16))</f>
        <v>1.1211741921390701</v>
      </c>
      <c r="G468" s="14">
        <f t="shared" ca="1" si="194"/>
        <v>1.1183314152303301</v>
      </c>
      <c r="H468" s="14">
        <f t="shared" ca="1" si="195"/>
        <v>1.0025419799999999</v>
      </c>
      <c r="I468" s="13">
        <f t="shared" si="185"/>
        <v>0.1</v>
      </c>
      <c r="J468" s="29">
        <f t="shared" si="186"/>
        <v>44824</v>
      </c>
      <c r="K468" s="2">
        <f t="shared" si="187"/>
        <v>5</v>
      </c>
      <c r="L468" s="17">
        <f t="shared" si="188"/>
        <v>5</v>
      </c>
      <c r="M468" s="12">
        <f t="shared" si="180"/>
        <v>1.001892864</v>
      </c>
      <c r="N468" s="12">
        <f t="shared" ca="1" si="181"/>
        <v>1.004439656</v>
      </c>
      <c r="O468" s="17">
        <f t="shared" si="189"/>
        <v>0</v>
      </c>
      <c r="P468" s="14">
        <f t="shared" ca="1" si="178"/>
        <v>263.50861858000002</v>
      </c>
      <c r="Q468" s="14">
        <f t="shared" si="179"/>
        <v>0</v>
      </c>
      <c r="R468" s="14">
        <f t="shared" ca="1" si="197"/>
        <v>257.92386934000001</v>
      </c>
      <c r="S468" s="20">
        <f t="shared" si="182"/>
        <v>0</v>
      </c>
      <c r="T468" s="14">
        <f t="shared" si="196"/>
        <v>0</v>
      </c>
      <c r="U468" s="4" t="str">
        <f t="shared" si="190"/>
        <v>J=</v>
      </c>
      <c r="V468" s="29">
        <f t="shared" si="191"/>
        <v>44854</v>
      </c>
      <c r="W468" s="3"/>
      <c r="X468" s="3"/>
      <c r="Y468" s="105">
        <f>[2]Plan1!$A538</f>
        <v>52597</v>
      </c>
      <c r="Z468" s="105" t="str">
        <f>[2]Plan1!$C538</f>
        <v>Confraternização Universal</v>
      </c>
      <c r="AA468" s="96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35">
        <f t="shared" si="183"/>
        <v>44832</v>
      </c>
      <c r="B469" s="156">
        <f t="shared" ca="1" si="192"/>
        <v>1264.6285394000001</v>
      </c>
      <c r="C469" s="14">
        <f t="shared" si="184"/>
        <v>1000</v>
      </c>
      <c r="D469" s="13">
        <f ca="1">IF(A469&lt;$B$1,VLOOKUP(A469,[1]DI!$A$4:$B$15000,2,FALSE),0)</f>
        <v>0.13650000000000001</v>
      </c>
      <c r="E469" s="14">
        <f t="shared" ca="1" si="193"/>
        <v>1.00050788</v>
      </c>
      <c r="F469" s="14">
        <f ca="1">(TRUNC(PRODUCT($E$12:$E468),16))</f>
        <v>1.1217436140877699</v>
      </c>
      <c r="G469" s="14">
        <f t="shared" ca="1" si="194"/>
        <v>1.1183314152303301</v>
      </c>
      <c r="H469" s="14">
        <f t="shared" ca="1" si="195"/>
        <v>1.0030511499999999</v>
      </c>
      <c r="I469" s="13">
        <f t="shared" si="185"/>
        <v>0.1</v>
      </c>
      <c r="J469" s="29">
        <f t="shared" si="186"/>
        <v>44824</v>
      </c>
      <c r="K469" s="2">
        <f t="shared" si="187"/>
        <v>6</v>
      </c>
      <c r="L469" s="17">
        <f t="shared" si="188"/>
        <v>6</v>
      </c>
      <c r="M469" s="12">
        <f t="shared" si="180"/>
        <v>1.0022718669999999</v>
      </c>
      <c r="N469" s="12">
        <f t="shared" ca="1" si="181"/>
        <v>1.0053299490000001</v>
      </c>
      <c r="O469" s="17">
        <f t="shared" si="189"/>
        <v>0</v>
      </c>
      <c r="P469" s="14">
        <f t="shared" ca="1" si="178"/>
        <v>264.62853940000002</v>
      </c>
      <c r="Q469" s="14">
        <f t="shared" si="179"/>
        <v>0</v>
      </c>
      <c r="R469" s="14">
        <f t="shared" ca="1" si="197"/>
        <v>257.92386934000001</v>
      </c>
      <c r="S469" s="20">
        <f t="shared" si="182"/>
        <v>0</v>
      </c>
      <c r="T469" s="14">
        <f t="shared" si="196"/>
        <v>0</v>
      </c>
      <c r="U469" s="4" t="str">
        <f t="shared" si="190"/>
        <v>J=</v>
      </c>
      <c r="V469" s="29">
        <f t="shared" si="191"/>
        <v>44854</v>
      </c>
      <c r="W469" s="3"/>
      <c r="X469" s="3"/>
      <c r="Y469" s="105">
        <f>[2]Plan1!$A539</f>
        <v>52656</v>
      </c>
      <c r="Z469" s="105" t="str">
        <f>[2]Plan1!$C539</f>
        <v>Carnaval</v>
      </c>
      <c r="AA469" s="96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35">
        <f t="shared" si="183"/>
        <v>44833</v>
      </c>
      <c r="B470" s="156">
        <f t="shared" ca="1" si="192"/>
        <v>1265.74945398</v>
      </c>
      <c r="C470" s="14">
        <f t="shared" si="184"/>
        <v>1000</v>
      </c>
      <c r="D470" s="13">
        <f ca="1">IF(A470&lt;$B$1,VLOOKUP(A470,[1]DI!$A$4:$B$15000,2,FALSE),0)</f>
        <v>0.13650000000000001</v>
      </c>
      <c r="E470" s="14">
        <f t="shared" ca="1" si="193"/>
        <v>1.00050788</v>
      </c>
      <c r="F470" s="14">
        <f ca="1">(TRUNC(PRODUCT($E$12:$E469),16))</f>
        <v>1.1223133252344999</v>
      </c>
      <c r="G470" s="14">
        <f t="shared" ca="1" si="194"/>
        <v>1.1183314152303301</v>
      </c>
      <c r="H470" s="14">
        <f t="shared" ca="1" si="195"/>
        <v>1.00356058</v>
      </c>
      <c r="I470" s="13">
        <f t="shared" si="185"/>
        <v>0.1</v>
      </c>
      <c r="J470" s="29">
        <f t="shared" si="186"/>
        <v>44824</v>
      </c>
      <c r="K470" s="2">
        <f t="shared" si="187"/>
        <v>7</v>
      </c>
      <c r="L470" s="17">
        <f t="shared" si="188"/>
        <v>7</v>
      </c>
      <c r="M470" s="12">
        <f t="shared" si="180"/>
        <v>1.0026510129999999</v>
      </c>
      <c r="N470" s="12">
        <f t="shared" ca="1" si="181"/>
        <v>1.006221032</v>
      </c>
      <c r="O470" s="17">
        <f t="shared" si="189"/>
        <v>0</v>
      </c>
      <c r="P470" s="14">
        <f t="shared" ca="1" si="178"/>
        <v>265.74945398</v>
      </c>
      <c r="Q470" s="14">
        <f t="shared" si="179"/>
        <v>0</v>
      </c>
      <c r="R470" s="14">
        <f t="shared" ca="1" si="197"/>
        <v>257.92386934000001</v>
      </c>
      <c r="S470" s="20">
        <f t="shared" si="182"/>
        <v>0</v>
      </c>
      <c r="T470" s="14">
        <f t="shared" si="196"/>
        <v>0</v>
      </c>
      <c r="U470" s="4" t="str">
        <f t="shared" si="190"/>
        <v>J=</v>
      </c>
      <c r="V470" s="29">
        <f t="shared" si="191"/>
        <v>44854</v>
      </c>
      <c r="W470" s="3"/>
      <c r="X470" s="3"/>
      <c r="Y470" s="105">
        <f>[2]Plan1!$A540</f>
        <v>52657</v>
      </c>
      <c r="Z470" s="105" t="str">
        <f>[2]Plan1!$C540</f>
        <v>Carnaval</v>
      </c>
      <c r="AA470" s="96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35">
        <f t="shared" si="183"/>
        <v>44834</v>
      </c>
      <c r="B471" s="156">
        <f t="shared" ca="1" si="192"/>
        <v>1266.87136356</v>
      </c>
      <c r="C471" s="14">
        <f t="shared" si="184"/>
        <v>1000</v>
      </c>
      <c r="D471" s="13">
        <f ca="1">IF(A471&lt;$B$1,VLOOKUP(A471,[1]DI!$A$4:$B$15000,2,FALSE),0)</f>
        <v>0.13650000000000001</v>
      </c>
      <c r="E471" s="14">
        <f t="shared" ca="1" si="193"/>
        <v>1.00050788</v>
      </c>
      <c r="F471" s="14">
        <f ca="1">(TRUNC(PRODUCT($E$12:$E470),16))</f>
        <v>1.1228833257261199</v>
      </c>
      <c r="G471" s="14">
        <f t="shared" ca="1" si="194"/>
        <v>1.1183314152303301</v>
      </c>
      <c r="H471" s="14">
        <f t="shared" ca="1" si="195"/>
        <v>1.0040702699999999</v>
      </c>
      <c r="I471" s="13">
        <f t="shared" si="185"/>
        <v>0.1</v>
      </c>
      <c r="J471" s="29">
        <f t="shared" si="186"/>
        <v>44824</v>
      </c>
      <c r="K471" s="2">
        <f t="shared" si="187"/>
        <v>8</v>
      </c>
      <c r="L471" s="17">
        <f t="shared" si="188"/>
        <v>8</v>
      </c>
      <c r="M471" s="12">
        <f t="shared" si="180"/>
        <v>1.003030302</v>
      </c>
      <c r="N471" s="12">
        <f t="shared" ca="1" si="181"/>
        <v>1.0071129059999999</v>
      </c>
      <c r="O471" s="17">
        <f t="shared" si="189"/>
        <v>0</v>
      </c>
      <c r="P471" s="14">
        <f t="shared" ca="1" si="178"/>
        <v>266.87136356000002</v>
      </c>
      <c r="Q471" s="14">
        <f t="shared" si="179"/>
        <v>0</v>
      </c>
      <c r="R471" s="14">
        <f t="shared" ca="1" si="197"/>
        <v>257.92386934000001</v>
      </c>
      <c r="S471" s="20">
        <f t="shared" si="182"/>
        <v>0</v>
      </c>
      <c r="T471" s="14">
        <f t="shared" si="196"/>
        <v>0</v>
      </c>
      <c r="U471" s="4" t="str">
        <f t="shared" si="190"/>
        <v>J=</v>
      </c>
      <c r="V471" s="29">
        <f t="shared" si="191"/>
        <v>44854</v>
      </c>
      <c r="W471" s="3"/>
      <c r="X471" s="3"/>
      <c r="Y471" s="105">
        <f>[2]Plan1!$A541</f>
        <v>52702</v>
      </c>
      <c r="Z471" s="105" t="str">
        <f>[2]Plan1!$C541</f>
        <v>Paixão de Cristo</v>
      </c>
      <c r="AA471" s="96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35">
        <f t="shared" si="183"/>
        <v>44835</v>
      </c>
      <c r="B472" s="156">
        <f t="shared" ca="1" si="192"/>
        <v>1267.9942694400002</v>
      </c>
      <c r="C472" s="14">
        <f t="shared" si="184"/>
        <v>1000</v>
      </c>
      <c r="D472" s="13">
        <f ca="1">IF(A472&lt;$B$1,VLOOKUP(A472,[1]DI!$A$4:$B$15000,2,FALSE),0)</f>
        <v>0</v>
      </c>
      <c r="E472" s="14">
        <f t="shared" ca="1" si="193"/>
        <v>1</v>
      </c>
      <c r="F472" s="14">
        <f ca="1">(TRUNC(PRODUCT($E$12:$E471),16))</f>
        <v>1.12345361570959</v>
      </c>
      <c r="G472" s="14">
        <f t="shared" ca="1" si="194"/>
        <v>1.1183314152303301</v>
      </c>
      <c r="H472" s="14">
        <f t="shared" ca="1" si="195"/>
        <v>1.00458022</v>
      </c>
      <c r="I472" s="13">
        <f t="shared" si="185"/>
        <v>0.1</v>
      </c>
      <c r="J472" s="29">
        <f t="shared" si="186"/>
        <v>44824</v>
      </c>
      <c r="K472" s="2">
        <f t="shared" si="187"/>
        <v>8</v>
      </c>
      <c r="L472" s="17">
        <f t="shared" si="188"/>
        <v>9</v>
      </c>
      <c r="M472" s="12">
        <f t="shared" si="180"/>
        <v>1.003409735</v>
      </c>
      <c r="N472" s="12">
        <f t="shared" ca="1" si="181"/>
        <v>1.0080055720000001</v>
      </c>
      <c r="O472" s="17">
        <f t="shared" si="189"/>
        <v>0</v>
      </c>
      <c r="P472" s="14">
        <f t="shared" ca="1" si="178"/>
        <v>267.99426944000004</v>
      </c>
      <c r="Q472" s="14">
        <f t="shared" si="179"/>
        <v>0</v>
      </c>
      <c r="R472" s="14">
        <f t="shared" ca="1" si="197"/>
        <v>257.92386934000001</v>
      </c>
      <c r="S472" s="20">
        <f t="shared" si="182"/>
        <v>0</v>
      </c>
      <c r="T472" s="14">
        <f t="shared" si="196"/>
        <v>0</v>
      </c>
      <c r="U472" s="4" t="str">
        <f t="shared" si="190"/>
        <v>J=</v>
      </c>
      <c r="V472" s="29">
        <f t="shared" si="191"/>
        <v>44854</v>
      </c>
      <c r="W472" s="3"/>
      <c r="X472" s="3"/>
      <c r="Y472" s="105">
        <f>[2]Plan1!$A542</f>
        <v>52708</v>
      </c>
      <c r="Z472" s="105" t="str">
        <f>[2]Plan1!$C542</f>
        <v>Tiradentes</v>
      </c>
      <c r="AA472" s="96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35">
        <f t="shared" si="183"/>
        <v>44836</v>
      </c>
      <c r="B473" s="156">
        <f t="shared" ca="1" si="192"/>
        <v>1267.9942694400002</v>
      </c>
      <c r="C473" s="14">
        <f t="shared" si="184"/>
        <v>1000</v>
      </c>
      <c r="D473" s="13">
        <f ca="1">IF(A473&lt;$B$1,VLOOKUP(A473,[1]DI!$A$4:$B$15000,2,FALSE),0)</f>
        <v>0</v>
      </c>
      <c r="E473" s="14">
        <f t="shared" ca="1" si="193"/>
        <v>1</v>
      </c>
      <c r="F473" s="14">
        <f ca="1">(TRUNC(PRODUCT($E$12:$E472),16))</f>
        <v>1.12345361570959</v>
      </c>
      <c r="G473" s="14">
        <f t="shared" ca="1" si="194"/>
        <v>1.1183314152303301</v>
      </c>
      <c r="H473" s="14">
        <f t="shared" ca="1" si="195"/>
        <v>1.00458022</v>
      </c>
      <c r="I473" s="13">
        <f t="shared" si="185"/>
        <v>0.1</v>
      </c>
      <c r="J473" s="29">
        <f t="shared" si="186"/>
        <v>44824</v>
      </c>
      <c r="K473" s="2">
        <f t="shared" si="187"/>
        <v>8</v>
      </c>
      <c r="L473" s="17">
        <f t="shared" si="188"/>
        <v>9</v>
      </c>
      <c r="M473" s="12">
        <f t="shared" si="180"/>
        <v>1.003409735</v>
      </c>
      <c r="N473" s="12">
        <f t="shared" ca="1" si="181"/>
        <v>1.0080055720000001</v>
      </c>
      <c r="O473" s="17">
        <f t="shared" si="189"/>
        <v>0</v>
      </c>
      <c r="P473" s="14">
        <f t="shared" ca="1" si="178"/>
        <v>267.99426944000004</v>
      </c>
      <c r="Q473" s="14">
        <f t="shared" si="179"/>
        <v>0</v>
      </c>
      <c r="R473" s="14">
        <f t="shared" ca="1" si="197"/>
        <v>257.92386934000001</v>
      </c>
      <c r="S473" s="20">
        <f t="shared" si="182"/>
        <v>0</v>
      </c>
      <c r="T473" s="14">
        <f t="shared" si="196"/>
        <v>0</v>
      </c>
      <c r="U473" s="4" t="str">
        <f t="shared" si="190"/>
        <v>J=</v>
      </c>
      <c r="V473" s="29">
        <f t="shared" si="191"/>
        <v>44854</v>
      </c>
      <c r="W473" s="3"/>
      <c r="X473" s="3"/>
      <c r="Y473" s="105">
        <f>[2]Plan1!$A543</f>
        <v>52718</v>
      </c>
      <c r="Z473" s="105" t="str">
        <f>[2]Plan1!$C543</f>
        <v>Dia do Trabalho</v>
      </c>
      <c r="AA473" s="96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35">
        <f t="shared" si="183"/>
        <v>44837</v>
      </c>
      <c r="B474" s="156">
        <f t="shared" ca="1" si="192"/>
        <v>1267.9942694400002</v>
      </c>
      <c r="C474" s="14">
        <f t="shared" si="184"/>
        <v>1000</v>
      </c>
      <c r="D474" s="13">
        <f ca="1">IF(A474&lt;$B$1,VLOOKUP(A474,[1]DI!$A$4:$B$15000,2,FALSE),0)</f>
        <v>0.13650000000000001</v>
      </c>
      <c r="E474" s="14">
        <f t="shared" ca="1" si="193"/>
        <v>1.00050788</v>
      </c>
      <c r="F474" s="14">
        <f ca="1">(TRUNC(PRODUCT($E$12:$E473),16))</f>
        <v>1.12345361570959</v>
      </c>
      <c r="G474" s="14">
        <f t="shared" ca="1" si="194"/>
        <v>1.1183314152303301</v>
      </c>
      <c r="H474" s="14">
        <f t="shared" ca="1" si="195"/>
        <v>1.00458022</v>
      </c>
      <c r="I474" s="13">
        <f t="shared" si="185"/>
        <v>0.1</v>
      </c>
      <c r="J474" s="29">
        <f t="shared" si="186"/>
        <v>44824</v>
      </c>
      <c r="K474" s="2">
        <f t="shared" si="187"/>
        <v>9</v>
      </c>
      <c r="L474" s="17">
        <f t="shared" si="188"/>
        <v>9</v>
      </c>
      <c r="M474" s="12">
        <f t="shared" si="180"/>
        <v>1.003409735</v>
      </c>
      <c r="N474" s="12">
        <f t="shared" ca="1" si="181"/>
        <v>1.0080055720000001</v>
      </c>
      <c r="O474" s="17">
        <f t="shared" si="189"/>
        <v>0</v>
      </c>
      <c r="P474" s="14">
        <f t="shared" ca="1" si="178"/>
        <v>267.99426944000004</v>
      </c>
      <c r="Q474" s="14">
        <f t="shared" si="179"/>
        <v>0</v>
      </c>
      <c r="R474" s="14">
        <f t="shared" ca="1" si="197"/>
        <v>257.92386934000001</v>
      </c>
      <c r="S474" s="20">
        <f t="shared" si="182"/>
        <v>0</v>
      </c>
      <c r="T474" s="14">
        <f t="shared" si="196"/>
        <v>0</v>
      </c>
      <c r="U474" s="4" t="str">
        <f t="shared" si="190"/>
        <v>J=</v>
      </c>
      <c r="V474" s="29">
        <f t="shared" si="191"/>
        <v>44854</v>
      </c>
      <c r="W474" s="3"/>
      <c r="X474" s="3"/>
      <c r="Y474" s="105">
        <f>[2]Plan1!$A544</f>
        <v>52764</v>
      </c>
      <c r="Z474" s="105" t="str">
        <f>[2]Plan1!$C544</f>
        <v>Corpus Christi</v>
      </c>
      <c r="AA474" s="96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35">
        <f t="shared" si="183"/>
        <v>44838</v>
      </c>
      <c r="B475" s="156">
        <f t="shared" ca="1" si="192"/>
        <v>1269.11815901</v>
      </c>
      <c r="C475" s="14">
        <f t="shared" si="184"/>
        <v>1000</v>
      </c>
      <c r="D475" s="13">
        <f ca="1">IF(A475&lt;$B$1,VLOOKUP(A475,[1]DI!$A$4:$B$15000,2,FALSE),0)</f>
        <v>0.13650000000000001</v>
      </c>
      <c r="E475" s="14">
        <f t="shared" ca="1" si="193"/>
        <v>1.00050788</v>
      </c>
      <c r="F475" s="14">
        <f ca="1">(TRUNC(PRODUCT($E$12:$E474),16))</f>
        <v>1.1240241953319301</v>
      </c>
      <c r="G475" s="14">
        <f t="shared" ca="1" si="194"/>
        <v>1.1183314152303301</v>
      </c>
      <c r="H475" s="14">
        <f t="shared" ca="1" si="195"/>
        <v>1.0050904199999999</v>
      </c>
      <c r="I475" s="13">
        <f t="shared" si="185"/>
        <v>0.1</v>
      </c>
      <c r="J475" s="29">
        <f t="shared" si="186"/>
        <v>44824</v>
      </c>
      <c r="K475" s="2">
        <f t="shared" si="187"/>
        <v>10</v>
      </c>
      <c r="L475" s="17">
        <f t="shared" si="188"/>
        <v>10</v>
      </c>
      <c r="M475" s="12">
        <f t="shared" si="180"/>
        <v>1.003789311</v>
      </c>
      <c r="N475" s="12">
        <f t="shared" ca="1" si="181"/>
        <v>1.0088990200000001</v>
      </c>
      <c r="O475" s="17">
        <f t="shared" si="189"/>
        <v>0</v>
      </c>
      <c r="P475" s="14">
        <f t="shared" ca="1" si="178"/>
        <v>269.11815901</v>
      </c>
      <c r="Q475" s="14">
        <f t="shared" si="179"/>
        <v>0</v>
      </c>
      <c r="R475" s="14">
        <f t="shared" ca="1" si="197"/>
        <v>257.92386934000001</v>
      </c>
      <c r="S475" s="20">
        <f t="shared" si="182"/>
        <v>0</v>
      </c>
      <c r="T475" s="14">
        <f t="shared" si="196"/>
        <v>0</v>
      </c>
      <c r="U475" s="4" t="str">
        <f t="shared" si="190"/>
        <v>J=</v>
      </c>
      <c r="V475" s="29">
        <f t="shared" si="191"/>
        <v>44854</v>
      </c>
      <c r="W475" s="3"/>
      <c r="X475" s="3"/>
      <c r="Y475" s="105">
        <f>[2]Plan1!$A545</f>
        <v>52847</v>
      </c>
      <c r="Z475" s="105" t="str">
        <f>[2]Plan1!$C545</f>
        <v>Independência do Brasil</v>
      </c>
      <c r="AA475" s="96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35">
        <f t="shared" si="183"/>
        <v>44839</v>
      </c>
      <c r="B476" s="156">
        <f t="shared" ca="1" si="192"/>
        <v>1270.24305867</v>
      </c>
      <c r="C476" s="14">
        <f t="shared" si="184"/>
        <v>1000</v>
      </c>
      <c r="D476" s="13">
        <f ca="1">IF(A476&lt;$B$1,VLOOKUP(A476,[1]DI!$A$4:$B$15000,2,FALSE),0)</f>
        <v>0.13650000000000001</v>
      </c>
      <c r="E476" s="14">
        <f t="shared" ca="1" si="193"/>
        <v>1.00050788</v>
      </c>
      <c r="F476" s="14">
        <f ca="1">(TRUNC(PRODUCT($E$12:$E475),16))</f>
        <v>1.1245950647402601</v>
      </c>
      <c r="G476" s="14">
        <f t="shared" ca="1" si="194"/>
        <v>1.1183314152303301</v>
      </c>
      <c r="H476" s="14">
        <f t="shared" ca="1" si="195"/>
        <v>1.00560089</v>
      </c>
      <c r="I476" s="13">
        <f t="shared" si="185"/>
        <v>0.1</v>
      </c>
      <c r="J476" s="29">
        <f t="shared" si="186"/>
        <v>44824</v>
      </c>
      <c r="K476" s="2">
        <f t="shared" si="187"/>
        <v>11</v>
      </c>
      <c r="L476" s="17">
        <f t="shared" si="188"/>
        <v>11</v>
      </c>
      <c r="M476" s="12">
        <f t="shared" si="180"/>
        <v>1.004169031</v>
      </c>
      <c r="N476" s="12">
        <f t="shared" ca="1" si="181"/>
        <v>1.0097932709999999</v>
      </c>
      <c r="O476" s="17">
        <f t="shared" si="189"/>
        <v>0</v>
      </c>
      <c r="P476" s="14">
        <f t="shared" ca="1" si="178"/>
        <v>270.24305866999998</v>
      </c>
      <c r="Q476" s="14">
        <f t="shared" si="179"/>
        <v>0</v>
      </c>
      <c r="R476" s="14">
        <f t="shared" ca="1" si="197"/>
        <v>257.92386934000001</v>
      </c>
      <c r="S476" s="20">
        <f t="shared" si="182"/>
        <v>0</v>
      </c>
      <c r="T476" s="14">
        <f t="shared" si="196"/>
        <v>0</v>
      </c>
      <c r="U476" s="4" t="str">
        <f t="shared" si="190"/>
        <v>J=</v>
      </c>
      <c r="V476" s="29">
        <f t="shared" si="191"/>
        <v>44854</v>
      </c>
      <c r="W476" s="3"/>
      <c r="X476" s="3"/>
      <c r="Y476" s="105">
        <f>[2]Plan1!$A546</f>
        <v>52882</v>
      </c>
      <c r="Z476" s="105" t="str">
        <f>[2]Plan1!$C546</f>
        <v>Nossa Sr.a Aparecida - Padroeira do Brasil</v>
      </c>
      <c r="AA476" s="96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35">
        <f t="shared" si="183"/>
        <v>44840</v>
      </c>
      <c r="B477" s="156">
        <f t="shared" ca="1" si="192"/>
        <v>1271.3689445800001</v>
      </c>
      <c r="C477" s="14">
        <f t="shared" si="184"/>
        <v>1000</v>
      </c>
      <c r="D477" s="13">
        <f ca="1">IF(A477&lt;$B$1,VLOOKUP(A477,[1]DI!$A$4:$B$15000,2,FALSE),0)</f>
        <v>0.13650000000000001</v>
      </c>
      <c r="E477" s="14">
        <f t="shared" ca="1" si="193"/>
        <v>1.00050788</v>
      </c>
      <c r="F477" s="14">
        <f ca="1">(TRUNC(PRODUCT($E$12:$E476),16))</f>
        <v>1.1251662240817399</v>
      </c>
      <c r="G477" s="14">
        <f t="shared" ca="1" si="194"/>
        <v>1.1183314152303301</v>
      </c>
      <c r="H477" s="14">
        <f t="shared" ca="1" si="195"/>
        <v>1.00611161</v>
      </c>
      <c r="I477" s="13">
        <f t="shared" si="185"/>
        <v>0.1</v>
      </c>
      <c r="J477" s="29">
        <f t="shared" si="186"/>
        <v>44824</v>
      </c>
      <c r="K477" s="2">
        <f t="shared" si="187"/>
        <v>12</v>
      </c>
      <c r="L477" s="17">
        <f t="shared" si="188"/>
        <v>12</v>
      </c>
      <c r="M477" s="12">
        <f t="shared" si="180"/>
        <v>1.0045488950000001</v>
      </c>
      <c r="N477" s="12">
        <f t="shared" ca="1" si="181"/>
        <v>1.010688306</v>
      </c>
      <c r="O477" s="17">
        <f t="shared" si="189"/>
        <v>0</v>
      </c>
      <c r="P477" s="14">
        <f t="shared" ca="1" si="178"/>
        <v>271.36894458</v>
      </c>
      <c r="Q477" s="14">
        <f t="shared" si="179"/>
        <v>0</v>
      </c>
      <c r="R477" s="14">
        <f t="shared" ca="1" si="197"/>
        <v>257.92386934000001</v>
      </c>
      <c r="S477" s="20">
        <f t="shared" si="182"/>
        <v>0</v>
      </c>
      <c r="T477" s="14">
        <f t="shared" si="196"/>
        <v>0</v>
      </c>
      <c r="U477" s="4" t="str">
        <f t="shared" si="190"/>
        <v>J=</v>
      </c>
      <c r="V477" s="29">
        <f t="shared" si="191"/>
        <v>44854</v>
      </c>
      <c r="W477" s="3"/>
      <c r="X477" s="3"/>
      <c r="Y477" s="105">
        <f>[2]Plan1!$A547</f>
        <v>52903</v>
      </c>
      <c r="Z477" s="105" t="str">
        <f>[2]Plan1!$C547</f>
        <v>Finados</v>
      </c>
      <c r="AA477" s="96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x14ac:dyDescent="0.15">
      <c r="A478" s="35">
        <f t="shared" si="183"/>
        <v>44841</v>
      </c>
      <c r="B478" s="156">
        <f t="shared" ca="1" si="192"/>
        <v>1272.49584058</v>
      </c>
      <c r="C478" s="14">
        <f t="shared" si="184"/>
        <v>1000</v>
      </c>
      <c r="D478" s="13">
        <f ca="1">IF(A478&lt;$B$1,VLOOKUP(A478,[1]DI!$A$4:$B$15000,2,FALSE),0)</f>
        <v>0.13650000000000001</v>
      </c>
      <c r="E478" s="14">
        <f t="shared" ca="1" si="193"/>
        <v>1.00050788</v>
      </c>
      <c r="F478" s="14">
        <f ca="1">(TRUNC(PRODUCT($E$12:$E477),16))</f>
        <v>1.12573767350362</v>
      </c>
      <c r="G478" s="14">
        <f t="shared" ca="1" si="194"/>
        <v>1.1183314152303301</v>
      </c>
      <c r="H478" s="14">
        <f t="shared" ca="1" si="195"/>
        <v>1.0066226</v>
      </c>
      <c r="I478" s="13">
        <f t="shared" si="185"/>
        <v>0.1</v>
      </c>
      <c r="J478" s="29">
        <f t="shared" si="186"/>
        <v>44824</v>
      </c>
      <c r="K478" s="2">
        <f t="shared" si="187"/>
        <v>13</v>
      </c>
      <c r="L478" s="17">
        <f t="shared" si="188"/>
        <v>13</v>
      </c>
      <c r="M478" s="12">
        <f t="shared" si="180"/>
        <v>1.0049289020000001</v>
      </c>
      <c r="N478" s="12">
        <f t="shared" ca="1" si="181"/>
        <v>1.011584144</v>
      </c>
      <c r="O478" s="17">
        <f t="shared" si="189"/>
        <v>0</v>
      </c>
      <c r="P478" s="14">
        <f t="shared" ca="1" si="178"/>
        <v>272.49584057999999</v>
      </c>
      <c r="Q478" s="14">
        <f t="shared" si="179"/>
        <v>0</v>
      </c>
      <c r="R478" s="14">
        <f t="shared" ca="1" si="197"/>
        <v>257.92386934000001</v>
      </c>
      <c r="S478" s="20">
        <f t="shared" si="182"/>
        <v>0</v>
      </c>
      <c r="T478" s="14">
        <f t="shared" si="196"/>
        <v>0</v>
      </c>
      <c r="U478" s="4" t="str">
        <f t="shared" si="190"/>
        <v>J=</v>
      </c>
      <c r="V478" s="29">
        <f t="shared" si="191"/>
        <v>44854</v>
      </c>
      <c r="W478" s="3"/>
      <c r="X478" s="3"/>
      <c r="Y478" s="105">
        <f>[2]Plan1!$A548</f>
        <v>52916</v>
      </c>
      <c r="Z478" s="105" t="str">
        <f>[2]Plan1!$C548</f>
        <v>Proclamação da República</v>
      </c>
      <c r="AA478" s="96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35">
        <f t="shared" si="183"/>
        <v>44842</v>
      </c>
      <c r="B479" s="156">
        <f t="shared" ca="1" si="192"/>
        <v>1273.62372405</v>
      </c>
      <c r="C479" s="14">
        <f t="shared" si="184"/>
        <v>1000</v>
      </c>
      <c r="D479" s="13">
        <f ca="1">IF(A479&lt;$B$1,VLOOKUP(A479,[1]DI!$A$4:$B$15000,2,FALSE),0)</f>
        <v>0</v>
      </c>
      <c r="E479" s="14">
        <f t="shared" ca="1" si="193"/>
        <v>1</v>
      </c>
      <c r="F479" s="14">
        <f ca="1">(TRUNC(PRODUCT($E$12:$E478),16))</f>
        <v>1.1263094131532401</v>
      </c>
      <c r="G479" s="14">
        <f t="shared" ca="1" si="194"/>
        <v>1.1183314152303301</v>
      </c>
      <c r="H479" s="14">
        <f t="shared" ca="1" si="195"/>
        <v>1.0071338400000001</v>
      </c>
      <c r="I479" s="13">
        <f t="shared" si="185"/>
        <v>0.1</v>
      </c>
      <c r="J479" s="29">
        <f t="shared" si="186"/>
        <v>44824</v>
      </c>
      <c r="K479" s="2">
        <f t="shared" si="187"/>
        <v>13</v>
      </c>
      <c r="L479" s="17">
        <f t="shared" si="188"/>
        <v>14</v>
      </c>
      <c r="M479" s="12">
        <f t="shared" si="180"/>
        <v>1.005309053</v>
      </c>
      <c r="N479" s="12">
        <f t="shared" ca="1" si="181"/>
        <v>1.012480767</v>
      </c>
      <c r="O479" s="17">
        <f t="shared" si="189"/>
        <v>0</v>
      </c>
      <c r="P479" s="14">
        <f t="shared" ca="1" si="178"/>
        <v>273.62372405000002</v>
      </c>
      <c r="Q479" s="14">
        <f t="shared" si="179"/>
        <v>0</v>
      </c>
      <c r="R479" s="14">
        <f t="shared" ca="1" si="197"/>
        <v>257.92386934000001</v>
      </c>
      <c r="S479" s="20">
        <f t="shared" si="182"/>
        <v>0</v>
      </c>
      <c r="T479" s="14">
        <f t="shared" si="196"/>
        <v>0</v>
      </c>
      <c r="U479" s="4" t="str">
        <f t="shared" si="190"/>
        <v>J=</v>
      </c>
      <c r="V479" s="29">
        <f t="shared" si="191"/>
        <v>44854</v>
      </c>
      <c r="W479" s="3"/>
      <c r="X479" s="3"/>
      <c r="Y479" s="105">
        <f>[2]Plan1!$A549</f>
        <v>52921</v>
      </c>
      <c r="Z479" s="105" t="str">
        <f>[2]Plan1!$C549</f>
        <v>Dia Nacional de Zumbi e da Consciência Negra</v>
      </c>
      <c r="AA479" s="96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35">
        <f t="shared" si="183"/>
        <v>44843</v>
      </c>
      <c r="B480" s="156">
        <f t="shared" ca="1" si="192"/>
        <v>1273.62372405</v>
      </c>
      <c r="C480" s="14">
        <f t="shared" si="184"/>
        <v>1000</v>
      </c>
      <c r="D480" s="13">
        <f ca="1">IF(A480&lt;$B$1,VLOOKUP(A480,[1]DI!$A$4:$B$15000,2,FALSE),0)</f>
        <v>0</v>
      </c>
      <c r="E480" s="14">
        <f t="shared" ca="1" si="193"/>
        <v>1</v>
      </c>
      <c r="F480" s="14">
        <f ca="1">(TRUNC(PRODUCT($E$12:$E479),16))</f>
        <v>1.1263094131532401</v>
      </c>
      <c r="G480" s="14">
        <f t="shared" ca="1" si="194"/>
        <v>1.1183314152303301</v>
      </c>
      <c r="H480" s="14">
        <f t="shared" ca="1" si="195"/>
        <v>1.0071338400000001</v>
      </c>
      <c r="I480" s="13">
        <f t="shared" si="185"/>
        <v>0.1</v>
      </c>
      <c r="J480" s="29">
        <f t="shared" si="186"/>
        <v>44824</v>
      </c>
      <c r="K480" s="2">
        <f t="shared" si="187"/>
        <v>13</v>
      </c>
      <c r="L480" s="17">
        <f t="shared" si="188"/>
        <v>14</v>
      </c>
      <c r="M480" s="12">
        <f t="shared" si="180"/>
        <v>1.005309053</v>
      </c>
      <c r="N480" s="12">
        <f t="shared" ca="1" si="181"/>
        <v>1.012480767</v>
      </c>
      <c r="O480" s="17">
        <f t="shared" si="189"/>
        <v>0</v>
      </c>
      <c r="P480" s="14">
        <f t="shared" ca="1" si="178"/>
        <v>273.62372405000002</v>
      </c>
      <c r="Q480" s="14">
        <f t="shared" si="179"/>
        <v>0</v>
      </c>
      <c r="R480" s="14">
        <f t="shared" ca="1" si="197"/>
        <v>257.92386934000001</v>
      </c>
      <c r="S480" s="20">
        <f t="shared" si="182"/>
        <v>0</v>
      </c>
      <c r="T480" s="14">
        <f t="shared" si="196"/>
        <v>0</v>
      </c>
      <c r="U480" s="4" t="str">
        <f t="shared" si="190"/>
        <v>J=</v>
      </c>
      <c r="V480" s="29">
        <f t="shared" si="191"/>
        <v>44854</v>
      </c>
      <c r="W480" s="3"/>
      <c r="X480" s="3"/>
      <c r="Y480" s="105">
        <f>[2]Plan1!$A550</f>
        <v>52956</v>
      </c>
      <c r="Z480" s="105" t="str">
        <f>[2]Plan1!$C550</f>
        <v>Natal</v>
      </c>
      <c r="AA480" s="96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35">
        <f t="shared" si="183"/>
        <v>44844</v>
      </c>
      <c r="B481" s="156">
        <f t="shared" ca="1" si="192"/>
        <v>1273.62372405</v>
      </c>
      <c r="C481" s="14">
        <f t="shared" si="184"/>
        <v>1000</v>
      </c>
      <c r="D481" s="13">
        <f ca="1">IF(A481&lt;$B$1,VLOOKUP(A481,[1]DI!$A$4:$B$15000,2,FALSE),0)</f>
        <v>0.13650000000000001</v>
      </c>
      <c r="E481" s="14">
        <f t="shared" ca="1" si="193"/>
        <v>1.00050788</v>
      </c>
      <c r="F481" s="14">
        <f ca="1">(TRUNC(PRODUCT($E$12:$E480),16))</f>
        <v>1.1263094131532401</v>
      </c>
      <c r="G481" s="14">
        <f t="shared" ca="1" si="194"/>
        <v>1.1183314152303301</v>
      </c>
      <c r="H481" s="14">
        <f t="shared" ca="1" si="195"/>
        <v>1.0071338400000001</v>
      </c>
      <c r="I481" s="13">
        <f t="shared" si="185"/>
        <v>0.1</v>
      </c>
      <c r="J481" s="29">
        <f t="shared" si="186"/>
        <v>44824</v>
      </c>
      <c r="K481" s="2">
        <f t="shared" si="187"/>
        <v>14</v>
      </c>
      <c r="L481" s="17">
        <f t="shared" si="188"/>
        <v>14</v>
      </c>
      <c r="M481" s="12">
        <f t="shared" si="180"/>
        <v>1.005309053</v>
      </c>
      <c r="N481" s="12">
        <f t="shared" ca="1" si="181"/>
        <v>1.012480767</v>
      </c>
      <c r="O481" s="17">
        <f t="shared" si="189"/>
        <v>0</v>
      </c>
      <c r="P481" s="14">
        <f t="shared" ca="1" si="178"/>
        <v>273.62372405000002</v>
      </c>
      <c r="Q481" s="14">
        <f t="shared" si="179"/>
        <v>0</v>
      </c>
      <c r="R481" s="14">
        <f t="shared" ca="1" si="197"/>
        <v>257.92386934000001</v>
      </c>
      <c r="S481" s="20">
        <f t="shared" si="182"/>
        <v>0</v>
      </c>
      <c r="T481" s="14">
        <f t="shared" si="196"/>
        <v>0</v>
      </c>
      <c r="U481" s="4" t="str">
        <f t="shared" si="190"/>
        <v>J=</v>
      </c>
      <c r="V481" s="29">
        <f t="shared" si="191"/>
        <v>44854</v>
      </c>
      <c r="W481" s="3"/>
      <c r="X481" s="3"/>
      <c r="Y481" s="105">
        <f>[2]Plan1!$A551</f>
        <v>52963</v>
      </c>
      <c r="Z481" s="105" t="str">
        <f>[2]Plan1!$C551</f>
        <v>Confraternização Universal</v>
      </c>
      <c r="AA481" s="96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35">
        <f t="shared" si="183"/>
        <v>44845</v>
      </c>
      <c r="B482" s="156">
        <f t="shared" ca="1" si="192"/>
        <v>1274.75260757</v>
      </c>
      <c r="C482" s="14">
        <f t="shared" si="184"/>
        <v>1000</v>
      </c>
      <c r="D482" s="13">
        <f ca="1">IF(A482&lt;$B$1,VLOOKUP(A482,[1]DI!$A$4:$B$15000,2,FALSE),0)</f>
        <v>0.13650000000000001</v>
      </c>
      <c r="E482" s="14">
        <f t="shared" ca="1" si="193"/>
        <v>1.00050788</v>
      </c>
      <c r="F482" s="14">
        <f ca="1">(TRUNC(PRODUCT($E$12:$E481),16))</f>
        <v>1.1268814431780001</v>
      </c>
      <c r="G482" s="14">
        <f t="shared" ca="1" si="194"/>
        <v>1.1183314152303301</v>
      </c>
      <c r="H482" s="14">
        <f t="shared" ca="1" si="195"/>
        <v>1.0076453400000001</v>
      </c>
      <c r="I482" s="13">
        <f t="shared" si="185"/>
        <v>0.1</v>
      </c>
      <c r="J482" s="29">
        <f t="shared" si="186"/>
        <v>44824</v>
      </c>
      <c r="K482" s="2">
        <f t="shared" si="187"/>
        <v>15</v>
      </c>
      <c r="L482" s="17">
        <f t="shared" si="188"/>
        <v>15</v>
      </c>
      <c r="M482" s="12">
        <f t="shared" si="180"/>
        <v>1.005689348</v>
      </c>
      <c r="N482" s="12">
        <f t="shared" ca="1" si="181"/>
        <v>1.0133781850000001</v>
      </c>
      <c r="O482" s="17">
        <f t="shared" si="189"/>
        <v>0</v>
      </c>
      <c r="P482" s="14">
        <f t="shared" ca="1" si="178"/>
        <v>274.75260756999995</v>
      </c>
      <c r="Q482" s="14">
        <f t="shared" si="179"/>
        <v>0</v>
      </c>
      <c r="R482" s="14">
        <f t="shared" ca="1" si="197"/>
        <v>257.92386934000001</v>
      </c>
      <c r="S482" s="20">
        <f t="shared" si="182"/>
        <v>0</v>
      </c>
      <c r="T482" s="14">
        <f t="shared" si="196"/>
        <v>0</v>
      </c>
      <c r="U482" s="4" t="str">
        <f t="shared" si="190"/>
        <v>J=</v>
      </c>
      <c r="V482" s="29">
        <f t="shared" si="191"/>
        <v>44854</v>
      </c>
      <c r="W482" s="3"/>
      <c r="X482" s="3"/>
      <c r="Y482" s="105">
        <f>[2]Plan1!$A552</f>
        <v>53013</v>
      </c>
      <c r="Z482" s="105" t="str">
        <f>[2]Plan1!$C552</f>
        <v>Carnaval</v>
      </c>
      <c r="AA482" s="96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35">
        <f t="shared" si="183"/>
        <v>44846</v>
      </c>
      <c r="B483" s="156">
        <f t="shared" ca="1" si="192"/>
        <v>1275.88250498</v>
      </c>
      <c r="C483" s="14">
        <f t="shared" si="184"/>
        <v>1000</v>
      </c>
      <c r="D483" s="13">
        <f ca="1">IF(A483&lt;$B$1,VLOOKUP(A483,[1]DI!$A$4:$B$15000,2,FALSE),0)</f>
        <v>0</v>
      </c>
      <c r="E483" s="14">
        <f t="shared" ca="1" si="193"/>
        <v>1</v>
      </c>
      <c r="F483" s="14">
        <f ca="1">(TRUNC(PRODUCT($E$12:$E482),16))</f>
        <v>1.1274537637253601</v>
      </c>
      <c r="G483" s="14">
        <f t="shared" ca="1" si="194"/>
        <v>1.1183314152303301</v>
      </c>
      <c r="H483" s="14">
        <f t="shared" ca="1" si="195"/>
        <v>1.00815711</v>
      </c>
      <c r="I483" s="13">
        <f t="shared" si="185"/>
        <v>0.1</v>
      </c>
      <c r="J483" s="29">
        <f t="shared" si="186"/>
        <v>44824</v>
      </c>
      <c r="K483" s="2">
        <f t="shared" si="187"/>
        <v>15</v>
      </c>
      <c r="L483" s="17">
        <f t="shared" si="188"/>
        <v>16</v>
      </c>
      <c r="M483" s="12">
        <f t="shared" si="180"/>
        <v>1.0060697869999999</v>
      </c>
      <c r="N483" s="12">
        <f t="shared" ca="1" si="181"/>
        <v>1.014276409</v>
      </c>
      <c r="O483" s="17">
        <f t="shared" si="189"/>
        <v>0</v>
      </c>
      <c r="P483" s="14">
        <f t="shared" ca="1" si="178"/>
        <v>275.88250498000002</v>
      </c>
      <c r="Q483" s="14">
        <f t="shared" si="179"/>
        <v>0</v>
      </c>
      <c r="R483" s="14">
        <f t="shared" ca="1" si="197"/>
        <v>257.92386934000001</v>
      </c>
      <c r="S483" s="20">
        <f t="shared" si="182"/>
        <v>0</v>
      </c>
      <c r="T483" s="14">
        <f t="shared" si="196"/>
        <v>0</v>
      </c>
      <c r="U483" s="4" t="str">
        <f t="shared" si="190"/>
        <v>J=</v>
      </c>
      <c r="V483" s="29">
        <f t="shared" si="191"/>
        <v>44854</v>
      </c>
      <c r="W483" s="3"/>
      <c r="X483" s="3"/>
      <c r="Y483" s="105">
        <f>[2]Plan1!$A553</f>
        <v>53014</v>
      </c>
      <c r="Z483" s="105" t="str">
        <f>[2]Plan1!$C553</f>
        <v>Carnaval</v>
      </c>
      <c r="AA483" s="96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35">
        <f t="shared" si="183"/>
        <v>44847</v>
      </c>
      <c r="B484" s="156">
        <f t="shared" ca="1" si="192"/>
        <v>1275.88250498</v>
      </c>
      <c r="C484" s="14">
        <f t="shared" si="184"/>
        <v>1000</v>
      </c>
      <c r="D484" s="13">
        <f ca="1">IF(A484&lt;$B$1,VLOOKUP(A484,[1]DI!$A$4:$B$15000,2,FALSE),0)</f>
        <v>0.13650000000000001</v>
      </c>
      <c r="E484" s="14">
        <f t="shared" ca="1" si="193"/>
        <v>1.00050788</v>
      </c>
      <c r="F484" s="14">
        <f ca="1">(TRUNC(PRODUCT($E$12:$E483),16))</f>
        <v>1.1274537637253601</v>
      </c>
      <c r="G484" s="14">
        <f t="shared" ca="1" si="194"/>
        <v>1.1183314152303301</v>
      </c>
      <c r="H484" s="14">
        <f t="shared" ca="1" si="195"/>
        <v>1.00815711</v>
      </c>
      <c r="I484" s="13">
        <f t="shared" si="185"/>
        <v>0.1</v>
      </c>
      <c r="J484" s="29">
        <f t="shared" si="186"/>
        <v>44824</v>
      </c>
      <c r="K484" s="2">
        <f t="shared" si="187"/>
        <v>16</v>
      </c>
      <c r="L484" s="17">
        <f t="shared" si="188"/>
        <v>16</v>
      </c>
      <c r="M484" s="12">
        <f t="shared" si="180"/>
        <v>1.0060697869999999</v>
      </c>
      <c r="N484" s="12">
        <f t="shared" ca="1" si="181"/>
        <v>1.014276409</v>
      </c>
      <c r="O484" s="17">
        <f t="shared" si="189"/>
        <v>0</v>
      </c>
      <c r="P484" s="14">
        <f t="shared" ca="1" si="178"/>
        <v>275.88250498000002</v>
      </c>
      <c r="Q484" s="14">
        <f t="shared" si="179"/>
        <v>0</v>
      </c>
      <c r="R484" s="14">
        <f t="shared" ca="1" si="197"/>
        <v>257.92386934000001</v>
      </c>
      <c r="S484" s="20">
        <f t="shared" si="182"/>
        <v>0</v>
      </c>
      <c r="T484" s="14">
        <f t="shared" si="196"/>
        <v>0</v>
      </c>
      <c r="U484" s="4" t="str">
        <f t="shared" si="190"/>
        <v>J=</v>
      </c>
      <c r="V484" s="29">
        <f t="shared" si="191"/>
        <v>44854</v>
      </c>
      <c r="W484" s="3"/>
      <c r="X484" s="3"/>
      <c r="Y484" s="105">
        <f>[2]Plan1!$A554</f>
        <v>53059</v>
      </c>
      <c r="Z484" s="105" t="str">
        <f>[2]Plan1!$C554</f>
        <v>Paixão de Cristo</v>
      </c>
      <c r="AA484" s="96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35">
        <f t="shared" si="183"/>
        <v>44848</v>
      </c>
      <c r="B485" s="156">
        <f t="shared" ca="1" si="192"/>
        <v>1277.0133911200001</v>
      </c>
      <c r="C485" s="14">
        <f t="shared" si="184"/>
        <v>1000</v>
      </c>
      <c r="D485" s="13">
        <f ca="1">IF(A485&lt;$B$1,VLOOKUP(A485,[1]DI!$A$4:$B$15000,2,FALSE),0)</f>
        <v>0.13650000000000001</v>
      </c>
      <c r="E485" s="14">
        <f t="shared" ca="1" si="193"/>
        <v>1.00050788</v>
      </c>
      <c r="F485" s="14">
        <f ca="1">(TRUNC(PRODUCT($E$12:$E484),16))</f>
        <v>1.1280263749428801</v>
      </c>
      <c r="G485" s="14">
        <f t="shared" ca="1" si="194"/>
        <v>1.1183314152303301</v>
      </c>
      <c r="H485" s="14">
        <f t="shared" ca="1" si="195"/>
        <v>1.0086691299999999</v>
      </c>
      <c r="I485" s="13">
        <f t="shared" si="185"/>
        <v>0.1</v>
      </c>
      <c r="J485" s="29">
        <f t="shared" si="186"/>
        <v>44824</v>
      </c>
      <c r="K485" s="2">
        <f t="shared" si="187"/>
        <v>17</v>
      </c>
      <c r="L485" s="17">
        <f t="shared" si="188"/>
        <v>17</v>
      </c>
      <c r="M485" s="12">
        <f t="shared" si="180"/>
        <v>1.00645037</v>
      </c>
      <c r="N485" s="12">
        <f t="shared" ca="1" si="181"/>
        <v>1.015175419</v>
      </c>
      <c r="O485" s="17">
        <f t="shared" si="189"/>
        <v>0</v>
      </c>
      <c r="P485" s="14">
        <f t="shared" ca="1" si="178"/>
        <v>277.01339111999999</v>
      </c>
      <c r="Q485" s="14">
        <f t="shared" si="179"/>
        <v>0</v>
      </c>
      <c r="R485" s="14">
        <f t="shared" ca="1" si="197"/>
        <v>257.92386934000001</v>
      </c>
      <c r="S485" s="20">
        <f t="shared" si="182"/>
        <v>0</v>
      </c>
      <c r="T485" s="14">
        <f t="shared" si="196"/>
        <v>0</v>
      </c>
      <c r="U485" s="4" t="str">
        <f t="shared" si="190"/>
        <v>J=</v>
      </c>
      <c r="V485" s="29">
        <f t="shared" si="191"/>
        <v>44854</v>
      </c>
      <c r="W485" s="3"/>
      <c r="X485" s="3"/>
      <c r="Y485" s="105">
        <f>[2]Plan1!$A555</f>
        <v>53073</v>
      </c>
      <c r="Z485" s="105" t="str">
        <f>[2]Plan1!$C555</f>
        <v>Tiradentes</v>
      </c>
      <c r="AA485" s="111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35">
        <f t="shared" si="183"/>
        <v>44849</v>
      </c>
      <c r="B486" s="156">
        <f t="shared" ca="1" si="192"/>
        <v>1278.1452785700001</v>
      </c>
      <c r="C486" s="14">
        <f t="shared" si="184"/>
        <v>1000</v>
      </c>
      <c r="D486" s="13">
        <f ca="1">IF(A486&lt;$B$1,VLOOKUP(A486,[1]DI!$A$4:$B$15000,2,FALSE),0)</f>
        <v>0</v>
      </c>
      <c r="E486" s="14">
        <f t="shared" ca="1" si="193"/>
        <v>1</v>
      </c>
      <c r="F486" s="14">
        <f ca="1">(TRUNC(PRODUCT($E$12:$E485),16))</f>
        <v>1.1285992769781801</v>
      </c>
      <c r="G486" s="14">
        <f t="shared" ca="1" si="194"/>
        <v>1.1183314152303301</v>
      </c>
      <c r="H486" s="14">
        <f t="shared" ca="1" si="195"/>
        <v>1.0091814100000001</v>
      </c>
      <c r="I486" s="13">
        <f t="shared" si="185"/>
        <v>0.1</v>
      </c>
      <c r="J486" s="29">
        <f t="shared" si="186"/>
        <v>44824</v>
      </c>
      <c r="K486" s="2">
        <f t="shared" si="187"/>
        <v>17</v>
      </c>
      <c r="L486" s="17">
        <f t="shared" si="188"/>
        <v>18</v>
      </c>
      <c r="M486" s="12">
        <f t="shared" si="180"/>
        <v>1.006831096</v>
      </c>
      <c r="N486" s="12">
        <f t="shared" ca="1" si="181"/>
        <v>1.016075225</v>
      </c>
      <c r="O486" s="17">
        <f t="shared" si="189"/>
        <v>0</v>
      </c>
      <c r="P486" s="14">
        <f t="shared" ca="1" si="178"/>
        <v>278.14527857000002</v>
      </c>
      <c r="Q486" s="14">
        <f t="shared" si="179"/>
        <v>0</v>
      </c>
      <c r="R486" s="14">
        <f t="shared" ca="1" si="197"/>
        <v>257.92386934000001</v>
      </c>
      <c r="S486" s="20">
        <f t="shared" si="182"/>
        <v>0</v>
      </c>
      <c r="T486" s="14">
        <f t="shared" si="196"/>
        <v>0</v>
      </c>
      <c r="U486" s="4" t="str">
        <f t="shared" si="190"/>
        <v>J=</v>
      </c>
      <c r="V486" s="29">
        <f t="shared" si="191"/>
        <v>44854</v>
      </c>
      <c r="W486" s="3"/>
      <c r="X486" s="3"/>
      <c r="Y486" s="105">
        <f>[2]Plan1!$A556</f>
        <v>53083</v>
      </c>
      <c r="Z486" s="105" t="str">
        <f>[2]Plan1!$C556</f>
        <v>Dia do Trabalho</v>
      </c>
      <c r="AA486" s="111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35">
        <f t="shared" si="183"/>
        <v>44850</v>
      </c>
      <c r="B487" s="156">
        <f t="shared" ca="1" si="192"/>
        <v>1278.1452785700001</v>
      </c>
      <c r="C487" s="14">
        <f t="shared" si="184"/>
        <v>1000</v>
      </c>
      <c r="D487" s="13">
        <f ca="1">IF(A487&lt;$B$1,VLOOKUP(A487,[1]DI!$A$4:$B$15000,2,FALSE),0)</f>
        <v>0</v>
      </c>
      <c r="E487" s="14">
        <f t="shared" ca="1" si="193"/>
        <v>1</v>
      </c>
      <c r="F487" s="14">
        <f ca="1">(TRUNC(PRODUCT($E$12:$E486),16))</f>
        <v>1.1285992769781801</v>
      </c>
      <c r="G487" s="14">
        <f t="shared" ca="1" si="194"/>
        <v>1.1183314152303301</v>
      </c>
      <c r="H487" s="14">
        <f t="shared" ca="1" si="195"/>
        <v>1.0091814100000001</v>
      </c>
      <c r="I487" s="13">
        <f t="shared" si="185"/>
        <v>0.1</v>
      </c>
      <c r="J487" s="29">
        <f t="shared" si="186"/>
        <v>44824</v>
      </c>
      <c r="K487" s="2">
        <f t="shared" si="187"/>
        <v>17</v>
      </c>
      <c r="L487" s="17">
        <f t="shared" si="188"/>
        <v>18</v>
      </c>
      <c r="M487" s="12">
        <f t="shared" si="180"/>
        <v>1.006831096</v>
      </c>
      <c r="N487" s="12">
        <f t="shared" ca="1" si="181"/>
        <v>1.016075225</v>
      </c>
      <c r="O487" s="17">
        <f t="shared" si="189"/>
        <v>0</v>
      </c>
      <c r="P487" s="14">
        <f t="shared" ca="1" si="178"/>
        <v>278.14527857000002</v>
      </c>
      <c r="Q487" s="14">
        <f t="shared" si="179"/>
        <v>0</v>
      </c>
      <c r="R487" s="14">
        <f t="shared" ca="1" si="197"/>
        <v>257.92386934000001</v>
      </c>
      <c r="S487" s="20">
        <f t="shared" si="182"/>
        <v>0</v>
      </c>
      <c r="T487" s="14">
        <f t="shared" si="196"/>
        <v>0</v>
      </c>
      <c r="U487" s="4" t="str">
        <f t="shared" si="190"/>
        <v>J=</v>
      </c>
      <c r="V487" s="29">
        <f t="shared" si="191"/>
        <v>44854</v>
      </c>
      <c r="W487" s="3"/>
      <c r="X487" s="3"/>
      <c r="Y487" s="105">
        <f>[2]Plan1!$A557</f>
        <v>53121</v>
      </c>
      <c r="Z487" s="105" t="str">
        <f>[2]Plan1!$C557</f>
        <v>Corpus Christi</v>
      </c>
      <c r="AA487" s="96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x14ac:dyDescent="0.15">
      <c r="A488" s="35">
        <f t="shared" si="183"/>
        <v>44851</v>
      </c>
      <c r="B488" s="156">
        <f t="shared" ca="1" si="192"/>
        <v>1278.1452785700001</v>
      </c>
      <c r="C488" s="14">
        <f t="shared" si="184"/>
        <v>1000</v>
      </c>
      <c r="D488" s="13">
        <f ca="1">IF(A488&lt;$B$1,VLOOKUP(A488,[1]DI!$A$4:$B$15000,2,FALSE),0)</f>
        <v>0.13650000000000001</v>
      </c>
      <c r="E488" s="14">
        <f t="shared" ca="1" si="193"/>
        <v>1.00050788</v>
      </c>
      <c r="F488" s="14">
        <f ca="1">(TRUNC(PRODUCT($E$12:$E487),16))</f>
        <v>1.1285992769781801</v>
      </c>
      <c r="G488" s="14">
        <f t="shared" ca="1" si="194"/>
        <v>1.1183314152303301</v>
      </c>
      <c r="H488" s="14">
        <f t="shared" ca="1" si="195"/>
        <v>1.0091814100000001</v>
      </c>
      <c r="I488" s="13">
        <f t="shared" si="185"/>
        <v>0.1</v>
      </c>
      <c r="J488" s="29">
        <f t="shared" si="186"/>
        <v>44824</v>
      </c>
      <c r="K488" s="2">
        <f t="shared" si="187"/>
        <v>18</v>
      </c>
      <c r="L488" s="17">
        <f t="shared" si="188"/>
        <v>18</v>
      </c>
      <c r="M488" s="12">
        <f t="shared" si="180"/>
        <v>1.006831096</v>
      </c>
      <c r="N488" s="12">
        <f t="shared" ca="1" si="181"/>
        <v>1.016075225</v>
      </c>
      <c r="O488" s="17">
        <f t="shared" si="189"/>
        <v>0</v>
      </c>
      <c r="P488" s="14">
        <f t="shared" ca="1" si="178"/>
        <v>278.14527857000002</v>
      </c>
      <c r="Q488" s="14">
        <f t="shared" si="179"/>
        <v>0</v>
      </c>
      <c r="R488" s="14">
        <f t="shared" ca="1" si="197"/>
        <v>257.92386934000001</v>
      </c>
      <c r="S488" s="20">
        <f t="shared" si="182"/>
        <v>0</v>
      </c>
      <c r="T488" s="14">
        <f t="shared" si="196"/>
        <v>0</v>
      </c>
      <c r="U488" s="4" t="str">
        <f t="shared" si="190"/>
        <v>J=</v>
      </c>
      <c r="V488" s="29">
        <f t="shared" si="191"/>
        <v>44854</v>
      </c>
      <c r="W488" s="3"/>
      <c r="X488" s="3"/>
      <c r="Y488" s="105">
        <f>[2]Plan1!$A558</f>
        <v>53212</v>
      </c>
      <c r="Z488" s="105" t="str">
        <f>[2]Plan1!$C558</f>
        <v>Independência do Brasil</v>
      </c>
      <c r="AA488" s="96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35">
        <f t="shared" si="183"/>
        <v>44852</v>
      </c>
      <c r="B489" s="156">
        <f t="shared" ca="1" si="192"/>
        <v>1279.2781836700001</v>
      </c>
      <c r="C489" s="14">
        <f t="shared" si="184"/>
        <v>1000</v>
      </c>
      <c r="D489" s="13">
        <f ca="1">IF(A489&lt;$B$1,VLOOKUP(A489,[1]DI!$A$4:$B$15000,2,FALSE),0)</f>
        <v>0.13650000000000001</v>
      </c>
      <c r="E489" s="14">
        <f t="shared" ca="1" si="193"/>
        <v>1.00050788</v>
      </c>
      <c r="F489" s="14">
        <f ca="1">(TRUNC(PRODUCT($E$12:$E488),16))</f>
        <v>1.12917246997898</v>
      </c>
      <c r="G489" s="14">
        <f t="shared" ca="1" si="194"/>
        <v>1.1183314152303301</v>
      </c>
      <c r="H489" s="14">
        <f t="shared" ca="1" si="195"/>
        <v>1.0096939599999999</v>
      </c>
      <c r="I489" s="13">
        <f t="shared" si="185"/>
        <v>0.1</v>
      </c>
      <c r="J489" s="29">
        <f t="shared" si="186"/>
        <v>44824</v>
      </c>
      <c r="K489" s="2">
        <f t="shared" si="187"/>
        <v>19</v>
      </c>
      <c r="L489" s="17">
        <f t="shared" si="188"/>
        <v>19</v>
      </c>
      <c r="M489" s="12">
        <f t="shared" si="180"/>
        <v>1.0072119669999999</v>
      </c>
      <c r="N489" s="12">
        <f t="shared" ca="1" si="181"/>
        <v>1.01697584</v>
      </c>
      <c r="O489" s="17">
        <f t="shared" si="189"/>
        <v>0</v>
      </c>
      <c r="P489" s="14">
        <f t="shared" ca="1" si="178"/>
        <v>279.27818367000003</v>
      </c>
      <c r="Q489" s="14">
        <f t="shared" si="179"/>
        <v>0</v>
      </c>
      <c r="R489" s="14">
        <f t="shared" ca="1" si="197"/>
        <v>257.92386934000001</v>
      </c>
      <c r="S489" s="20">
        <f t="shared" si="182"/>
        <v>0</v>
      </c>
      <c r="T489" s="14">
        <f t="shared" si="196"/>
        <v>0</v>
      </c>
      <c r="U489" s="4" t="str">
        <f t="shared" si="190"/>
        <v>J=</v>
      </c>
      <c r="V489" s="29">
        <f t="shared" si="191"/>
        <v>44854</v>
      </c>
      <c r="W489" s="3"/>
      <c r="X489" s="3"/>
      <c r="Y489" s="105">
        <f>[2]Plan1!$A559</f>
        <v>53247</v>
      </c>
      <c r="Z489" s="105" t="str">
        <f>[2]Plan1!$C559</f>
        <v>Nossa Sr.a Aparecida - Padroeira do Brasil</v>
      </c>
      <c r="AA489" s="96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35">
        <f t="shared" si="183"/>
        <v>44853</v>
      </c>
      <c r="B490" s="156">
        <f t="shared" ca="1" si="192"/>
        <v>1280.41207876</v>
      </c>
      <c r="C490" s="14">
        <f t="shared" si="184"/>
        <v>1000</v>
      </c>
      <c r="D490" s="13">
        <f ca="1">IF(A490&lt;$B$1,VLOOKUP(A490,[1]DI!$A$4:$B$15000,2,FALSE),0)</f>
        <v>0.13650000000000001</v>
      </c>
      <c r="E490" s="14">
        <f t="shared" ca="1" si="193"/>
        <v>1.00050788</v>
      </c>
      <c r="F490" s="14">
        <f ca="1">(TRUNC(PRODUCT($E$12:$E489),16))</f>
        <v>1.1297459540930299</v>
      </c>
      <c r="G490" s="14">
        <f t="shared" ca="1" si="194"/>
        <v>1.1183314152303301</v>
      </c>
      <c r="H490" s="14">
        <f t="shared" ca="1" si="195"/>
        <v>1.01020676</v>
      </c>
      <c r="I490" s="13">
        <f t="shared" si="185"/>
        <v>0.1</v>
      </c>
      <c r="J490" s="29">
        <f t="shared" si="186"/>
        <v>44824</v>
      </c>
      <c r="K490" s="2">
        <f t="shared" si="187"/>
        <v>20</v>
      </c>
      <c r="L490" s="17">
        <f t="shared" si="188"/>
        <v>20</v>
      </c>
      <c r="M490" s="12">
        <f t="shared" si="180"/>
        <v>1.007592982</v>
      </c>
      <c r="N490" s="12">
        <f t="shared" ca="1" si="181"/>
        <v>1.017877242</v>
      </c>
      <c r="O490" s="17">
        <f t="shared" si="189"/>
        <v>0</v>
      </c>
      <c r="P490" s="14">
        <f t="shared" ca="1" si="178"/>
        <v>280.41207876000004</v>
      </c>
      <c r="Q490" s="14">
        <f t="shared" si="179"/>
        <v>0</v>
      </c>
      <c r="R490" s="14">
        <f t="shared" ca="1" si="197"/>
        <v>257.92386934000001</v>
      </c>
      <c r="S490" s="20">
        <f t="shared" si="182"/>
        <v>0</v>
      </c>
      <c r="T490" s="14">
        <f t="shared" si="196"/>
        <v>0</v>
      </c>
      <c r="U490" s="4" t="str">
        <f t="shared" si="190"/>
        <v>J=</v>
      </c>
      <c r="V490" s="29">
        <f t="shared" si="191"/>
        <v>44854</v>
      </c>
      <c r="W490" s="3"/>
      <c r="X490" s="3"/>
      <c r="Y490" s="105">
        <f>[2]Plan1!$A560</f>
        <v>53268</v>
      </c>
      <c r="Z490" s="105" t="str">
        <f>[2]Plan1!$C560</f>
        <v>Finados</v>
      </c>
      <c r="AA490" s="96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x14ac:dyDescent="0.15">
      <c r="A491" s="35">
        <f t="shared" si="183"/>
        <v>44854</v>
      </c>
      <c r="B491" s="156">
        <f t="shared" ca="1" si="192"/>
        <v>1281.54697642</v>
      </c>
      <c r="C491" s="14">
        <f t="shared" si="184"/>
        <v>1000</v>
      </c>
      <c r="D491" s="13">
        <f ca="1">IF(A491&lt;$B$1,VLOOKUP(A491,[1]DI!$A$4:$B$15000,2,FALSE),0)</f>
        <v>0.13650000000000001</v>
      </c>
      <c r="E491" s="14">
        <f t="shared" ca="1" si="193"/>
        <v>1.00050788</v>
      </c>
      <c r="F491" s="14">
        <f ca="1">(TRUNC(PRODUCT($E$12:$E490),16))</f>
        <v>1.1303197294681899</v>
      </c>
      <c r="G491" s="14">
        <f t="shared" ca="1" si="194"/>
        <v>1.1183314152303301</v>
      </c>
      <c r="H491" s="14">
        <f t="shared" ca="1" si="195"/>
        <v>1.01071982</v>
      </c>
      <c r="I491" s="13">
        <f t="shared" si="185"/>
        <v>0.1</v>
      </c>
      <c r="J491" s="29">
        <f t="shared" si="186"/>
        <v>44824</v>
      </c>
      <c r="K491" s="2">
        <f t="shared" si="187"/>
        <v>21</v>
      </c>
      <c r="L491" s="17">
        <f t="shared" si="188"/>
        <v>21</v>
      </c>
      <c r="M491" s="12">
        <f t="shared" si="180"/>
        <v>1.00797414</v>
      </c>
      <c r="N491" s="12">
        <f t="shared" ca="1" si="181"/>
        <v>1.018779441</v>
      </c>
      <c r="O491" s="17">
        <f t="shared" si="189"/>
        <v>5</v>
      </c>
      <c r="P491" s="14">
        <f t="shared" ca="1" si="178"/>
        <v>281.54697642000002</v>
      </c>
      <c r="Q491" s="14">
        <f t="shared" si="179"/>
        <v>0</v>
      </c>
      <c r="R491" s="14">
        <f t="shared" ca="1" si="197"/>
        <v>281.54697642000002</v>
      </c>
      <c r="S491" s="20">
        <f t="shared" si="182"/>
        <v>0</v>
      </c>
      <c r="T491" s="14">
        <f t="shared" si="196"/>
        <v>0</v>
      </c>
      <c r="U491" s="4" t="str">
        <f t="shared" si="190"/>
        <v>J=</v>
      </c>
      <c r="V491" s="29">
        <f t="shared" si="191"/>
        <v>44854</v>
      </c>
      <c r="W491" s="3"/>
      <c r="X491" s="3"/>
      <c r="Y491" s="105">
        <f>[2]Plan1!$A561</f>
        <v>53281</v>
      </c>
      <c r="Z491" s="105" t="str">
        <f>[2]Plan1!$C561</f>
        <v>Proclamação da República</v>
      </c>
      <c r="AA491" s="96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35">
        <f t="shared" si="183"/>
        <v>44855</v>
      </c>
      <c r="B492" s="156">
        <f t="shared" ca="1" si="192"/>
        <v>1282.6828871</v>
      </c>
      <c r="C492" s="14">
        <f t="shared" si="184"/>
        <v>1000</v>
      </c>
      <c r="D492" s="13">
        <f ca="1">IF(A492&lt;$B$1,VLOOKUP(A492,[1]DI!$A$4:$B$15000,2,FALSE),0)</f>
        <v>0.13650000000000001</v>
      </c>
      <c r="E492" s="14">
        <f t="shared" ca="1" si="193"/>
        <v>1.00050788</v>
      </c>
      <c r="F492" s="14">
        <f ca="1">(TRUNC(PRODUCT($E$12:$E491),16))</f>
        <v>1.1308937962523999</v>
      </c>
      <c r="G492" s="14">
        <f t="shared" ca="1" si="194"/>
        <v>1.1303197294681899</v>
      </c>
      <c r="H492" s="14">
        <f t="shared" ca="1" si="195"/>
        <v>1.00050788</v>
      </c>
      <c r="I492" s="13">
        <f t="shared" si="185"/>
        <v>0.1</v>
      </c>
      <c r="J492" s="29">
        <f t="shared" si="186"/>
        <v>44854</v>
      </c>
      <c r="K492" s="2">
        <f t="shared" si="187"/>
        <v>1</v>
      </c>
      <c r="L492" s="17">
        <f t="shared" si="188"/>
        <v>1</v>
      </c>
      <c r="M492" s="12">
        <f t="shared" si="180"/>
        <v>1.000378287</v>
      </c>
      <c r="N492" s="12">
        <f t="shared" ca="1" si="181"/>
        <v>1.0008863589999999</v>
      </c>
      <c r="O492" s="17">
        <f t="shared" si="189"/>
        <v>0</v>
      </c>
      <c r="P492" s="14">
        <f t="shared" ca="1" si="178"/>
        <v>282.68288710000002</v>
      </c>
      <c r="Q492" s="14">
        <f t="shared" si="179"/>
        <v>0</v>
      </c>
      <c r="R492" s="14">
        <f t="shared" ca="1" si="197"/>
        <v>281.54697642000002</v>
      </c>
      <c r="S492" s="20">
        <f t="shared" si="182"/>
        <v>0</v>
      </c>
      <c r="T492" s="14">
        <f t="shared" si="196"/>
        <v>0</v>
      </c>
      <c r="U492" s="4" t="str">
        <f t="shared" si="190"/>
        <v>J=</v>
      </c>
      <c r="V492" s="29">
        <f t="shared" si="191"/>
        <v>44886</v>
      </c>
      <c r="W492" s="3"/>
      <c r="X492" s="3"/>
      <c r="Y492" s="105">
        <f>[2]Plan1!$A562</f>
        <v>53286</v>
      </c>
      <c r="Z492" s="105" t="str">
        <f>[2]Plan1!$C562</f>
        <v>Dia Nacional de Zumbi e da Consciência Negra</v>
      </c>
      <c r="AA492" s="96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35">
        <f t="shared" si="183"/>
        <v>44856</v>
      </c>
      <c r="B493" s="156">
        <f t="shared" ca="1" si="192"/>
        <v>1283.3343384499999</v>
      </c>
      <c r="C493" s="14">
        <f t="shared" si="184"/>
        <v>1000</v>
      </c>
      <c r="D493" s="13">
        <f ca="1">IF(A493&lt;$B$1,VLOOKUP(A493,[1]DI!$A$4:$B$15000,2,FALSE),0)</f>
        <v>0</v>
      </c>
      <c r="E493" s="14">
        <f t="shared" ca="1" si="193"/>
        <v>1</v>
      </c>
      <c r="F493" s="14">
        <f ca="1">(TRUNC(PRODUCT($E$12:$E492),16))</f>
        <v>1.13146815459364</v>
      </c>
      <c r="G493" s="14">
        <f t="shared" ca="1" si="194"/>
        <v>1.1303197294681899</v>
      </c>
      <c r="H493" s="14">
        <f t="shared" ca="1" si="195"/>
        <v>1.00101602</v>
      </c>
      <c r="I493" s="13">
        <f t="shared" si="185"/>
        <v>0.1</v>
      </c>
      <c r="J493" s="29">
        <f t="shared" si="186"/>
        <v>44854</v>
      </c>
      <c r="K493" s="2">
        <f t="shared" si="187"/>
        <v>1</v>
      </c>
      <c r="L493" s="17">
        <f t="shared" si="188"/>
        <v>1</v>
      </c>
      <c r="M493" s="12">
        <f t="shared" si="180"/>
        <v>1.000378287</v>
      </c>
      <c r="N493" s="12">
        <f t="shared" ca="1" si="181"/>
        <v>1.001394691</v>
      </c>
      <c r="O493" s="17">
        <f t="shared" si="189"/>
        <v>0</v>
      </c>
      <c r="P493" s="14">
        <f t="shared" ca="1" si="178"/>
        <v>283.33433845000002</v>
      </c>
      <c r="Q493" s="14">
        <f t="shared" si="179"/>
        <v>0</v>
      </c>
      <c r="R493" s="14">
        <f t="shared" ca="1" si="197"/>
        <v>281.54697642000002</v>
      </c>
      <c r="S493" s="20">
        <f t="shared" si="182"/>
        <v>0</v>
      </c>
      <c r="T493" s="14">
        <f t="shared" si="196"/>
        <v>0</v>
      </c>
      <c r="U493" s="4" t="str">
        <f t="shared" si="190"/>
        <v>J=</v>
      </c>
      <c r="V493" s="29">
        <f t="shared" si="191"/>
        <v>44886</v>
      </c>
      <c r="W493" s="3"/>
      <c r="X493" s="3"/>
      <c r="Y493" s="105">
        <f>[2]Plan1!$A563</f>
        <v>53321</v>
      </c>
      <c r="Z493" s="105" t="str">
        <f>[2]Plan1!$C563</f>
        <v>Natal</v>
      </c>
      <c r="AA493" s="96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35">
        <f t="shared" si="183"/>
        <v>44857</v>
      </c>
      <c r="B494" s="156">
        <f t="shared" ca="1" si="192"/>
        <v>1283.3343384499999</v>
      </c>
      <c r="C494" s="14">
        <f t="shared" si="184"/>
        <v>1000</v>
      </c>
      <c r="D494" s="13">
        <f ca="1">IF(A494&lt;$B$1,VLOOKUP(A494,[1]DI!$A$4:$B$15000,2,FALSE),0)</f>
        <v>0</v>
      </c>
      <c r="E494" s="14">
        <f t="shared" ca="1" si="193"/>
        <v>1</v>
      </c>
      <c r="F494" s="14">
        <f ca="1">(TRUNC(PRODUCT($E$12:$E493),16))</f>
        <v>1.13146815459364</v>
      </c>
      <c r="G494" s="14">
        <f t="shared" ca="1" si="194"/>
        <v>1.1303197294681899</v>
      </c>
      <c r="H494" s="14">
        <f t="shared" ca="1" si="195"/>
        <v>1.00101602</v>
      </c>
      <c r="I494" s="13">
        <f t="shared" si="185"/>
        <v>0.1</v>
      </c>
      <c r="J494" s="29">
        <f t="shared" si="186"/>
        <v>44854</v>
      </c>
      <c r="K494" s="2">
        <f t="shared" si="187"/>
        <v>1</v>
      </c>
      <c r="L494" s="17">
        <f t="shared" si="188"/>
        <v>1</v>
      </c>
      <c r="M494" s="12">
        <f t="shared" si="180"/>
        <v>1.000378287</v>
      </c>
      <c r="N494" s="12">
        <f t="shared" ca="1" si="181"/>
        <v>1.001394691</v>
      </c>
      <c r="O494" s="17">
        <f t="shared" si="189"/>
        <v>0</v>
      </c>
      <c r="P494" s="14">
        <f t="shared" ca="1" si="178"/>
        <v>283.33433845000002</v>
      </c>
      <c r="Q494" s="14">
        <f t="shared" si="179"/>
        <v>0</v>
      </c>
      <c r="R494" s="14">
        <f t="shared" ca="1" si="197"/>
        <v>281.54697642000002</v>
      </c>
      <c r="S494" s="20">
        <f t="shared" si="182"/>
        <v>0</v>
      </c>
      <c r="T494" s="14">
        <f t="shared" si="196"/>
        <v>0</v>
      </c>
      <c r="U494" s="4" t="str">
        <f t="shared" si="190"/>
        <v>J=</v>
      </c>
      <c r="V494" s="29">
        <f t="shared" si="191"/>
        <v>44886</v>
      </c>
      <c r="W494" s="3"/>
      <c r="X494" s="3"/>
      <c r="Y494" s="105">
        <f>[2]Plan1!$A564</f>
        <v>53328</v>
      </c>
      <c r="Z494" s="105" t="str">
        <f>[2]Plan1!$C564</f>
        <v>Confraternização Universal</v>
      </c>
      <c r="AA494" s="96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35">
        <f t="shared" si="183"/>
        <v>44858</v>
      </c>
      <c r="B495" s="156">
        <f t="shared" ca="1" si="192"/>
        <v>1283.8198063899999</v>
      </c>
      <c r="C495" s="14">
        <f t="shared" si="184"/>
        <v>1000</v>
      </c>
      <c r="D495" s="13">
        <f ca="1">IF(A495&lt;$B$1,VLOOKUP(A495,[1]DI!$A$4:$B$15000,2,FALSE),0)</f>
        <v>0.13650000000000001</v>
      </c>
      <c r="E495" s="14">
        <f t="shared" ca="1" si="193"/>
        <v>1.00050788</v>
      </c>
      <c r="F495" s="14">
        <f ca="1">(TRUNC(PRODUCT($E$12:$E494),16))</f>
        <v>1.13146815459364</v>
      </c>
      <c r="G495" s="14">
        <f t="shared" ca="1" si="194"/>
        <v>1.1303197294681899</v>
      </c>
      <c r="H495" s="14">
        <f t="shared" ca="1" si="195"/>
        <v>1.00101602</v>
      </c>
      <c r="I495" s="13">
        <f t="shared" si="185"/>
        <v>0.1</v>
      </c>
      <c r="J495" s="29">
        <f t="shared" si="186"/>
        <v>44854</v>
      </c>
      <c r="K495" s="2">
        <f t="shared" si="187"/>
        <v>2</v>
      </c>
      <c r="L495" s="17">
        <f t="shared" si="188"/>
        <v>2</v>
      </c>
      <c r="M495" s="12">
        <f t="shared" si="180"/>
        <v>1.0007567159999999</v>
      </c>
      <c r="N495" s="12">
        <f t="shared" ca="1" si="181"/>
        <v>1.0017735050000001</v>
      </c>
      <c r="O495" s="17">
        <f t="shared" si="189"/>
        <v>0</v>
      </c>
      <c r="P495" s="14">
        <f t="shared" ca="1" si="178"/>
        <v>283.81980639</v>
      </c>
      <c r="Q495" s="14">
        <f t="shared" si="179"/>
        <v>0</v>
      </c>
      <c r="R495" s="14">
        <f t="shared" ca="1" si="197"/>
        <v>281.54697642000002</v>
      </c>
      <c r="S495" s="20">
        <f t="shared" si="182"/>
        <v>0</v>
      </c>
      <c r="T495" s="14">
        <f t="shared" si="196"/>
        <v>0</v>
      </c>
      <c r="U495" s="4" t="str">
        <f t="shared" si="190"/>
        <v>J=</v>
      </c>
      <c r="V495" s="29">
        <f t="shared" si="191"/>
        <v>44886</v>
      </c>
      <c r="W495" s="3"/>
      <c r="X495" s="3"/>
      <c r="Y495" s="105">
        <f>[2]Plan1!$A565</f>
        <v>53363</v>
      </c>
      <c r="Z495" s="105" t="str">
        <f>[2]Plan1!$C565</f>
        <v>Carnaval</v>
      </c>
      <c r="AA495" s="96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35">
        <f t="shared" si="183"/>
        <v>44859</v>
      </c>
      <c r="B496" s="156">
        <f t="shared" ca="1" si="192"/>
        <v>1284.9577239800001</v>
      </c>
      <c r="C496" s="14">
        <f t="shared" si="184"/>
        <v>1000</v>
      </c>
      <c r="D496" s="13">
        <f ca="1">IF(A496&lt;$B$1,VLOOKUP(A496,[1]DI!$A$4:$B$15000,2,FALSE),0)</f>
        <v>0.13650000000000001</v>
      </c>
      <c r="E496" s="14">
        <f t="shared" ca="1" si="193"/>
        <v>1.00050788</v>
      </c>
      <c r="F496" s="14">
        <f ca="1">(TRUNC(PRODUCT($E$12:$E495),16))</f>
        <v>1.13204280463999</v>
      </c>
      <c r="G496" s="14">
        <f t="shared" ca="1" si="194"/>
        <v>1.1303197294681899</v>
      </c>
      <c r="H496" s="14">
        <f t="shared" ca="1" si="195"/>
        <v>1.00152441</v>
      </c>
      <c r="I496" s="13">
        <f t="shared" si="185"/>
        <v>0.1</v>
      </c>
      <c r="J496" s="29">
        <f t="shared" si="186"/>
        <v>44854</v>
      </c>
      <c r="K496" s="2">
        <f t="shared" si="187"/>
        <v>3</v>
      </c>
      <c r="L496" s="17">
        <f t="shared" si="188"/>
        <v>3</v>
      </c>
      <c r="M496" s="12">
        <f t="shared" si="180"/>
        <v>1.001135289</v>
      </c>
      <c r="N496" s="12">
        <f t="shared" ca="1" si="181"/>
        <v>1.0026614300000001</v>
      </c>
      <c r="O496" s="17">
        <f t="shared" si="189"/>
        <v>0</v>
      </c>
      <c r="P496" s="14">
        <f t="shared" ca="1" si="178"/>
        <v>284.95772397999997</v>
      </c>
      <c r="Q496" s="14">
        <f t="shared" si="179"/>
        <v>0</v>
      </c>
      <c r="R496" s="14">
        <f t="shared" ca="1" si="197"/>
        <v>281.54697642000002</v>
      </c>
      <c r="S496" s="20">
        <f t="shared" si="182"/>
        <v>0</v>
      </c>
      <c r="T496" s="14">
        <f t="shared" si="196"/>
        <v>0</v>
      </c>
      <c r="U496" s="4" t="str">
        <f t="shared" si="190"/>
        <v>J=</v>
      </c>
      <c r="V496" s="29">
        <f t="shared" si="191"/>
        <v>44886</v>
      </c>
      <c r="W496" s="3"/>
      <c r="X496" s="3"/>
      <c r="Y496" s="105">
        <f>[2]Plan1!$A566</f>
        <v>53364</v>
      </c>
      <c r="Z496" s="105" t="str">
        <f>[2]Plan1!$C566</f>
        <v>Carnaval</v>
      </c>
      <c r="AA496" s="96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35">
        <f t="shared" si="183"/>
        <v>44860</v>
      </c>
      <c r="B497" s="156">
        <f t="shared" ca="1" si="192"/>
        <v>1286.09666425</v>
      </c>
      <c r="C497" s="14">
        <f t="shared" si="184"/>
        <v>1000</v>
      </c>
      <c r="D497" s="13">
        <f ca="1">IF(A497&lt;$B$1,VLOOKUP(A497,[1]DI!$A$4:$B$15000,2,FALSE),0)</f>
        <v>0.13650000000000001</v>
      </c>
      <c r="E497" s="14">
        <f t="shared" ca="1" si="193"/>
        <v>1.00050788</v>
      </c>
      <c r="F497" s="14">
        <f ca="1">(TRUNC(PRODUCT($E$12:$E496),16))</f>
        <v>1.1326177465396099</v>
      </c>
      <c r="G497" s="14">
        <f t="shared" ca="1" si="194"/>
        <v>1.1303197294681899</v>
      </c>
      <c r="H497" s="14">
        <f t="shared" ca="1" si="195"/>
        <v>1.00203307</v>
      </c>
      <c r="I497" s="13">
        <f t="shared" si="185"/>
        <v>0.1</v>
      </c>
      <c r="J497" s="29">
        <f t="shared" si="186"/>
        <v>44854</v>
      </c>
      <c r="K497" s="2">
        <f t="shared" si="187"/>
        <v>4</v>
      </c>
      <c r="L497" s="17">
        <f t="shared" si="188"/>
        <v>4</v>
      </c>
      <c r="M497" s="12">
        <f t="shared" si="180"/>
        <v>1.001514005</v>
      </c>
      <c r="N497" s="12">
        <f t="shared" ca="1" si="181"/>
        <v>1.0035501529999999</v>
      </c>
      <c r="O497" s="17">
        <f t="shared" si="189"/>
        <v>0</v>
      </c>
      <c r="P497" s="14">
        <f t="shared" ca="1" si="178"/>
        <v>286.09666425</v>
      </c>
      <c r="Q497" s="14">
        <f t="shared" si="179"/>
        <v>0</v>
      </c>
      <c r="R497" s="14">
        <f t="shared" ca="1" si="197"/>
        <v>281.54697642000002</v>
      </c>
      <c r="S497" s="20">
        <f t="shared" si="182"/>
        <v>0</v>
      </c>
      <c r="T497" s="14">
        <f t="shared" si="196"/>
        <v>0</v>
      </c>
      <c r="U497" s="4" t="str">
        <f t="shared" si="190"/>
        <v>J=</v>
      </c>
      <c r="V497" s="29">
        <f t="shared" si="191"/>
        <v>44886</v>
      </c>
      <c r="W497" s="3"/>
      <c r="X497" s="3"/>
      <c r="Y497" s="105">
        <f>[2]Plan1!$A567</f>
        <v>53409</v>
      </c>
      <c r="Z497" s="105" t="str">
        <f>[2]Plan1!$C567</f>
        <v>Paixão de Cristo</v>
      </c>
      <c r="AA497" s="96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x14ac:dyDescent="0.15">
      <c r="A498" s="35">
        <f t="shared" si="183"/>
        <v>44861</v>
      </c>
      <c r="B498" s="156">
        <f t="shared" ca="1" si="192"/>
        <v>1287.2366041299999</v>
      </c>
      <c r="C498" s="14">
        <f t="shared" si="184"/>
        <v>1000</v>
      </c>
      <c r="D498" s="13">
        <f ca="1">IF(A498&lt;$B$1,VLOOKUP(A498,[1]DI!$A$4:$B$15000,2,FALSE),0)</f>
        <v>0.13650000000000001</v>
      </c>
      <c r="E498" s="14">
        <f t="shared" ca="1" si="193"/>
        <v>1.00050788</v>
      </c>
      <c r="F498" s="14">
        <f ca="1">(TRUNC(PRODUCT($E$12:$E497),16))</f>
        <v>1.1331929804407199</v>
      </c>
      <c r="G498" s="14">
        <f t="shared" ca="1" si="194"/>
        <v>1.1303197294681899</v>
      </c>
      <c r="H498" s="14">
        <f t="shared" ca="1" si="195"/>
        <v>1.0025419799999999</v>
      </c>
      <c r="I498" s="13">
        <f t="shared" si="185"/>
        <v>0.1</v>
      </c>
      <c r="J498" s="29">
        <f t="shared" si="186"/>
        <v>44854</v>
      </c>
      <c r="K498" s="2">
        <f t="shared" si="187"/>
        <v>5</v>
      </c>
      <c r="L498" s="17">
        <f t="shared" si="188"/>
        <v>5</v>
      </c>
      <c r="M498" s="12">
        <f t="shared" si="180"/>
        <v>1.001892864</v>
      </c>
      <c r="N498" s="12">
        <f t="shared" ca="1" si="181"/>
        <v>1.004439656</v>
      </c>
      <c r="O498" s="17">
        <f t="shared" si="189"/>
        <v>0</v>
      </c>
      <c r="P498" s="14">
        <f t="shared" ref="P498:P561" ca="1" si="198">TRUNC(((N498-1)*C498),8)+TRUNC(R497*N498,8)</f>
        <v>287.23660412999999</v>
      </c>
      <c r="Q498" s="14">
        <f t="shared" ref="Q498:Q561" si="199">Q497</f>
        <v>0</v>
      </c>
      <c r="R498" s="14">
        <f t="shared" ca="1" si="197"/>
        <v>281.54697642000002</v>
      </c>
      <c r="S498" s="20">
        <f t="shared" si="182"/>
        <v>0</v>
      </c>
      <c r="T498" s="14">
        <f t="shared" si="196"/>
        <v>0</v>
      </c>
      <c r="U498" s="4" t="str">
        <f t="shared" si="190"/>
        <v>J=</v>
      </c>
      <c r="V498" s="29">
        <f t="shared" si="191"/>
        <v>44886</v>
      </c>
      <c r="W498" s="3"/>
      <c r="X498" s="3"/>
      <c r="Y498" s="105">
        <f>[2]Plan1!$A568</f>
        <v>53438</v>
      </c>
      <c r="Z498" s="105" t="str">
        <f>[2]Plan1!$C568</f>
        <v>Tiradentes</v>
      </c>
      <c r="AA498" s="96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35">
        <f t="shared" si="183"/>
        <v>44862</v>
      </c>
      <c r="B499" s="156">
        <f t="shared" ca="1" si="192"/>
        <v>1288.37755644</v>
      </c>
      <c r="C499" s="14">
        <f t="shared" si="184"/>
        <v>1000</v>
      </c>
      <c r="D499" s="13">
        <f ca="1">IF(A499&lt;$B$1,VLOOKUP(A499,[1]DI!$A$4:$B$15000,2,FALSE),0)</f>
        <v>0.13650000000000001</v>
      </c>
      <c r="E499" s="14">
        <f t="shared" ca="1" si="193"/>
        <v>1.00050788</v>
      </c>
      <c r="F499" s="14">
        <f ca="1">(TRUNC(PRODUCT($E$12:$E498),16))</f>
        <v>1.1337685064916301</v>
      </c>
      <c r="G499" s="14">
        <f t="shared" ca="1" si="194"/>
        <v>1.1303197294681899</v>
      </c>
      <c r="H499" s="14">
        <f t="shared" ca="1" si="195"/>
        <v>1.0030511499999999</v>
      </c>
      <c r="I499" s="13">
        <f t="shared" si="185"/>
        <v>0.1</v>
      </c>
      <c r="J499" s="29">
        <f t="shared" si="186"/>
        <v>44854</v>
      </c>
      <c r="K499" s="2">
        <f t="shared" si="187"/>
        <v>6</v>
      </c>
      <c r="L499" s="17">
        <f t="shared" si="188"/>
        <v>6</v>
      </c>
      <c r="M499" s="12">
        <f t="shared" si="180"/>
        <v>1.0022718669999999</v>
      </c>
      <c r="N499" s="12">
        <f t="shared" ca="1" si="181"/>
        <v>1.0053299490000001</v>
      </c>
      <c r="O499" s="17">
        <f t="shared" si="189"/>
        <v>0</v>
      </c>
      <c r="P499" s="14">
        <f t="shared" ca="1" si="198"/>
        <v>288.37755643999998</v>
      </c>
      <c r="Q499" s="14">
        <f t="shared" si="199"/>
        <v>0</v>
      </c>
      <c r="R499" s="14">
        <f t="shared" ca="1" si="197"/>
        <v>281.54697642000002</v>
      </c>
      <c r="S499" s="20">
        <f t="shared" si="182"/>
        <v>0</v>
      </c>
      <c r="T499" s="14">
        <f t="shared" si="196"/>
        <v>0</v>
      </c>
      <c r="U499" s="4" t="str">
        <f t="shared" si="190"/>
        <v>J=</v>
      </c>
      <c r="V499" s="29">
        <f t="shared" si="191"/>
        <v>44886</v>
      </c>
      <c r="W499" s="3"/>
      <c r="X499" s="3"/>
      <c r="Y499" s="105">
        <f>[2]Plan1!$A569</f>
        <v>53448</v>
      </c>
      <c r="Z499" s="105" t="str">
        <f>[2]Plan1!$C569</f>
        <v>Dia do Trabalho</v>
      </c>
      <c r="AA499" s="96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35">
        <f t="shared" si="183"/>
        <v>44863</v>
      </c>
      <c r="B500" s="156">
        <f t="shared" ca="1" si="192"/>
        <v>1289.5195211599998</v>
      </c>
      <c r="C500" s="14">
        <f t="shared" si="184"/>
        <v>1000</v>
      </c>
      <c r="D500" s="13">
        <f ca="1">IF(A500&lt;$B$1,VLOOKUP(A500,[1]DI!$A$4:$B$15000,2,FALSE),0)</f>
        <v>0</v>
      </c>
      <c r="E500" s="14">
        <f t="shared" ca="1" si="193"/>
        <v>1</v>
      </c>
      <c r="F500" s="14">
        <f ca="1">(TRUNC(PRODUCT($E$12:$E499),16))</f>
        <v>1.1343443248407099</v>
      </c>
      <c r="G500" s="14">
        <f t="shared" ca="1" si="194"/>
        <v>1.1303197294681899</v>
      </c>
      <c r="H500" s="14">
        <f t="shared" ca="1" si="195"/>
        <v>1.00356058</v>
      </c>
      <c r="I500" s="13">
        <f t="shared" si="185"/>
        <v>0.1</v>
      </c>
      <c r="J500" s="29">
        <f t="shared" si="186"/>
        <v>44854</v>
      </c>
      <c r="K500" s="2">
        <f t="shared" si="187"/>
        <v>6</v>
      </c>
      <c r="L500" s="17">
        <f t="shared" si="188"/>
        <v>7</v>
      </c>
      <c r="M500" s="12">
        <f t="shared" si="180"/>
        <v>1.0026510129999999</v>
      </c>
      <c r="N500" s="12">
        <f t="shared" ca="1" si="181"/>
        <v>1.006221032</v>
      </c>
      <c r="O500" s="17">
        <f t="shared" si="189"/>
        <v>0</v>
      </c>
      <c r="P500" s="14">
        <f t="shared" ca="1" si="198"/>
        <v>289.51952115999995</v>
      </c>
      <c r="Q500" s="14">
        <f t="shared" si="199"/>
        <v>0</v>
      </c>
      <c r="R500" s="14">
        <f t="shared" ca="1" si="197"/>
        <v>281.54697642000002</v>
      </c>
      <c r="S500" s="20">
        <f t="shared" si="182"/>
        <v>0</v>
      </c>
      <c r="T500" s="14">
        <f t="shared" si="196"/>
        <v>0</v>
      </c>
      <c r="U500" s="4" t="str">
        <f t="shared" si="190"/>
        <v>J=</v>
      </c>
      <c r="V500" s="29">
        <f t="shared" si="191"/>
        <v>44886</v>
      </c>
      <c r="W500" s="3"/>
      <c r="X500" s="3"/>
      <c r="Y500" s="105">
        <f>[2]Plan1!$A570</f>
        <v>53471</v>
      </c>
      <c r="Z500" s="105" t="str">
        <f>[2]Plan1!$C570</f>
        <v>Corpus Christi</v>
      </c>
      <c r="AA500" s="96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35">
        <f t="shared" si="183"/>
        <v>44864</v>
      </c>
      <c r="B501" s="156">
        <f t="shared" ca="1" si="192"/>
        <v>1289.5195211599998</v>
      </c>
      <c r="C501" s="14">
        <f t="shared" si="184"/>
        <v>1000</v>
      </c>
      <c r="D501" s="13">
        <f ca="1">IF(A501&lt;$B$1,VLOOKUP(A501,[1]DI!$A$4:$B$15000,2,FALSE),0)</f>
        <v>0</v>
      </c>
      <c r="E501" s="14">
        <f t="shared" ca="1" si="193"/>
        <v>1</v>
      </c>
      <c r="F501" s="14">
        <f ca="1">(TRUNC(PRODUCT($E$12:$E500),16))</f>
        <v>1.1343443248407099</v>
      </c>
      <c r="G501" s="14">
        <f t="shared" ca="1" si="194"/>
        <v>1.1303197294681899</v>
      </c>
      <c r="H501" s="14">
        <f t="shared" ca="1" si="195"/>
        <v>1.00356058</v>
      </c>
      <c r="I501" s="13">
        <f t="shared" si="185"/>
        <v>0.1</v>
      </c>
      <c r="J501" s="29">
        <f t="shared" si="186"/>
        <v>44854</v>
      </c>
      <c r="K501" s="2">
        <f t="shared" si="187"/>
        <v>6</v>
      </c>
      <c r="L501" s="17">
        <f t="shared" si="188"/>
        <v>7</v>
      </c>
      <c r="M501" s="12">
        <f t="shared" si="180"/>
        <v>1.0026510129999999</v>
      </c>
      <c r="N501" s="12">
        <f t="shared" ca="1" si="181"/>
        <v>1.006221032</v>
      </c>
      <c r="O501" s="17">
        <f t="shared" si="189"/>
        <v>0</v>
      </c>
      <c r="P501" s="14">
        <f t="shared" ca="1" si="198"/>
        <v>289.51952115999995</v>
      </c>
      <c r="Q501" s="14">
        <f t="shared" si="199"/>
        <v>0</v>
      </c>
      <c r="R501" s="14">
        <f t="shared" ca="1" si="197"/>
        <v>281.54697642000002</v>
      </c>
      <c r="S501" s="20">
        <f t="shared" si="182"/>
        <v>0</v>
      </c>
      <c r="T501" s="14">
        <f t="shared" si="196"/>
        <v>0</v>
      </c>
      <c r="U501" s="4" t="str">
        <f t="shared" si="190"/>
        <v>J=</v>
      </c>
      <c r="V501" s="29">
        <f t="shared" si="191"/>
        <v>44886</v>
      </c>
      <c r="W501" s="3"/>
      <c r="X501" s="3"/>
      <c r="Y501" s="105">
        <f>[2]Plan1!$A571</f>
        <v>53577</v>
      </c>
      <c r="Z501" s="105" t="str">
        <f>[2]Plan1!$C571</f>
        <v>Independência do Brasil</v>
      </c>
      <c r="AA501" s="96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35">
        <f t="shared" si="183"/>
        <v>44865</v>
      </c>
      <c r="B502" s="156">
        <f t="shared" ca="1" si="192"/>
        <v>1289.5195211599998</v>
      </c>
      <c r="C502" s="14">
        <f t="shared" si="184"/>
        <v>1000</v>
      </c>
      <c r="D502" s="13">
        <f ca="1">IF(A502&lt;$B$1,VLOOKUP(A502,[1]DI!$A$4:$B$15000,2,FALSE),0)</f>
        <v>0.13650000000000001</v>
      </c>
      <c r="E502" s="14">
        <f t="shared" ca="1" si="193"/>
        <v>1.00050788</v>
      </c>
      <c r="F502" s="14">
        <f ca="1">(TRUNC(PRODUCT($E$12:$E501),16))</f>
        <v>1.1343443248407099</v>
      </c>
      <c r="G502" s="14">
        <f t="shared" ca="1" si="194"/>
        <v>1.1303197294681899</v>
      </c>
      <c r="H502" s="14">
        <f t="shared" ca="1" si="195"/>
        <v>1.00356058</v>
      </c>
      <c r="I502" s="13">
        <f t="shared" si="185"/>
        <v>0.1</v>
      </c>
      <c r="J502" s="29">
        <f t="shared" si="186"/>
        <v>44854</v>
      </c>
      <c r="K502" s="2">
        <f t="shared" si="187"/>
        <v>7</v>
      </c>
      <c r="L502" s="17">
        <f t="shared" si="188"/>
        <v>7</v>
      </c>
      <c r="M502" s="12">
        <f t="shared" si="180"/>
        <v>1.0026510129999999</v>
      </c>
      <c r="N502" s="12">
        <f t="shared" ca="1" si="181"/>
        <v>1.006221032</v>
      </c>
      <c r="O502" s="17">
        <f t="shared" si="189"/>
        <v>0</v>
      </c>
      <c r="P502" s="14">
        <f t="shared" ca="1" si="198"/>
        <v>289.51952115999995</v>
      </c>
      <c r="Q502" s="14">
        <f t="shared" si="199"/>
        <v>0</v>
      </c>
      <c r="R502" s="14">
        <f t="shared" ca="1" si="197"/>
        <v>281.54697642000002</v>
      </c>
      <c r="S502" s="20">
        <f t="shared" si="182"/>
        <v>0</v>
      </c>
      <c r="T502" s="14">
        <f t="shared" si="196"/>
        <v>0</v>
      </c>
      <c r="U502" s="4" t="str">
        <f t="shared" si="190"/>
        <v>J=</v>
      </c>
      <c r="V502" s="29">
        <f t="shared" si="191"/>
        <v>44886</v>
      </c>
      <c r="W502" s="3"/>
      <c r="X502" s="3"/>
      <c r="Y502" s="105">
        <f>[2]Plan1!$A572</f>
        <v>53612</v>
      </c>
      <c r="Z502" s="105" t="str">
        <f>[2]Plan1!$C572</f>
        <v>Nossa Sr.a Aparecida - Padroeira do Brasil</v>
      </c>
      <c r="AA502" s="96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35">
        <f t="shared" si="183"/>
        <v>44866</v>
      </c>
      <c r="B503" s="156">
        <f t="shared" ca="1" si="192"/>
        <v>1290.66249958</v>
      </c>
      <c r="C503" s="14">
        <f t="shared" si="184"/>
        <v>1000</v>
      </c>
      <c r="D503" s="13">
        <f ca="1">IF(A503&lt;$B$1,VLOOKUP(A503,[1]DI!$A$4:$B$15000,2,FALSE),0)</f>
        <v>0.13650000000000001</v>
      </c>
      <c r="E503" s="14">
        <f t="shared" ca="1" si="193"/>
        <v>1.00050788</v>
      </c>
      <c r="F503" s="14">
        <f ca="1">(TRUNC(PRODUCT($E$12:$E502),16))</f>
        <v>1.13492043563641</v>
      </c>
      <c r="G503" s="14">
        <f t="shared" ca="1" si="194"/>
        <v>1.1303197294681899</v>
      </c>
      <c r="H503" s="14">
        <f t="shared" ca="1" si="195"/>
        <v>1.0040702699999999</v>
      </c>
      <c r="I503" s="13">
        <f t="shared" si="185"/>
        <v>0.1</v>
      </c>
      <c r="J503" s="29">
        <f t="shared" si="186"/>
        <v>44854</v>
      </c>
      <c r="K503" s="2">
        <f t="shared" si="187"/>
        <v>8</v>
      </c>
      <c r="L503" s="17">
        <f t="shared" si="188"/>
        <v>8</v>
      </c>
      <c r="M503" s="12">
        <f t="shared" si="180"/>
        <v>1.003030302</v>
      </c>
      <c r="N503" s="12">
        <f t="shared" ca="1" si="181"/>
        <v>1.0071129059999999</v>
      </c>
      <c r="O503" s="17">
        <f t="shared" si="189"/>
        <v>0</v>
      </c>
      <c r="P503" s="14">
        <f t="shared" ca="1" si="198"/>
        <v>290.66249957999997</v>
      </c>
      <c r="Q503" s="14">
        <f t="shared" si="199"/>
        <v>0</v>
      </c>
      <c r="R503" s="14">
        <f t="shared" ca="1" si="197"/>
        <v>281.54697642000002</v>
      </c>
      <c r="S503" s="20">
        <f t="shared" si="182"/>
        <v>0</v>
      </c>
      <c r="T503" s="14">
        <f t="shared" si="196"/>
        <v>0</v>
      </c>
      <c r="U503" s="4" t="str">
        <f t="shared" si="190"/>
        <v>J=</v>
      </c>
      <c r="V503" s="29">
        <f t="shared" si="191"/>
        <v>44886</v>
      </c>
      <c r="W503" s="3"/>
      <c r="X503" s="3"/>
      <c r="Y503" s="105">
        <f>[2]Plan1!$A573</f>
        <v>53633</v>
      </c>
      <c r="Z503" s="105" t="str">
        <f>[2]Plan1!$C573</f>
        <v>Finados</v>
      </c>
      <c r="AA503" s="96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35">
        <f t="shared" si="183"/>
        <v>44867</v>
      </c>
      <c r="B504" s="156">
        <f t="shared" ca="1" si="192"/>
        <v>1291.8064930099999</v>
      </c>
      <c r="C504" s="14">
        <f t="shared" si="184"/>
        <v>1000</v>
      </c>
      <c r="D504" s="13">
        <f ca="1">IF(A504&lt;$B$1,VLOOKUP(A504,[1]DI!$A$4:$B$15000,2,FALSE),0)</f>
        <v>0</v>
      </c>
      <c r="E504" s="14">
        <f t="shared" ca="1" si="193"/>
        <v>1</v>
      </c>
      <c r="F504" s="14">
        <f ca="1">(TRUNC(PRODUCT($E$12:$E503),16))</f>
        <v>1.13549683902726</v>
      </c>
      <c r="G504" s="14">
        <f t="shared" ca="1" si="194"/>
        <v>1.1303197294681899</v>
      </c>
      <c r="H504" s="14">
        <f t="shared" ca="1" si="195"/>
        <v>1.00458022</v>
      </c>
      <c r="I504" s="13">
        <f t="shared" si="185"/>
        <v>0.1</v>
      </c>
      <c r="J504" s="29">
        <f t="shared" si="186"/>
        <v>44854</v>
      </c>
      <c r="K504" s="2">
        <f t="shared" si="187"/>
        <v>8</v>
      </c>
      <c r="L504" s="17">
        <f t="shared" si="188"/>
        <v>9</v>
      </c>
      <c r="M504" s="12">
        <f t="shared" si="180"/>
        <v>1.003409735</v>
      </c>
      <c r="N504" s="12">
        <f t="shared" ca="1" si="181"/>
        <v>1.0080055720000001</v>
      </c>
      <c r="O504" s="17">
        <f t="shared" si="189"/>
        <v>0</v>
      </c>
      <c r="P504" s="14">
        <f t="shared" ca="1" si="198"/>
        <v>291.80649301000005</v>
      </c>
      <c r="Q504" s="14">
        <f t="shared" si="199"/>
        <v>0</v>
      </c>
      <c r="R504" s="14">
        <f t="shared" ca="1" si="197"/>
        <v>281.54697642000002</v>
      </c>
      <c r="S504" s="20">
        <f t="shared" si="182"/>
        <v>0</v>
      </c>
      <c r="T504" s="14">
        <f t="shared" si="196"/>
        <v>0</v>
      </c>
      <c r="U504" s="4" t="str">
        <f t="shared" si="190"/>
        <v>J=</v>
      </c>
      <c r="V504" s="29">
        <f t="shared" si="191"/>
        <v>44886</v>
      </c>
      <c r="W504" s="3"/>
      <c r="X504" s="3"/>
      <c r="Y504" s="105">
        <f>[2]Plan1!$A574</f>
        <v>53646</v>
      </c>
      <c r="Z504" s="105" t="str">
        <f>[2]Plan1!$C574</f>
        <v>Proclamação da República</v>
      </c>
      <c r="AA504" s="96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x14ac:dyDescent="0.15">
      <c r="A505" s="35">
        <f t="shared" si="183"/>
        <v>44868</v>
      </c>
      <c r="B505" s="156">
        <f t="shared" ca="1" si="192"/>
        <v>1291.8064930099999</v>
      </c>
      <c r="C505" s="14">
        <f t="shared" si="184"/>
        <v>1000</v>
      </c>
      <c r="D505" s="13">
        <f ca="1">IF(A505&lt;$B$1,VLOOKUP(A505,[1]DI!$A$4:$B$15000,2,FALSE),0)</f>
        <v>0.13650000000000001</v>
      </c>
      <c r="E505" s="14">
        <f t="shared" ca="1" si="193"/>
        <v>1.00050788</v>
      </c>
      <c r="F505" s="14">
        <f ca="1">(TRUNC(PRODUCT($E$12:$E504),16))</f>
        <v>1.13549683902726</v>
      </c>
      <c r="G505" s="14">
        <f t="shared" ca="1" si="194"/>
        <v>1.1303197294681899</v>
      </c>
      <c r="H505" s="14">
        <f t="shared" ca="1" si="195"/>
        <v>1.00458022</v>
      </c>
      <c r="I505" s="13">
        <f t="shared" si="185"/>
        <v>0.1</v>
      </c>
      <c r="J505" s="29">
        <f t="shared" si="186"/>
        <v>44854</v>
      </c>
      <c r="K505" s="2">
        <f t="shared" si="187"/>
        <v>9</v>
      </c>
      <c r="L505" s="17">
        <f t="shared" si="188"/>
        <v>9</v>
      </c>
      <c r="M505" s="12">
        <f t="shared" si="180"/>
        <v>1.003409735</v>
      </c>
      <c r="N505" s="12">
        <f t="shared" ca="1" si="181"/>
        <v>1.0080055720000001</v>
      </c>
      <c r="O505" s="17">
        <f t="shared" si="189"/>
        <v>0</v>
      </c>
      <c r="P505" s="14">
        <f t="shared" ca="1" si="198"/>
        <v>291.80649301000005</v>
      </c>
      <c r="Q505" s="14">
        <f t="shared" si="199"/>
        <v>0</v>
      </c>
      <c r="R505" s="14">
        <f t="shared" ca="1" si="197"/>
        <v>281.54697642000002</v>
      </c>
      <c r="S505" s="20">
        <f t="shared" si="182"/>
        <v>0</v>
      </c>
      <c r="T505" s="14">
        <f t="shared" si="196"/>
        <v>0</v>
      </c>
      <c r="U505" s="4" t="str">
        <f t="shared" si="190"/>
        <v>J=</v>
      </c>
      <c r="V505" s="29">
        <f t="shared" si="191"/>
        <v>44886</v>
      </c>
      <c r="W505" s="3"/>
      <c r="X505" s="3"/>
      <c r="Y505" s="105">
        <f>[2]Plan1!$A575</f>
        <v>53651</v>
      </c>
      <c r="Z505" s="105" t="str">
        <f>[2]Plan1!$C575</f>
        <v>Dia Nacional de Zumbi e da Consciência Negra</v>
      </c>
      <c r="AA505" s="96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35">
        <f t="shared" si="183"/>
        <v>44869</v>
      </c>
      <c r="B506" s="156">
        <f t="shared" ca="1" si="192"/>
        <v>1292.9514885900001</v>
      </c>
      <c r="C506" s="14">
        <f t="shared" si="184"/>
        <v>1000</v>
      </c>
      <c r="D506" s="13">
        <f ca="1">IF(A506&lt;$B$1,VLOOKUP(A506,[1]DI!$A$4:$B$15000,2,FALSE),0)</f>
        <v>0.13650000000000001</v>
      </c>
      <c r="E506" s="14">
        <f t="shared" ca="1" si="193"/>
        <v>1.00050788</v>
      </c>
      <c r="F506" s="14">
        <f ca="1">(TRUNC(PRODUCT($E$12:$E505),16))</f>
        <v>1.13607353516186</v>
      </c>
      <c r="G506" s="14">
        <f t="shared" ca="1" si="194"/>
        <v>1.1303197294681899</v>
      </c>
      <c r="H506" s="14">
        <f t="shared" ca="1" si="195"/>
        <v>1.0050904199999999</v>
      </c>
      <c r="I506" s="13">
        <f t="shared" si="185"/>
        <v>0.1</v>
      </c>
      <c r="J506" s="29">
        <f t="shared" si="186"/>
        <v>44854</v>
      </c>
      <c r="K506" s="2">
        <f t="shared" si="187"/>
        <v>10</v>
      </c>
      <c r="L506" s="17">
        <f t="shared" si="188"/>
        <v>10</v>
      </c>
      <c r="M506" s="12">
        <f t="shared" si="180"/>
        <v>1.003789311</v>
      </c>
      <c r="N506" s="12">
        <f t="shared" ca="1" si="181"/>
        <v>1.0088990200000001</v>
      </c>
      <c r="O506" s="17">
        <f t="shared" si="189"/>
        <v>0</v>
      </c>
      <c r="P506" s="14">
        <f t="shared" ca="1" si="198"/>
        <v>292.95148859</v>
      </c>
      <c r="Q506" s="14">
        <f t="shared" si="199"/>
        <v>0</v>
      </c>
      <c r="R506" s="14">
        <f t="shared" ca="1" si="197"/>
        <v>281.54697642000002</v>
      </c>
      <c r="S506" s="20">
        <f t="shared" si="182"/>
        <v>0</v>
      </c>
      <c r="T506" s="14">
        <f t="shared" si="196"/>
        <v>0</v>
      </c>
      <c r="U506" s="4" t="str">
        <f t="shared" si="190"/>
        <v>J=</v>
      </c>
      <c r="V506" s="29">
        <f t="shared" si="191"/>
        <v>44886</v>
      </c>
      <c r="W506" s="3"/>
      <c r="X506" s="3"/>
      <c r="Y506" s="105">
        <f>[2]Plan1!$A576</f>
        <v>53686</v>
      </c>
      <c r="Z506" s="105" t="str">
        <f>[2]Plan1!$C576</f>
        <v>Natal</v>
      </c>
      <c r="AA506" s="96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35">
        <f t="shared" si="183"/>
        <v>44870</v>
      </c>
      <c r="B507" s="156">
        <f t="shared" ca="1" si="192"/>
        <v>1294.0975132399999</v>
      </c>
      <c r="C507" s="14">
        <f t="shared" si="184"/>
        <v>1000</v>
      </c>
      <c r="D507" s="13">
        <f ca="1">IF(A507&lt;$B$1,VLOOKUP(A507,[1]DI!$A$4:$B$15000,2,FALSE),0)</f>
        <v>0</v>
      </c>
      <c r="E507" s="14">
        <f t="shared" ca="1" si="193"/>
        <v>1</v>
      </c>
      <c r="F507" s="14">
        <f ca="1">(TRUNC(PRODUCT($E$12:$E506),16))</f>
        <v>1.1366505241889</v>
      </c>
      <c r="G507" s="14">
        <f t="shared" ca="1" si="194"/>
        <v>1.1303197294681899</v>
      </c>
      <c r="H507" s="14">
        <f t="shared" ca="1" si="195"/>
        <v>1.00560089</v>
      </c>
      <c r="I507" s="13">
        <f t="shared" si="185"/>
        <v>0.1</v>
      </c>
      <c r="J507" s="29">
        <f t="shared" si="186"/>
        <v>44854</v>
      </c>
      <c r="K507" s="2">
        <f t="shared" si="187"/>
        <v>10</v>
      </c>
      <c r="L507" s="17">
        <f t="shared" si="188"/>
        <v>11</v>
      </c>
      <c r="M507" s="12">
        <f t="shared" si="180"/>
        <v>1.004169031</v>
      </c>
      <c r="N507" s="12">
        <f t="shared" ca="1" si="181"/>
        <v>1.0097932709999999</v>
      </c>
      <c r="O507" s="17">
        <f t="shared" si="189"/>
        <v>0</v>
      </c>
      <c r="P507" s="14">
        <f t="shared" ca="1" si="198"/>
        <v>294.09751324000001</v>
      </c>
      <c r="Q507" s="14">
        <f t="shared" si="199"/>
        <v>0</v>
      </c>
      <c r="R507" s="14">
        <f t="shared" ca="1" si="197"/>
        <v>281.54697642000002</v>
      </c>
      <c r="S507" s="20">
        <f t="shared" si="182"/>
        <v>0</v>
      </c>
      <c r="T507" s="14">
        <f t="shared" si="196"/>
        <v>0</v>
      </c>
      <c r="U507" s="4" t="str">
        <f t="shared" si="190"/>
        <v>J=</v>
      </c>
      <c r="V507" s="29">
        <f t="shared" si="191"/>
        <v>44886</v>
      </c>
      <c r="W507" s="3"/>
      <c r="X507" s="3"/>
      <c r="Y507" s="105">
        <f>[2]Plan1!$A577</f>
        <v>53693</v>
      </c>
      <c r="Z507" s="105" t="str">
        <f>[2]Plan1!$C577</f>
        <v>Confraternização Universal</v>
      </c>
      <c r="AA507" s="96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35">
        <f t="shared" si="183"/>
        <v>44871</v>
      </c>
      <c r="B508" s="156">
        <f t="shared" ca="1" si="192"/>
        <v>1294.0975132399999</v>
      </c>
      <c r="C508" s="14">
        <f t="shared" si="184"/>
        <v>1000</v>
      </c>
      <c r="D508" s="13">
        <f ca="1">IF(A508&lt;$B$1,VLOOKUP(A508,[1]DI!$A$4:$B$15000,2,FALSE),0)</f>
        <v>0</v>
      </c>
      <c r="E508" s="14">
        <f t="shared" ca="1" si="193"/>
        <v>1</v>
      </c>
      <c r="F508" s="14">
        <f ca="1">(TRUNC(PRODUCT($E$12:$E507),16))</f>
        <v>1.1366505241889</v>
      </c>
      <c r="G508" s="14">
        <f t="shared" ca="1" si="194"/>
        <v>1.1303197294681899</v>
      </c>
      <c r="H508" s="14">
        <f t="shared" ca="1" si="195"/>
        <v>1.00560089</v>
      </c>
      <c r="I508" s="13">
        <f t="shared" si="185"/>
        <v>0.1</v>
      </c>
      <c r="J508" s="29">
        <f t="shared" si="186"/>
        <v>44854</v>
      </c>
      <c r="K508" s="2">
        <f t="shared" si="187"/>
        <v>10</v>
      </c>
      <c r="L508" s="17">
        <f t="shared" si="188"/>
        <v>11</v>
      </c>
      <c r="M508" s="12">
        <f t="shared" si="180"/>
        <v>1.004169031</v>
      </c>
      <c r="N508" s="12">
        <f t="shared" ca="1" si="181"/>
        <v>1.0097932709999999</v>
      </c>
      <c r="O508" s="17">
        <f t="shared" si="189"/>
        <v>0</v>
      </c>
      <c r="P508" s="14">
        <f t="shared" ca="1" si="198"/>
        <v>294.09751324000001</v>
      </c>
      <c r="Q508" s="14">
        <f t="shared" si="199"/>
        <v>0</v>
      </c>
      <c r="R508" s="14">
        <f t="shared" ca="1" si="197"/>
        <v>281.54697642000002</v>
      </c>
      <c r="S508" s="20">
        <f t="shared" si="182"/>
        <v>0</v>
      </c>
      <c r="T508" s="14">
        <f t="shared" si="196"/>
        <v>0</v>
      </c>
      <c r="U508" s="4" t="str">
        <f t="shared" si="190"/>
        <v>J=</v>
      </c>
      <c r="V508" s="29">
        <f t="shared" si="191"/>
        <v>44886</v>
      </c>
      <c r="W508" s="3"/>
      <c r="X508" s="3"/>
      <c r="Y508" s="105">
        <f>[2]Plan1!$A578</f>
        <v>53748</v>
      </c>
      <c r="Z508" s="105" t="str">
        <f>[2]Plan1!$C578</f>
        <v>Carnaval</v>
      </c>
      <c r="AA508" s="96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35">
        <f t="shared" si="183"/>
        <v>44872</v>
      </c>
      <c r="B509" s="156">
        <f t="shared" ca="1" si="192"/>
        <v>1294.0975132399999</v>
      </c>
      <c r="C509" s="14">
        <f t="shared" si="184"/>
        <v>1000</v>
      </c>
      <c r="D509" s="13">
        <f ca="1">IF(A509&lt;$B$1,VLOOKUP(A509,[1]DI!$A$4:$B$15000,2,FALSE),0)</f>
        <v>0.13650000000000001</v>
      </c>
      <c r="E509" s="14">
        <f t="shared" ca="1" si="193"/>
        <v>1.00050788</v>
      </c>
      <c r="F509" s="14">
        <f ca="1">(TRUNC(PRODUCT($E$12:$E508),16))</f>
        <v>1.1366505241889</v>
      </c>
      <c r="G509" s="14">
        <f t="shared" ca="1" si="194"/>
        <v>1.1303197294681899</v>
      </c>
      <c r="H509" s="14">
        <f t="shared" ca="1" si="195"/>
        <v>1.00560089</v>
      </c>
      <c r="I509" s="13">
        <f t="shared" si="185"/>
        <v>0.1</v>
      </c>
      <c r="J509" s="29">
        <f t="shared" si="186"/>
        <v>44854</v>
      </c>
      <c r="K509" s="2">
        <f t="shared" si="187"/>
        <v>11</v>
      </c>
      <c r="L509" s="17">
        <f t="shared" si="188"/>
        <v>11</v>
      </c>
      <c r="M509" s="12">
        <f t="shared" si="180"/>
        <v>1.004169031</v>
      </c>
      <c r="N509" s="12">
        <f t="shared" ca="1" si="181"/>
        <v>1.0097932709999999</v>
      </c>
      <c r="O509" s="17">
        <f t="shared" si="189"/>
        <v>0</v>
      </c>
      <c r="P509" s="14">
        <f t="shared" ca="1" si="198"/>
        <v>294.09751324000001</v>
      </c>
      <c r="Q509" s="14">
        <f t="shared" si="199"/>
        <v>0</v>
      </c>
      <c r="R509" s="14">
        <f t="shared" ca="1" si="197"/>
        <v>281.54697642000002</v>
      </c>
      <c r="S509" s="20">
        <f t="shared" si="182"/>
        <v>0</v>
      </c>
      <c r="T509" s="14">
        <f t="shared" si="196"/>
        <v>0</v>
      </c>
      <c r="U509" s="4" t="str">
        <f t="shared" si="190"/>
        <v>J=</v>
      </c>
      <c r="V509" s="29">
        <f t="shared" si="191"/>
        <v>44886</v>
      </c>
      <c r="W509" s="3"/>
      <c r="X509" s="3"/>
      <c r="Y509" s="105">
        <f>[2]Plan1!$A579</f>
        <v>53749</v>
      </c>
      <c r="Z509" s="105" t="str">
        <f>[2]Plan1!$C579</f>
        <v>Carnaval</v>
      </c>
      <c r="AA509" s="96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35">
        <f t="shared" si="183"/>
        <v>44873</v>
      </c>
      <c r="B510" s="156">
        <f t="shared" ca="1" si="192"/>
        <v>1295.2445426500001</v>
      </c>
      <c r="C510" s="14">
        <f t="shared" si="184"/>
        <v>1000</v>
      </c>
      <c r="D510" s="13">
        <f ca="1">IF(A510&lt;$B$1,VLOOKUP(A510,[1]DI!$A$4:$B$15000,2,FALSE),0)</f>
        <v>0.13650000000000001</v>
      </c>
      <c r="E510" s="14">
        <f t="shared" ca="1" si="193"/>
        <v>1.00050788</v>
      </c>
      <c r="F510" s="14">
        <f ca="1">(TRUNC(PRODUCT($E$12:$E509),16))</f>
        <v>1.1372278062571299</v>
      </c>
      <c r="G510" s="14">
        <f t="shared" ca="1" si="194"/>
        <v>1.1303197294681899</v>
      </c>
      <c r="H510" s="14">
        <f t="shared" ca="1" si="195"/>
        <v>1.00611161</v>
      </c>
      <c r="I510" s="13">
        <f t="shared" si="185"/>
        <v>0.1</v>
      </c>
      <c r="J510" s="29">
        <f t="shared" si="186"/>
        <v>44854</v>
      </c>
      <c r="K510" s="2">
        <f t="shared" si="187"/>
        <v>12</v>
      </c>
      <c r="L510" s="17">
        <f t="shared" si="188"/>
        <v>12</v>
      </c>
      <c r="M510" s="12">
        <f t="shared" si="180"/>
        <v>1.0045488950000001</v>
      </c>
      <c r="N510" s="12">
        <f t="shared" ca="1" si="181"/>
        <v>1.010688306</v>
      </c>
      <c r="O510" s="17">
        <f t="shared" si="189"/>
        <v>0</v>
      </c>
      <c r="P510" s="14">
        <f t="shared" ca="1" si="198"/>
        <v>295.24454265000003</v>
      </c>
      <c r="Q510" s="14">
        <f t="shared" si="199"/>
        <v>0</v>
      </c>
      <c r="R510" s="14">
        <f t="shared" ca="1" si="197"/>
        <v>281.54697642000002</v>
      </c>
      <c r="S510" s="20">
        <f t="shared" si="182"/>
        <v>0</v>
      </c>
      <c r="T510" s="14">
        <f t="shared" si="196"/>
        <v>0</v>
      </c>
      <c r="U510" s="4" t="str">
        <f t="shared" si="190"/>
        <v>J=</v>
      </c>
      <c r="V510" s="29">
        <f t="shared" si="191"/>
        <v>44886</v>
      </c>
      <c r="W510" s="3"/>
      <c r="X510" s="3"/>
      <c r="Y510" s="105">
        <f>[2]Plan1!$A580</f>
        <v>53794</v>
      </c>
      <c r="Z510" s="105" t="str">
        <f>[2]Plan1!$C580</f>
        <v>Paixão de Cristo</v>
      </c>
      <c r="AA510" s="96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35">
        <f t="shared" si="183"/>
        <v>44874</v>
      </c>
      <c r="B511" s="156">
        <f t="shared" ca="1" si="192"/>
        <v>1296.39260113</v>
      </c>
      <c r="C511" s="14">
        <f t="shared" si="184"/>
        <v>1000</v>
      </c>
      <c r="D511" s="13">
        <f ca="1">IF(A511&lt;$B$1,VLOOKUP(A511,[1]DI!$A$4:$B$15000,2,FALSE),0)</f>
        <v>0.13650000000000001</v>
      </c>
      <c r="E511" s="14">
        <f t="shared" ca="1" si="193"/>
        <v>1.00050788</v>
      </c>
      <c r="F511" s="14">
        <f ca="1">(TRUNC(PRODUCT($E$12:$E510),16))</f>
        <v>1.1378053815153699</v>
      </c>
      <c r="G511" s="14">
        <f t="shared" ca="1" si="194"/>
        <v>1.1303197294681899</v>
      </c>
      <c r="H511" s="14">
        <f t="shared" ca="1" si="195"/>
        <v>1.0066226</v>
      </c>
      <c r="I511" s="13">
        <f t="shared" si="185"/>
        <v>0.1</v>
      </c>
      <c r="J511" s="29">
        <f t="shared" si="186"/>
        <v>44854</v>
      </c>
      <c r="K511" s="2">
        <f t="shared" si="187"/>
        <v>13</v>
      </c>
      <c r="L511" s="17">
        <f t="shared" si="188"/>
        <v>13</v>
      </c>
      <c r="M511" s="12">
        <f t="shared" si="180"/>
        <v>1.0049289020000001</v>
      </c>
      <c r="N511" s="12">
        <f t="shared" ca="1" si="181"/>
        <v>1.011584144</v>
      </c>
      <c r="O511" s="17">
        <f t="shared" si="189"/>
        <v>0</v>
      </c>
      <c r="P511" s="14">
        <f t="shared" ca="1" si="198"/>
        <v>296.39260113</v>
      </c>
      <c r="Q511" s="14">
        <f t="shared" si="199"/>
        <v>0</v>
      </c>
      <c r="R511" s="14">
        <f t="shared" ca="1" si="197"/>
        <v>281.54697642000002</v>
      </c>
      <c r="S511" s="20">
        <f t="shared" si="182"/>
        <v>0</v>
      </c>
      <c r="T511" s="14">
        <f t="shared" si="196"/>
        <v>0</v>
      </c>
      <c r="U511" s="4" t="str">
        <f t="shared" si="190"/>
        <v>J=</v>
      </c>
      <c r="V511" s="29">
        <f t="shared" si="191"/>
        <v>44886</v>
      </c>
      <c r="W511" s="3"/>
      <c r="X511" s="3"/>
      <c r="Y511" s="105">
        <f>[2]Plan1!$A581</f>
        <v>53803</v>
      </c>
      <c r="Z511" s="105" t="str">
        <f>[2]Plan1!$C581</f>
        <v>Tiradentes</v>
      </c>
      <c r="AA511" s="96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x14ac:dyDescent="0.15">
      <c r="A512" s="35">
        <f t="shared" si="183"/>
        <v>44875</v>
      </c>
      <c r="B512" s="156">
        <f t="shared" ca="1" si="192"/>
        <v>1297.5416656299999</v>
      </c>
      <c r="C512" s="14">
        <f t="shared" si="184"/>
        <v>1000</v>
      </c>
      <c r="D512" s="13">
        <f ca="1">IF(A512&lt;$B$1,VLOOKUP(A512,[1]DI!$A$4:$B$15000,2,FALSE),0)</f>
        <v>0.13650000000000001</v>
      </c>
      <c r="E512" s="14">
        <f t="shared" ca="1" si="193"/>
        <v>1.00050788</v>
      </c>
      <c r="F512" s="14">
        <f ca="1">(TRUNC(PRODUCT($E$12:$E511),16))</f>
        <v>1.1383832501125299</v>
      </c>
      <c r="G512" s="14">
        <f t="shared" ca="1" si="194"/>
        <v>1.1303197294681899</v>
      </c>
      <c r="H512" s="14">
        <f t="shared" ca="1" si="195"/>
        <v>1.0071338400000001</v>
      </c>
      <c r="I512" s="13">
        <f t="shared" si="185"/>
        <v>0.1</v>
      </c>
      <c r="J512" s="29">
        <f t="shared" si="186"/>
        <v>44854</v>
      </c>
      <c r="K512" s="2">
        <f t="shared" si="187"/>
        <v>14</v>
      </c>
      <c r="L512" s="17">
        <f t="shared" si="188"/>
        <v>14</v>
      </c>
      <c r="M512" s="12">
        <f t="shared" si="180"/>
        <v>1.005309053</v>
      </c>
      <c r="N512" s="12">
        <f t="shared" ca="1" si="181"/>
        <v>1.012480767</v>
      </c>
      <c r="O512" s="17">
        <f t="shared" si="189"/>
        <v>0</v>
      </c>
      <c r="P512" s="14">
        <f t="shared" ca="1" si="198"/>
        <v>297.54166563000001</v>
      </c>
      <c r="Q512" s="14">
        <f t="shared" si="199"/>
        <v>0</v>
      </c>
      <c r="R512" s="14">
        <f t="shared" ca="1" si="197"/>
        <v>281.54697642000002</v>
      </c>
      <c r="S512" s="20">
        <f t="shared" si="182"/>
        <v>0</v>
      </c>
      <c r="T512" s="14">
        <f t="shared" si="196"/>
        <v>0</v>
      </c>
      <c r="U512" s="4" t="str">
        <f t="shared" si="190"/>
        <v>J=</v>
      </c>
      <c r="V512" s="29">
        <f t="shared" si="191"/>
        <v>44886</v>
      </c>
      <c r="W512" s="3"/>
      <c r="X512" s="3"/>
      <c r="Y512" s="105">
        <f>[2]Plan1!$A582</f>
        <v>53813</v>
      </c>
      <c r="Z512" s="105" t="str">
        <f>[2]Plan1!$C582</f>
        <v>Dia do Trabalho</v>
      </c>
      <c r="AA512" s="96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35">
        <f t="shared" si="183"/>
        <v>44876</v>
      </c>
      <c r="B513" s="156">
        <f t="shared" ca="1" si="192"/>
        <v>1298.6917489499999</v>
      </c>
      <c r="C513" s="14">
        <f t="shared" si="184"/>
        <v>1000</v>
      </c>
      <c r="D513" s="13">
        <f ca="1">IF(A513&lt;$B$1,VLOOKUP(A513,[1]DI!$A$4:$B$15000,2,FALSE),0)</f>
        <v>0.13650000000000001</v>
      </c>
      <c r="E513" s="14">
        <f t="shared" ca="1" si="193"/>
        <v>1.00050788</v>
      </c>
      <c r="F513" s="14">
        <f ca="1">(TRUNC(PRODUCT($E$12:$E512),16))</f>
        <v>1.1389614121975999</v>
      </c>
      <c r="G513" s="14">
        <f t="shared" ca="1" si="194"/>
        <v>1.1303197294681899</v>
      </c>
      <c r="H513" s="14">
        <f t="shared" ca="1" si="195"/>
        <v>1.0076453400000001</v>
      </c>
      <c r="I513" s="13">
        <f t="shared" si="185"/>
        <v>0.1</v>
      </c>
      <c r="J513" s="29">
        <f t="shared" si="186"/>
        <v>44854</v>
      </c>
      <c r="K513" s="2">
        <f t="shared" si="187"/>
        <v>15</v>
      </c>
      <c r="L513" s="17">
        <f t="shared" si="188"/>
        <v>15</v>
      </c>
      <c r="M513" s="12">
        <f t="shared" si="180"/>
        <v>1.005689348</v>
      </c>
      <c r="N513" s="12">
        <f t="shared" ca="1" si="181"/>
        <v>1.0133781850000001</v>
      </c>
      <c r="O513" s="17">
        <f t="shared" si="189"/>
        <v>0</v>
      </c>
      <c r="P513" s="14">
        <f t="shared" ca="1" si="198"/>
        <v>298.69174894999998</v>
      </c>
      <c r="Q513" s="14">
        <f t="shared" si="199"/>
        <v>0</v>
      </c>
      <c r="R513" s="14">
        <f t="shared" ca="1" si="197"/>
        <v>281.54697642000002</v>
      </c>
      <c r="S513" s="20">
        <f t="shared" si="182"/>
        <v>0</v>
      </c>
      <c r="T513" s="14">
        <f t="shared" si="196"/>
        <v>0</v>
      </c>
      <c r="U513" s="4" t="str">
        <f t="shared" si="190"/>
        <v>J=</v>
      </c>
      <c r="V513" s="29">
        <f t="shared" si="191"/>
        <v>44886</v>
      </c>
      <c r="W513" s="3"/>
      <c r="X513" s="3"/>
      <c r="Y513" s="105">
        <f>[2]Plan1!$A583</f>
        <v>53856</v>
      </c>
      <c r="Z513" s="105" t="str">
        <f>[2]Plan1!$C583</f>
        <v>Corpus Christi</v>
      </c>
      <c r="AA513" s="96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35">
        <f t="shared" si="183"/>
        <v>44877</v>
      </c>
      <c r="B514" s="156">
        <f t="shared" ca="1" si="192"/>
        <v>1299.8428652</v>
      </c>
      <c r="C514" s="14">
        <f t="shared" si="184"/>
        <v>1000</v>
      </c>
      <c r="D514" s="13">
        <f ca="1">IF(A514&lt;$B$1,VLOOKUP(A514,[1]DI!$A$4:$B$15000,2,FALSE),0)</f>
        <v>0</v>
      </c>
      <c r="E514" s="14">
        <f t="shared" ca="1" si="193"/>
        <v>1</v>
      </c>
      <c r="F514" s="14">
        <f ca="1">(TRUNC(PRODUCT($E$12:$E513),16))</f>
        <v>1.13953986791963</v>
      </c>
      <c r="G514" s="14">
        <f t="shared" ca="1" si="194"/>
        <v>1.1303197294681899</v>
      </c>
      <c r="H514" s="14">
        <f t="shared" ca="1" si="195"/>
        <v>1.00815711</v>
      </c>
      <c r="I514" s="13">
        <f t="shared" si="185"/>
        <v>0.1</v>
      </c>
      <c r="J514" s="29">
        <f t="shared" si="186"/>
        <v>44854</v>
      </c>
      <c r="K514" s="2">
        <f t="shared" si="187"/>
        <v>15</v>
      </c>
      <c r="L514" s="17">
        <f t="shared" si="188"/>
        <v>16</v>
      </c>
      <c r="M514" s="12">
        <f t="shared" si="180"/>
        <v>1.0060697869999999</v>
      </c>
      <c r="N514" s="12">
        <f t="shared" ca="1" si="181"/>
        <v>1.014276409</v>
      </c>
      <c r="O514" s="17">
        <f t="shared" si="189"/>
        <v>0</v>
      </c>
      <c r="P514" s="14">
        <f t="shared" ca="1" si="198"/>
        <v>299.84286520000001</v>
      </c>
      <c r="Q514" s="14">
        <f t="shared" si="199"/>
        <v>0</v>
      </c>
      <c r="R514" s="14">
        <f t="shared" ca="1" si="197"/>
        <v>281.54697642000002</v>
      </c>
      <c r="S514" s="20">
        <f t="shared" si="182"/>
        <v>0</v>
      </c>
      <c r="T514" s="14">
        <f t="shared" si="196"/>
        <v>0</v>
      </c>
      <c r="U514" s="4" t="str">
        <f t="shared" si="190"/>
        <v>J=</v>
      </c>
      <c r="V514" s="29">
        <f t="shared" si="191"/>
        <v>44886</v>
      </c>
      <c r="W514" s="3"/>
      <c r="X514" s="3"/>
      <c r="Y514" s="105">
        <f>[2]Plan1!$A584</f>
        <v>53942</v>
      </c>
      <c r="Z514" s="105" t="str">
        <f>[2]Plan1!$C584</f>
        <v>Independência do Brasil</v>
      </c>
      <c r="AA514" s="96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35">
        <f t="shared" si="183"/>
        <v>44878</v>
      </c>
      <c r="B515" s="156">
        <f t="shared" ca="1" si="192"/>
        <v>1299.8428652</v>
      </c>
      <c r="C515" s="14">
        <f t="shared" si="184"/>
        <v>1000</v>
      </c>
      <c r="D515" s="13">
        <f ca="1">IF(A515&lt;$B$1,VLOOKUP(A515,[1]DI!$A$4:$B$15000,2,FALSE),0)</f>
        <v>0</v>
      </c>
      <c r="E515" s="14">
        <f t="shared" ca="1" si="193"/>
        <v>1</v>
      </c>
      <c r="F515" s="14">
        <f ca="1">(TRUNC(PRODUCT($E$12:$E514),16))</f>
        <v>1.13953986791963</v>
      </c>
      <c r="G515" s="14">
        <f t="shared" ca="1" si="194"/>
        <v>1.1303197294681899</v>
      </c>
      <c r="H515" s="14">
        <f t="shared" ca="1" si="195"/>
        <v>1.00815711</v>
      </c>
      <c r="I515" s="13">
        <f t="shared" si="185"/>
        <v>0.1</v>
      </c>
      <c r="J515" s="29">
        <f t="shared" si="186"/>
        <v>44854</v>
      </c>
      <c r="K515" s="2">
        <f t="shared" si="187"/>
        <v>15</v>
      </c>
      <c r="L515" s="17">
        <f t="shared" si="188"/>
        <v>16</v>
      </c>
      <c r="M515" s="12">
        <f t="shared" si="180"/>
        <v>1.0060697869999999</v>
      </c>
      <c r="N515" s="12">
        <f t="shared" ca="1" si="181"/>
        <v>1.014276409</v>
      </c>
      <c r="O515" s="17">
        <f t="shared" si="189"/>
        <v>0</v>
      </c>
      <c r="P515" s="14">
        <f t="shared" ca="1" si="198"/>
        <v>299.84286520000001</v>
      </c>
      <c r="Q515" s="14">
        <f t="shared" si="199"/>
        <v>0</v>
      </c>
      <c r="R515" s="14">
        <f t="shared" ca="1" si="197"/>
        <v>281.54697642000002</v>
      </c>
      <c r="S515" s="20">
        <f t="shared" si="182"/>
        <v>0</v>
      </c>
      <c r="T515" s="14">
        <f t="shared" si="196"/>
        <v>0</v>
      </c>
      <c r="U515" s="4" t="str">
        <f t="shared" si="190"/>
        <v>J=</v>
      </c>
      <c r="V515" s="29">
        <f t="shared" si="191"/>
        <v>44886</v>
      </c>
      <c r="W515" s="3"/>
      <c r="X515" s="3"/>
      <c r="Y515" s="105">
        <f>[2]Plan1!$A585</f>
        <v>53977</v>
      </c>
      <c r="Z515" s="105" t="str">
        <f>[2]Plan1!$C585</f>
        <v>Nossa Sr.a Aparecida - Padroeira do Brasil</v>
      </c>
      <c r="AA515" s="96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35">
        <f t="shared" si="183"/>
        <v>44879</v>
      </c>
      <c r="B516" s="156">
        <f t="shared" ca="1" si="192"/>
        <v>1299.8428652</v>
      </c>
      <c r="C516" s="14">
        <f t="shared" si="184"/>
        <v>1000</v>
      </c>
      <c r="D516" s="13">
        <f ca="1">IF(A516&lt;$B$1,VLOOKUP(A516,[1]DI!$A$4:$B$15000,2,FALSE),0)</f>
        <v>0.13650000000000001</v>
      </c>
      <c r="E516" s="14">
        <f t="shared" ca="1" si="193"/>
        <v>1.00050788</v>
      </c>
      <c r="F516" s="14">
        <f ca="1">(TRUNC(PRODUCT($E$12:$E515),16))</f>
        <v>1.13953986791963</v>
      </c>
      <c r="G516" s="14">
        <f t="shared" ca="1" si="194"/>
        <v>1.1303197294681899</v>
      </c>
      <c r="H516" s="14">
        <f t="shared" ca="1" si="195"/>
        <v>1.00815711</v>
      </c>
      <c r="I516" s="13">
        <f t="shared" si="185"/>
        <v>0.1</v>
      </c>
      <c r="J516" s="29">
        <f t="shared" si="186"/>
        <v>44854</v>
      </c>
      <c r="K516" s="2">
        <f t="shared" si="187"/>
        <v>16</v>
      </c>
      <c r="L516" s="17">
        <f t="shared" si="188"/>
        <v>16</v>
      </c>
      <c r="M516" s="12">
        <f t="shared" si="180"/>
        <v>1.0060697869999999</v>
      </c>
      <c r="N516" s="12">
        <f t="shared" ca="1" si="181"/>
        <v>1.014276409</v>
      </c>
      <c r="O516" s="17">
        <f t="shared" si="189"/>
        <v>0</v>
      </c>
      <c r="P516" s="14">
        <f t="shared" ca="1" si="198"/>
        <v>299.84286520000001</v>
      </c>
      <c r="Q516" s="14">
        <f t="shared" si="199"/>
        <v>0</v>
      </c>
      <c r="R516" s="14">
        <f t="shared" ca="1" si="197"/>
        <v>281.54697642000002</v>
      </c>
      <c r="S516" s="20">
        <f t="shared" si="182"/>
        <v>0</v>
      </c>
      <c r="T516" s="14">
        <f t="shared" si="196"/>
        <v>0</v>
      </c>
      <c r="U516" s="4" t="str">
        <f t="shared" si="190"/>
        <v>J=</v>
      </c>
      <c r="V516" s="29">
        <f t="shared" si="191"/>
        <v>44886</v>
      </c>
      <c r="W516" s="3"/>
      <c r="X516" s="3"/>
      <c r="Y516" s="105">
        <f>[2]Plan1!$A586</f>
        <v>53998</v>
      </c>
      <c r="Z516" s="105" t="str">
        <f>[2]Plan1!$C586</f>
        <v>Finados</v>
      </c>
      <c r="AA516" s="96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35">
        <f t="shared" si="183"/>
        <v>44880</v>
      </c>
      <c r="B517" s="156">
        <f t="shared" ca="1" si="192"/>
        <v>1300.9949887499999</v>
      </c>
      <c r="C517" s="14">
        <f t="shared" si="184"/>
        <v>1000</v>
      </c>
      <c r="D517" s="13">
        <f ca="1">IF(A517&lt;$B$1,VLOOKUP(A517,[1]DI!$A$4:$B$15000,2,FALSE),0)</f>
        <v>0</v>
      </c>
      <c r="E517" s="14">
        <f t="shared" ca="1" si="193"/>
        <v>1</v>
      </c>
      <c r="F517" s="14">
        <f ca="1">(TRUNC(PRODUCT($E$12:$E516),16))</f>
        <v>1.14011861742775</v>
      </c>
      <c r="G517" s="14">
        <f t="shared" ca="1" si="194"/>
        <v>1.1303197294681899</v>
      </c>
      <c r="H517" s="14">
        <f t="shared" ca="1" si="195"/>
        <v>1.0086691299999999</v>
      </c>
      <c r="I517" s="13">
        <f t="shared" si="185"/>
        <v>0.1</v>
      </c>
      <c r="J517" s="29">
        <f t="shared" si="186"/>
        <v>44854</v>
      </c>
      <c r="K517" s="2">
        <f t="shared" si="187"/>
        <v>16</v>
      </c>
      <c r="L517" s="17">
        <f t="shared" si="188"/>
        <v>17</v>
      </c>
      <c r="M517" s="12">
        <f t="shared" si="180"/>
        <v>1.00645037</v>
      </c>
      <c r="N517" s="12">
        <f t="shared" ca="1" si="181"/>
        <v>1.015175419</v>
      </c>
      <c r="O517" s="17">
        <f t="shared" si="189"/>
        <v>0</v>
      </c>
      <c r="P517" s="14">
        <f t="shared" ca="1" si="198"/>
        <v>300.99498875</v>
      </c>
      <c r="Q517" s="14">
        <f t="shared" si="199"/>
        <v>0</v>
      </c>
      <c r="R517" s="14">
        <f t="shared" ca="1" si="197"/>
        <v>281.54697642000002</v>
      </c>
      <c r="S517" s="20">
        <f t="shared" si="182"/>
        <v>0</v>
      </c>
      <c r="T517" s="14">
        <f t="shared" si="196"/>
        <v>0</v>
      </c>
      <c r="U517" s="4" t="str">
        <f t="shared" si="190"/>
        <v>J=</v>
      </c>
      <c r="V517" s="29">
        <f t="shared" si="191"/>
        <v>44886</v>
      </c>
      <c r="W517" s="3"/>
      <c r="X517" s="3"/>
      <c r="Y517" s="105">
        <f>[2]Plan1!$A587</f>
        <v>54011</v>
      </c>
      <c r="Z517" s="105" t="str">
        <f>[2]Plan1!$C587</f>
        <v>Proclamação da República</v>
      </c>
      <c r="AA517" s="96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35">
        <f t="shared" si="183"/>
        <v>44881</v>
      </c>
      <c r="B518" s="156">
        <f t="shared" ca="1" si="192"/>
        <v>1300.9949887499999</v>
      </c>
      <c r="C518" s="14">
        <f t="shared" si="184"/>
        <v>1000</v>
      </c>
      <c r="D518" s="13">
        <f ca="1">IF(A518&lt;$B$1,VLOOKUP(A518,[1]DI!$A$4:$B$15000,2,FALSE),0)</f>
        <v>0.13650000000000001</v>
      </c>
      <c r="E518" s="14">
        <f t="shared" ca="1" si="193"/>
        <v>1.00050788</v>
      </c>
      <c r="F518" s="14">
        <f ca="1">(TRUNC(PRODUCT($E$12:$E517),16))</f>
        <v>1.14011861742775</v>
      </c>
      <c r="G518" s="14">
        <f t="shared" ca="1" si="194"/>
        <v>1.1303197294681899</v>
      </c>
      <c r="H518" s="14">
        <f t="shared" ca="1" si="195"/>
        <v>1.0086691299999999</v>
      </c>
      <c r="I518" s="13">
        <f t="shared" si="185"/>
        <v>0.1</v>
      </c>
      <c r="J518" s="29">
        <f t="shared" si="186"/>
        <v>44854</v>
      </c>
      <c r="K518" s="2">
        <f t="shared" si="187"/>
        <v>17</v>
      </c>
      <c r="L518" s="17">
        <f t="shared" si="188"/>
        <v>17</v>
      </c>
      <c r="M518" s="12">
        <f t="shared" si="180"/>
        <v>1.00645037</v>
      </c>
      <c r="N518" s="12">
        <f t="shared" ca="1" si="181"/>
        <v>1.015175419</v>
      </c>
      <c r="O518" s="17">
        <f t="shared" si="189"/>
        <v>0</v>
      </c>
      <c r="P518" s="14">
        <f t="shared" ca="1" si="198"/>
        <v>300.99498875</v>
      </c>
      <c r="Q518" s="14">
        <f t="shared" si="199"/>
        <v>0</v>
      </c>
      <c r="R518" s="14">
        <f t="shared" ca="1" si="197"/>
        <v>281.54697642000002</v>
      </c>
      <c r="S518" s="20">
        <f t="shared" si="182"/>
        <v>0</v>
      </c>
      <c r="T518" s="14">
        <f t="shared" si="196"/>
        <v>0</v>
      </c>
      <c r="U518" s="4" t="str">
        <f t="shared" si="190"/>
        <v>J=</v>
      </c>
      <c r="V518" s="29">
        <f t="shared" si="191"/>
        <v>44886</v>
      </c>
      <c r="W518" s="3"/>
      <c r="X518" s="3"/>
      <c r="Y518" s="105">
        <f>[2]Plan1!$A588</f>
        <v>54016</v>
      </c>
      <c r="Z518" s="105" t="str">
        <f>[2]Plan1!$C588</f>
        <v>Dia Nacional de Zumbi e da Consciência Negra</v>
      </c>
      <c r="AA518" s="96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x14ac:dyDescent="0.15">
      <c r="A519" s="35">
        <f t="shared" si="183"/>
        <v>44882</v>
      </c>
      <c r="B519" s="156">
        <f t="shared" ca="1" si="192"/>
        <v>1302.14813241</v>
      </c>
      <c r="C519" s="14">
        <f t="shared" si="184"/>
        <v>1000</v>
      </c>
      <c r="D519" s="13">
        <f ca="1">IF(A519&lt;$B$1,VLOOKUP(A519,[1]DI!$A$4:$B$15000,2,FALSE),0)</f>
        <v>0.13650000000000001</v>
      </c>
      <c r="E519" s="14">
        <f t="shared" ca="1" si="193"/>
        <v>1.00050788</v>
      </c>
      <c r="F519" s="14">
        <f ca="1">(TRUNC(PRODUCT($E$12:$E518),16))</f>
        <v>1.1406976608711701</v>
      </c>
      <c r="G519" s="14">
        <f t="shared" ca="1" si="194"/>
        <v>1.1303197294681899</v>
      </c>
      <c r="H519" s="14">
        <f t="shared" ca="1" si="195"/>
        <v>1.0091814100000001</v>
      </c>
      <c r="I519" s="13">
        <f t="shared" si="185"/>
        <v>0.1</v>
      </c>
      <c r="J519" s="29">
        <f t="shared" si="186"/>
        <v>44854</v>
      </c>
      <c r="K519" s="2">
        <f t="shared" si="187"/>
        <v>18</v>
      </c>
      <c r="L519" s="17">
        <f t="shared" si="188"/>
        <v>18</v>
      </c>
      <c r="M519" s="12">
        <f t="shared" si="180"/>
        <v>1.006831096</v>
      </c>
      <c r="N519" s="12">
        <f t="shared" ca="1" si="181"/>
        <v>1.016075225</v>
      </c>
      <c r="O519" s="17">
        <f t="shared" si="189"/>
        <v>0</v>
      </c>
      <c r="P519" s="14">
        <f t="shared" ca="1" si="198"/>
        <v>302.14813241000002</v>
      </c>
      <c r="Q519" s="14">
        <f t="shared" si="199"/>
        <v>0</v>
      </c>
      <c r="R519" s="14">
        <f t="shared" ca="1" si="197"/>
        <v>281.54697642000002</v>
      </c>
      <c r="S519" s="20">
        <f t="shared" si="182"/>
        <v>0</v>
      </c>
      <c r="T519" s="14">
        <f t="shared" si="196"/>
        <v>0</v>
      </c>
      <c r="U519" s="4" t="str">
        <f t="shared" si="190"/>
        <v>J=</v>
      </c>
      <c r="V519" s="29">
        <f t="shared" si="191"/>
        <v>44886</v>
      </c>
      <c r="W519" s="3"/>
      <c r="X519" s="3"/>
      <c r="Y519" s="105">
        <f>[2]Plan1!$A589</f>
        <v>54051</v>
      </c>
      <c r="Z519" s="105" t="str">
        <f>[2]Plan1!$C589</f>
        <v>Natal</v>
      </c>
      <c r="AA519" s="96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35">
        <f t="shared" si="183"/>
        <v>44883</v>
      </c>
      <c r="B520" s="156">
        <f t="shared" ca="1" si="192"/>
        <v>1303.30231284</v>
      </c>
      <c r="C520" s="14">
        <f t="shared" si="184"/>
        <v>1000</v>
      </c>
      <c r="D520" s="13">
        <f ca="1">IF(A520&lt;$B$1,VLOOKUP(A520,[1]DI!$A$4:$B$15000,2,FALSE),0)</f>
        <v>0.13650000000000001</v>
      </c>
      <c r="E520" s="14">
        <f t="shared" ca="1" si="193"/>
        <v>1.00050788</v>
      </c>
      <c r="F520" s="14">
        <f ca="1">(TRUNC(PRODUCT($E$12:$E519),16))</f>
        <v>1.14127699839917</v>
      </c>
      <c r="G520" s="14">
        <f t="shared" ca="1" si="194"/>
        <v>1.1303197294681899</v>
      </c>
      <c r="H520" s="14">
        <f t="shared" ca="1" si="195"/>
        <v>1.0096939599999999</v>
      </c>
      <c r="I520" s="13">
        <f t="shared" si="185"/>
        <v>0.1</v>
      </c>
      <c r="J520" s="29">
        <f t="shared" si="186"/>
        <v>44854</v>
      </c>
      <c r="K520" s="2">
        <f t="shared" si="187"/>
        <v>19</v>
      </c>
      <c r="L520" s="17">
        <f t="shared" si="188"/>
        <v>19</v>
      </c>
      <c r="M520" s="12">
        <f t="shared" si="180"/>
        <v>1.0072119669999999</v>
      </c>
      <c r="N520" s="12">
        <f t="shared" ca="1" si="181"/>
        <v>1.01697584</v>
      </c>
      <c r="O520" s="17">
        <f t="shared" si="189"/>
        <v>0</v>
      </c>
      <c r="P520" s="14">
        <f t="shared" ca="1" si="198"/>
        <v>303.30231284000001</v>
      </c>
      <c r="Q520" s="14">
        <f t="shared" si="199"/>
        <v>0</v>
      </c>
      <c r="R520" s="14">
        <f t="shared" ca="1" si="197"/>
        <v>281.54697642000002</v>
      </c>
      <c r="S520" s="20">
        <f t="shared" si="182"/>
        <v>0</v>
      </c>
      <c r="T520" s="14">
        <f t="shared" si="196"/>
        <v>0</v>
      </c>
      <c r="U520" s="4" t="str">
        <f t="shared" si="190"/>
        <v>J=</v>
      </c>
      <c r="V520" s="29">
        <f t="shared" si="191"/>
        <v>44886</v>
      </c>
      <c r="W520" s="3"/>
      <c r="X520" s="3"/>
      <c r="Y520" s="105">
        <f>[2]Plan1!$A590</f>
        <v>54058</v>
      </c>
      <c r="Z520" s="105" t="str">
        <f>[2]Plan1!$C590</f>
        <v>Confraternização Universal</v>
      </c>
      <c r="AA520" s="96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35">
        <f t="shared" si="183"/>
        <v>44884</v>
      </c>
      <c r="B521" s="156">
        <f t="shared" ca="1" si="192"/>
        <v>1304.45750185</v>
      </c>
      <c r="C521" s="14">
        <f t="shared" si="184"/>
        <v>1000</v>
      </c>
      <c r="D521" s="13">
        <f ca="1">IF(A521&lt;$B$1,VLOOKUP(A521,[1]DI!$A$4:$B$15000,2,FALSE),0)</f>
        <v>0</v>
      </c>
      <c r="E521" s="14">
        <f t="shared" ca="1" si="193"/>
        <v>1</v>
      </c>
      <c r="F521" s="14">
        <f ca="1">(TRUNC(PRODUCT($E$12:$E520),16))</f>
        <v>1.1418566301611199</v>
      </c>
      <c r="G521" s="14">
        <f t="shared" ca="1" si="194"/>
        <v>1.1303197294681899</v>
      </c>
      <c r="H521" s="14">
        <f t="shared" ca="1" si="195"/>
        <v>1.01020676</v>
      </c>
      <c r="I521" s="13">
        <f t="shared" si="185"/>
        <v>0.1</v>
      </c>
      <c r="J521" s="29">
        <f t="shared" si="186"/>
        <v>44854</v>
      </c>
      <c r="K521" s="2">
        <f t="shared" si="187"/>
        <v>19</v>
      </c>
      <c r="L521" s="17">
        <f t="shared" si="188"/>
        <v>20</v>
      </c>
      <c r="M521" s="12">
        <f t="shared" si="180"/>
        <v>1.007592982</v>
      </c>
      <c r="N521" s="12">
        <f t="shared" ca="1" si="181"/>
        <v>1.017877242</v>
      </c>
      <c r="O521" s="17">
        <f t="shared" si="189"/>
        <v>0</v>
      </c>
      <c r="P521" s="14">
        <f t="shared" ca="1" si="198"/>
        <v>304.45750185000003</v>
      </c>
      <c r="Q521" s="14">
        <f t="shared" si="199"/>
        <v>0</v>
      </c>
      <c r="R521" s="14">
        <f t="shared" ca="1" si="197"/>
        <v>281.54697642000002</v>
      </c>
      <c r="S521" s="20">
        <f t="shared" si="182"/>
        <v>0</v>
      </c>
      <c r="T521" s="14">
        <f t="shared" si="196"/>
        <v>0</v>
      </c>
      <c r="U521" s="4" t="str">
        <f t="shared" si="190"/>
        <v>J=</v>
      </c>
      <c r="V521" s="29">
        <f t="shared" si="191"/>
        <v>44886</v>
      </c>
      <c r="W521" s="3"/>
      <c r="X521" s="3"/>
      <c r="Y521" s="105">
        <f>[2]Plan1!$A591</f>
        <v>54105</v>
      </c>
      <c r="Z521" s="105" t="str">
        <f>[2]Plan1!$C591</f>
        <v>Carnaval</v>
      </c>
      <c r="AA521" s="96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35">
        <f t="shared" si="183"/>
        <v>44885</v>
      </c>
      <c r="B522" s="156">
        <f t="shared" ca="1" si="192"/>
        <v>1304.45750185</v>
      </c>
      <c r="C522" s="14">
        <f t="shared" si="184"/>
        <v>1000</v>
      </c>
      <c r="D522" s="13">
        <f ca="1">IF(A522&lt;$B$1,VLOOKUP(A522,[1]DI!$A$4:$B$15000,2,FALSE),0)</f>
        <v>0</v>
      </c>
      <c r="E522" s="14">
        <f t="shared" ca="1" si="193"/>
        <v>1</v>
      </c>
      <c r="F522" s="14">
        <f ca="1">(TRUNC(PRODUCT($E$12:$E521),16))</f>
        <v>1.1418566301611199</v>
      </c>
      <c r="G522" s="14">
        <f t="shared" ca="1" si="194"/>
        <v>1.1303197294681899</v>
      </c>
      <c r="H522" s="14">
        <f t="shared" ca="1" si="195"/>
        <v>1.01020676</v>
      </c>
      <c r="I522" s="13">
        <f t="shared" si="185"/>
        <v>0.1</v>
      </c>
      <c r="J522" s="29">
        <f t="shared" si="186"/>
        <v>44854</v>
      </c>
      <c r="K522" s="2">
        <f t="shared" si="187"/>
        <v>19</v>
      </c>
      <c r="L522" s="17">
        <f t="shared" si="188"/>
        <v>20</v>
      </c>
      <c r="M522" s="12">
        <f t="shared" si="180"/>
        <v>1.007592982</v>
      </c>
      <c r="N522" s="12">
        <f t="shared" ca="1" si="181"/>
        <v>1.017877242</v>
      </c>
      <c r="O522" s="17">
        <f t="shared" si="189"/>
        <v>0</v>
      </c>
      <c r="P522" s="14">
        <f t="shared" ca="1" si="198"/>
        <v>304.45750185000003</v>
      </c>
      <c r="Q522" s="14">
        <f t="shared" si="199"/>
        <v>0</v>
      </c>
      <c r="R522" s="14">
        <f t="shared" ca="1" si="197"/>
        <v>281.54697642000002</v>
      </c>
      <c r="S522" s="20">
        <f t="shared" si="182"/>
        <v>0</v>
      </c>
      <c r="T522" s="14">
        <f t="shared" si="196"/>
        <v>0</v>
      </c>
      <c r="U522" s="4" t="str">
        <f t="shared" si="190"/>
        <v>J=</v>
      </c>
      <c r="V522" s="29">
        <f t="shared" si="191"/>
        <v>44886</v>
      </c>
      <c r="W522" s="3"/>
      <c r="X522" s="3"/>
      <c r="Y522" s="105">
        <f>[2]Plan1!$A592</f>
        <v>54106</v>
      </c>
      <c r="Z522" s="105" t="str">
        <f>[2]Plan1!$C592</f>
        <v>Carnaval</v>
      </c>
      <c r="AA522" s="96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x14ac:dyDescent="0.15">
      <c r="A523" s="35">
        <f t="shared" si="183"/>
        <v>44886</v>
      </c>
      <c r="B523" s="156">
        <f t="shared" ca="1" si="192"/>
        <v>1304.45750185</v>
      </c>
      <c r="C523" s="14">
        <f t="shared" si="184"/>
        <v>1000</v>
      </c>
      <c r="D523" s="13">
        <f ca="1">IF(A523&lt;$B$1,VLOOKUP(A523,[1]DI!$A$4:$B$15000,2,FALSE),0)</f>
        <v>0.13650000000000001</v>
      </c>
      <c r="E523" s="14">
        <f t="shared" ca="1" si="193"/>
        <v>1.00050788</v>
      </c>
      <c r="F523" s="14">
        <f ca="1">(TRUNC(PRODUCT($E$12:$E522),16))</f>
        <v>1.1418566301611199</v>
      </c>
      <c r="G523" s="14">
        <f t="shared" ca="1" si="194"/>
        <v>1.1303197294681899</v>
      </c>
      <c r="H523" s="14">
        <f t="shared" ca="1" si="195"/>
        <v>1.01020676</v>
      </c>
      <c r="I523" s="13">
        <f t="shared" si="185"/>
        <v>0.1</v>
      </c>
      <c r="J523" s="29">
        <f t="shared" si="186"/>
        <v>44854</v>
      </c>
      <c r="K523" s="2">
        <f t="shared" si="187"/>
        <v>20</v>
      </c>
      <c r="L523" s="17">
        <f t="shared" si="188"/>
        <v>20</v>
      </c>
      <c r="M523" s="12">
        <f t="shared" si="180"/>
        <v>1.007592982</v>
      </c>
      <c r="N523" s="12">
        <f t="shared" ca="1" si="181"/>
        <v>1.017877242</v>
      </c>
      <c r="O523" s="17">
        <f t="shared" si="189"/>
        <v>6</v>
      </c>
      <c r="P523" s="14">
        <f t="shared" ca="1" si="198"/>
        <v>304.45750185000003</v>
      </c>
      <c r="Q523" s="14">
        <f t="shared" si="199"/>
        <v>0</v>
      </c>
      <c r="R523" s="14">
        <f t="shared" ca="1" si="197"/>
        <v>304.45750185000003</v>
      </c>
      <c r="S523" s="20">
        <f t="shared" si="182"/>
        <v>0</v>
      </c>
      <c r="T523" s="14">
        <f t="shared" si="196"/>
        <v>0</v>
      </c>
      <c r="U523" s="4" t="str">
        <f t="shared" si="190"/>
        <v>J=</v>
      </c>
      <c r="V523" s="29">
        <f t="shared" si="191"/>
        <v>44886</v>
      </c>
      <c r="W523" s="3"/>
      <c r="X523" s="3"/>
      <c r="Y523" s="105">
        <f>[2]Plan1!$A593</f>
        <v>54151</v>
      </c>
      <c r="Z523" s="105" t="str">
        <f>[2]Plan1!$C593</f>
        <v>Paixão de Cristo</v>
      </c>
      <c r="AA523" s="96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35">
        <f t="shared" si="183"/>
        <v>44887</v>
      </c>
      <c r="B524" s="156">
        <f t="shared" ca="1" si="192"/>
        <v>1305.6137194800001</v>
      </c>
      <c r="C524" s="14">
        <f t="shared" si="184"/>
        <v>1000</v>
      </c>
      <c r="D524" s="13">
        <f ca="1">IF(A524&lt;$B$1,VLOOKUP(A524,[1]DI!$A$4:$B$15000,2,FALSE),0)</f>
        <v>0.13650000000000001</v>
      </c>
      <c r="E524" s="14">
        <f t="shared" ca="1" si="193"/>
        <v>1.00050788</v>
      </c>
      <c r="F524" s="14">
        <f ca="1">(TRUNC(PRODUCT($E$12:$E523),16))</f>
        <v>1.14243655630644</v>
      </c>
      <c r="G524" s="14">
        <f t="shared" ca="1" si="194"/>
        <v>1.1418566301611199</v>
      </c>
      <c r="H524" s="14">
        <f t="shared" ca="1" si="195"/>
        <v>1.00050788</v>
      </c>
      <c r="I524" s="13">
        <f t="shared" si="185"/>
        <v>0.1</v>
      </c>
      <c r="J524" s="29">
        <f t="shared" si="186"/>
        <v>44886</v>
      </c>
      <c r="K524" s="2">
        <f t="shared" si="187"/>
        <v>1</v>
      </c>
      <c r="L524" s="17">
        <f t="shared" si="188"/>
        <v>1</v>
      </c>
      <c r="M524" s="12">
        <f t="shared" ref="M524:M587" si="200">ROUND((I524+1)^(L524/252),9)</f>
        <v>1.000378287</v>
      </c>
      <c r="N524" s="12">
        <f t="shared" ref="N524:N587" ca="1" si="201">ROUND(H524*M524,9)</f>
        <v>1.0008863589999999</v>
      </c>
      <c r="O524" s="17">
        <f t="shared" si="189"/>
        <v>0</v>
      </c>
      <c r="P524" s="14">
        <f t="shared" ca="1" si="198"/>
        <v>305.61371948000004</v>
      </c>
      <c r="Q524" s="14">
        <f t="shared" si="199"/>
        <v>0</v>
      </c>
      <c r="R524" s="14">
        <f t="shared" ca="1" si="197"/>
        <v>304.45750185000003</v>
      </c>
      <c r="S524" s="20">
        <f t="shared" ref="S524:S587" si="202">IF($O524&gt;0,VLOOKUP($O524,$Y$12:$AE$150,7),0)</f>
        <v>0</v>
      </c>
      <c r="T524" s="14">
        <f t="shared" si="196"/>
        <v>0</v>
      </c>
      <c r="U524" s="4" t="str">
        <f t="shared" si="190"/>
        <v>J=</v>
      </c>
      <c r="V524" s="29">
        <f t="shared" si="191"/>
        <v>44915</v>
      </c>
      <c r="W524" s="3"/>
      <c r="X524" s="3"/>
      <c r="Y524" s="105">
        <f>[2]Plan1!$A594</f>
        <v>54169</v>
      </c>
      <c r="Z524" s="105" t="str">
        <f>[2]Plan1!$C594</f>
        <v>Tiradentes</v>
      </c>
      <c r="AA524" s="96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35">
        <f t="shared" ref="A525:A588" si="203">(A524+1)</f>
        <v>44888</v>
      </c>
      <c r="B525" s="156">
        <f t="shared" ca="1" si="192"/>
        <v>1306.77096375</v>
      </c>
      <c r="C525" s="14">
        <f t="shared" ref="C525:C588" si="204">(C524-T524)</f>
        <v>1000</v>
      </c>
      <c r="D525" s="13">
        <f ca="1">IF(A525&lt;$B$1,VLOOKUP(A525,[1]DI!$A$4:$B$15000,2,FALSE),0)</f>
        <v>0.13650000000000001</v>
      </c>
      <c r="E525" s="14">
        <f t="shared" ca="1" si="193"/>
        <v>1.00050788</v>
      </c>
      <c r="F525" s="14">
        <f ca="1">(TRUNC(PRODUCT($E$12:$E524),16))</f>
        <v>1.14301677698466</v>
      </c>
      <c r="G525" s="14">
        <f t="shared" ca="1" si="194"/>
        <v>1.1418566301611199</v>
      </c>
      <c r="H525" s="14">
        <f t="shared" ca="1" si="195"/>
        <v>1.00101602</v>
      </c>
      <c r="I525" s="13">
        <f t="shared" ref="I525:I588" si="205">I524</f>
        <v>0.1</v>
      </c>
      <c r="J525" s="29">
        <f t="shared" ref="J525:J588" si="206">IF(O524&gt;0,VLOOKUP(O524,Y$12:AI$150,2),J524)</f>
        <v>44886</v>
      </c>
      <c r="K525" s="2">
        <f t="shared" ref="K525:K588" si="207">IF(A525&gt;J525,IF(NETWORKDAYS(J525,A525,$Y$160:$Y$544)-1=0,1,NETWORKDAYS(J525,A525,$Y$160:$Y$544)-1),0)</f>
        <v>2</v>
      </c>
      <c r="L525" s="17">
        <f t="shared" ref="L525:L588" si="208">IF(AND(K525=1,K524=1),1,IF(K525&gt;0,IF(K525=K524,K525+1,K525),0))</f>
        <v>2</v>
      </c>
      <c r="M525" s="12">
        <f t="shared" si="200"/>
        <v>1.0007567159999999</v>
      </c>
      <c r="N525" s="12">
        <f t="shared" ca="1" si="201"/>
        <v>1.0017735050000001</v>
      </c>
      <c r="O525" s="17">
        <f t="shared" ref="O525:O588" si="209">IF(VLOOKUP(A525,Z$12:AG$150,8)=VLOOKUP(A524,Z$12:AG$150,8),0,VLOOKUP(A525,Z$12:AG$150,8))</f>
        <v>0</v>
      </c>
      <c r="P525" s="14">
        <f t="shared" ca="1" si="198"/>
        <v>306.77096375000002</v>
      </c>
      <c r="Q525" s="14">
        <f t="shared" si="199"/>
        <v>0</v>
      </c>
      <c r="R525" s="14">
        <f t="shared" ca="1" si="197"/>
        <v>304.45750185000003</v>
      </c>
      <c r="S525" s="20">
        <f t="shared" si="202"/>
        <v>0</v>
      </c>
      <c r="T525" s="14">
        <f t="shared" si="196"/>
        <v>0</v>
      </c>
      <c r="U525" s="4" t="str">
        <f t="shared" ref="U525:U588" si="210">IF(O524&gt;0,VLOOKUP(O524,Y$12:AI$150,10),U524)</f>
        <v>J=</v>
      </c>
      <c r="V525" s="29">
        <f t="shared" ref="V525:V588" si="211">IF(O524&gt;0,VLOOKUP(O524,Y$12:AI$150,11),V524)</f>
        <v>44915</v>
      </c>
      <c r="W525" s="3"/>
      <c r="X525" s="3"/>
      <c r="Y525" s="105">
        <f>[2]Plan1!$A595</f>
        <v>54179</v>
      </c>
      <c r="Z525" s="105" t="str">
        <f>[2]Plan1!$C595</f>
        <v>Dia do Trabalho</v>
      </c>
      <c r="AA525" s="96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x14ac:dyDescent="0.15">
      <c r="A526" s="35">
        <f t="shared" si="203"/>
        <v>44889</v>
      </c>
      <c r="B526" s="156">
        <f t="shared" ref="B526:B589" ca="1" si="212">IF(A526&lt;=TODAY(),C526+P526,IF(AND(A526&gt;TODAY(),A526&lt;=$B$1),IF(VLOOKUP(TODAY(),$A$10:$D$5000,4,FALSE)=0,"n.d",C526+P526),"n.d"))</f>
        <v>1307.92922417</v>
      </c>
      <c r="C526" s="14">
        <f t="shared" si="204"/>
        <v>1000</v>
      </c>
      <c r="D526" s="13">
        <f ca="1">IF(A526&lt;$B$1,VLOOKUP(A526,[1]DI!$A$4:$B$15000,2,FALSE),0)</f>
        <v>0.13650000000000001</v>
      </c>
      <c r="E526" s="14">
        <f t="shared" ref="E526:E589" ca="1" si="213">ROUND(((1+D526)^(1/252)),8)</f>
        <v>1.00050788</v>
      </c>
      <c r="F526" s="14">
        <f ca="1">(TRUNC(PRODUCT($E$12:$E525),16))</f>
        <v>1.1435972923453499</v>
      </c>
      <c r="G526" s="14">
        <f t="shared" ref="G526:G589" ca="1" si="214">IF(O525&gt;0,F525,G525)</f>
        <v>1.1418566301611199</v>
      </c>
      <c r="H526" s="14">
        <f t="shared" ref="H526:H589" ca="1" si="215">ROUND(F526/G526,8)</f>
        <v>1.00152441</v>
      </c>
      <c r="I526" s="13">
        <f t="shared" si="205"/>
        <v>0.1</v>
      </c>
      <c r="J526" s="29">
        <f t="shared" si="206"/>
        <v>44886</v>
      </c>
      <c r="K526" s="2">
        <f t="shared" si="207"/>
        <v>3</v>
      </c>
      <c r="L526" s="17">
        <f t="shared" si="208"/>
        <v>3</v>
      </c>
      <c r="M526" s="12">
        <f t="shared" si="200"/>
        <v>1.001135289</v>
      </c>
      <c r="N526" s="12">
        <f t="shared" ca="1" si="201"/>
        <v>1.0026614300000001</v>
      </c>
      <c r="O526" s="17">
        <f t="shared" si="209"/>
        <v>0</v>
      </c>
      <c r="P526" s="14">
        <f t="shared" ca="1" si="198"/>
        <v>307.92922417</v>
      </c>
      <c r="Q526" s="14">
        <f t="shared" si="199"/>
        <v>0</v>
      </c>
      <c r="R526" s="14">
        <f t="shared" ca="1" si="197"/>
        <v>304.45750185000003</v>
      </c>
      <c r="S526" s="20">
        <f t="shared" si="202"/>
        <v>0</v>
      </c>
      <c r="T526" s="14">
        <f t="shared" ref="T526:T589" si="216">IF(S526&gt;0,TRUNC(S526*C526,8),0)</f>
        <v>0</v>
      </c>
      <c r="U526" s="4" t="str">
        <f t="shared" si="210"/>
        <v>J=</v>
      </c>
      <c r="V526" s="29">
        <f t="shared" si="211"/>
        <v>44915</v>
      </c>
      <c r="W526" s="3"/>
      <c r="X526" s="3"/>
      <c r="Y526" s="105">
        <f>[2]Plan1!$A596</f>
        <v>54213</v>
      </c>
      <c r="Z526" s="105" t="str">
        <f>[2]Plan1!$C596</f>
        <v>Corpus Christi</v>
      </c>
      <c r="AA526" s="96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35">
        <f t="shared" si="203"/>
        <v>44890</v>
      </c>
      <c r="B527" s="156">
        <f t="shared" ca="1" si="212"/>
        <v>1309.08852555</v>
      </c>
      <c r="C527" s="14">
        <f t="shared" si="204"/>
        <v>1000</v>
      </c>
      <c r="D527" s="13">
        <f ca="1">IF(A527&lt;$B$1,VLOOKUP(A527,[1]DI!$A$4:$B$15000,2,FALSE),0)</f>
        <v>0.13650000000000001</v>
      </c>
      <c r="E527" s="14">
        <f t="shared" ca="1" si="213"/>
        <v>1.00050788</v>
      </c>
      <c r="F527" s="14">
        <f ca="1">(TRUNC(PRODUCT($E$12:$E526),16))</f>
        <v>1.1441781025381901</v>
      </c>
      <c r="G527" s="14">
        <f t="shared" ca="1" si="214"/>
        <v>1.1418566301611199</v>
      </c>
      <c r="H527" s="14">
        <f t="shared" ca="1" si="215"/>
        <v>1.00203307</v>
      </c>
      <c r="I527" s="13">
        <f t="shared" si="205"/>
        <v>0.1</v>
      </c>
      <c r="J527" s="29">
        <f t="shared" si="206"/>
        <v>44886</v>
      </c>
      <c r="K527" s="2">
        <f t="shared" si="207"/>
        <v>4</v>
      </c>
      <c r="L527" s="17">
        <f t="shared" si="208"/>
        <v>4</v>
      </c>
      <c r="M527" s="12">
        <f t="shared" si="200"/>
        <v>1.001514005</v>
      </c>
      <c r="N527" s="12">
        <f t="shared" ca="1" si="201"/>
        <v>1.0035501529999999</v>
      </c>
      <c r="O527" s="17">
        <f t="shared" si="209"/>
        <v>0</v>
      </c>
      <c r="P527" s="14">
        <f t="shared" ca="1" si="198"/>
        <v>309.08852555000004</v>
      </c>
      <c r="Q527" s="14">
        <f t="shared" si="199"/>
        <v>0</v>
      </c>
      <c r="R527" s="14">
        <f t="shared" ca="1" si="197"/>
        <v>304.45750185000003</v>
      </c>
      <c r="S527" s="20">
        <f t="shared" si="202"/>
        <v>0</v>
      </c>
      <c r="T527" s="14">
        <f t="shared" si="216"/>
        <v>0</v>
      </c>
      <c r="U527" s="4" t="str">
        <f t="shared" si="210"/>
        <v>J=</v>
      </c>
      <c r="V527" s="29">
        <f t="shared" si="211"/>
        <v>44915</v>
      </c>
      <c r="W527" s="3"/>
      <c r="X527" s="3"/>
      <c r="Y527" s="105">
        <f>[2]Plan1!$A597</f>
        <v>54308</v>
      </c>
      <c r="Z527" s="105" t="str">
        <f>[2]Plan1!$C597</f>
        <v>Independência do Brasil</v>
      </c>
      <c r="AA527" s="96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35">
        <f t="shared" si="203"/>
        <v>44891</v>
      </c>
      <c r="B528" s="156">
        <f t="shared" ca="1" si="212"/>
        <v>1310.2488444099999</v>
      </c>
      <c r="C528" s="14">
        <f t="shared" si="204"/>
        <v>1000</v>
      </c>
      <c r="D528" s="13">
        <f ca="1">IF(A528&lt;$B$1,VLOOKUP(A528,[1]DI!$A$4:$B$15000,2,FALSE),0)</f>
        <v>0</v>
      </c>
      <c r="E528" s="14">
        <f t="shared" ca="1" si="213"/>
        <v>1</v>
      </c>
      <c r="F528" s="14">
        <f ca="1">(TRUNC(PRODUCT($E$12:$E527),16))</f>
        <v>1.1447592077129101</v>
      </c>
      <c r="G528" s="14">
        <f t="shared" ca="1" si="214"/>
        <v>1.1418566301611199</v>
      </c>
      <c r="H528" s="14">
        <f t="shared" ca="1" si="215"/>
        <v>1.0025419799999999</v>
      </c>
      <c r="I528" s="13">
        <f t="shared" si="205"/>
        <v>0.1</v>
      </c>
      <c r="J528" s="29">
        <f t="shared" si="206"/>
        <v>44886</v>
      </c>
      <c r="K528" s="2">
        <f t="shared" si="207"/>
        <v>4</v>
      </c>
      <c r="L528" s="17">
        <f t="shared" si="208"/>
        <v>5</v>
      </c>
      <c r="M528" s="12">
        <f t="shared" si="200"/>
        <v>1.001892864</v>
      </c>
      <c r="N528" s="12">
        <f t="shared" ca="1" si="201"/>
        <v>1.004439656</v>
      </c>
      <c r="O528" s="17">
        <f t="shared" si="209"/>
        <v>0</v>
      </c>
      <c r="P528" s="14">
        <f t="shared" ca="1" si="198"/>
        <v>310.24884441</v>
      </c>
      <c r="Q528" s="14">
        <f t="shared" si="199"/>
        <v>0</v>
      </c>
      <c r="R528" s="14">
        <f t="shared" ca="1" si="197"/>
        <v>304.45750185000003</v>
      </c>
      <c r="S528" s="20">
        <f t="shared" si="202"/>
        <v>0</v>
      </c>
      <c r="T528" s="14">
        <f t="shared" si="216"/>
        <v>0</v>
      </c>
      <c r="U528" s="4" t="str">
        <f t="shared" si="210"/>
        <v>J=</v>
      </c>
      <c r="V528" s="29">
        <f t="shared" si="211"/>
        <v>44915</v>
      </c>
      <c r="W528" s="3"/>
      <c r="X528" s="3"/>
      <c r="Y528" s="105">
        <f>[2]Plan1!$A598</f>
        <v>54343</v>
      </c>
      <c r="Z528" s="105" t="str">
        <f>[2]Plan1!$C598</f>
        <v>Nossa Sr.a Aparecida - Padroeira do Brasil</v>
      </c>
      <c r="AA528" s="96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35">
        <f t="shared" si="203"/>
        <v>44892</v>
      </c>
      <c r="B529" s="156">
        <f t="shared" ca="1" si="212"/>
        <v>1310.2488444099999</v>
      </c>
      <c r="C529" s="14">
        <f t="shared" si="204"/>
        <v>1000</v>
      </c>
      <c r="D529" s="13">
        <f ca="1">IF(A529&lt;$B$1,VLOOKUP(A529,[1]DI!$A$4:$B$15000,2,FALSE),0)</f>
        <v>0</v>
      </c>
      <c r="E529" s="14">
        <f t="shared" ca="1" si="213"/>
        <v>1</v>
      </c>
      <c r="F529" s="14">
        <f ca="1">(TRUNC(PRODUCT($E$12:$E528),16))</f>
        <v>1.1447592077129101</v>
      </c>
      <c r="G529" s="14">
        <f t="shared" ca="1" si="214"/>
        <v>1.1418566301611199</v>
      </c>
      <c r="H529" s="14">
        <f t="shared" ca="1" si="215"/>
        <v>1.0025419799999999</v>
      </c>
      <c r="I529" s="13">
        <f t="shared" si="205"/>
        <v>0.1</v>
      </c>
      <c r="J529" s="29">
        <f t="shared" si="206"/>
        <v>44886</v>
      </c>
      <c r="K529" s="2">
        <f t="shared" si="207"/>
        <v>4</v>
      </c>
      <c r="L529" s="17">
        <f t="shared" si="208"/>
        <v>5</v>
      </c>
      <c r="M529" s="12">
        <f t="shared" si="200"/>
        <v>1.001892864</v>
      </c>
      <c r="N529" s="12">
        <f t="shared" ca="1" si="201"/>
        <v>1.004439656</v>
      </c>
      <c r="O529" s="17">
        <f t="shared" si="209"/>
        <v>0</v>
      </c>
      <c r="P529" s="14">
        <f t="shared" ca="1" si="198"/>
        <v>310.24884441</v>
      </c>
      <c r="Q529" s="14">
        <f t="shared" si="199"/>
        <v>0</v>
      </c>
      <c r="R529" s="14">
        <f t="shared" ca="1" si="197"/>
        <v>304.45750185000003</v>
      </c>
      <c r="S529" s="20">
        <f t="shared" si="202"/>
        <v>0</v>
      </c>
      <c r="T529" s="14">
        <f t="shared" si="216"/>
        <v>0</v>
      </c>
      <c r="U529" s="4" t="str">
        <f t="shared" si="210"/>
        <v>J=</v>
      </c>
      <c r="V529" s="29">
        <f t="shared" si="211"/>
        <v>44915</v>
      </c>
      <c r="W529" s="3"/>
      <c r="X529" s="3"/>
      <c r="Y529" s="105">
        <f>[2]Plan1!$A599</f>
        <v>54364</v>
      </c>
      <c r="Z529" s="105" t="str">
        <f>[2]Plan1!$C599</f>
        <v>Finados</v>
      </c>
      <c r="AA529" s="96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35">
        <f t="shared" si="203"/>
        <v>44893</v>
      </c>
      <c r="B530" s="156">
        <f t="shared" ca="1" si="212"/>
        <v>1310.2488444099999</v>
      </c>
      <c r="C530" s="14">
        <f t="shared" si="204"/>
        <v>1000</v>
      </c>
      <c r="D530" s="13">
        <f ca="1">IF(A530&lt;$B$1,VLOOKUP(A530,[1]DI!$A$4:$B$15000,2,FALSE),0)</f>
        <v>0.13650000000000001</v>
      </c>
      <c r="E530" s="14">
        <f t="shared" ca="1" si="213"/>
        <v>1.00050788</v>
      </c>
      <c r="F530" s="14">
        <f ca="1">(TRUNC(PRODUCT($E$12:$E529),16))</f>
        <v>1.1447592077129101</v>
      </c>
      <c r="G530" s="14">
        <f t="shared" ca="1" si="214"/>
        <v>1.1418566301611199</v>
      </c>
      <c r="H530" s="14">
        <f t="shared" ca="1" si="215"/>
        <v>1.0025419799999999</v>
      </c>
      <c r="I530" s="13">
        <f t="shared" si="205"/>
        <v>0.1</v>
      </c>
      <c r="J530" s="29">
        <f t="shared" si="206"/>
        <v>44886</v>
      </c>
      <c r="K530" s="2">
        <f t="shared" si="207"/>
        <v>5</v>
      </c>
      <c r="L530" s="17">
        <f t="shared" si="208"/>
        <v>5</v>
      </c>
      <c r="M530" s="12">
        <f t="shared" si="200"/>
        <v>1.001892864</v>
      </c>
      <c r="N530" s="12">
        <f t="shared" ca="1" si="201"/>
        <v>1.004439656</v>
      </c>
      <c r="O530" s="17">
        <f t="shared" si="209"/>
        <v>0</v>
      </c>
      <c r="P530" s="14">
        <f t="shared" ca="1" si="198"/>
        <v>310.24884441</v>
      </c>
      <c r="Q530" s="14">
        <f t="shared" si="199"/>
        <v>0</v>
      </c>
      <c r="R530" s="14">
        <f t="shared" ref="R530:R593" ca="1" si="217">IF(O530&gt;0,P530-Q530,R529)</f>
        <v>304.45750185000003</v>
      </c>
      <c r="S530" s="20">
        <f t="shared" si="202"/>
        <v>0</v>
      </c>
      <c r="T530" s="14">
        <f t="shared" si="216"/>
        <v>0</v>
      </c>
      <c r="U530" s="4" t="str">
        <f t="shared" si="210"/>
        <v>J=</v>
      </c>
      <c r="V530" s="29">
        <f t="shared" si="211"/>
        <v>44915</v>
      </c>
      <c r="W530" s="3"/>
      <c r="X530" s="3"/>
      <c r="Y530" s="105">
        <f>[2]Plan1!$A600</f>
        <v>54377</v>
      </c>
      <c r="Z530" s="105" t="str">
        <f>[2]Plan1!$C600</f>
        <v>Proclamação da República</v>
      </c>
      <c r="AA530" s="96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35">
        <f t="shared" si="203"/>
        <v>44894</v>
      </c>
      <c r="B531" s="156">
        <f t="shared" ca="1" si="212"/>
        <v>1311.4101937999999</v>
      </c>
      <c r="C531" s="14">
        <f t="shared" si="204"/>
        <v>1000</v>
      </c>
      <c r="D531" s="13">
        <f ca="1">IF(A531&lt;$B$1,VLOOKUP(A531,[1]DI!$A$4:$B$15000,2,FALSE),0)</f>
        <v>0.13650000000000001</v>
      </c>
      <c r="E531" s="14">
        <f t="shared" ca="1" si="213"/>
        <v>1.00050788</v>
      </c>
      <c r="F531" s="14">
        <f ca="1">(TRUNC(PRODUCT($E$12:$E530),16))</f>
        <v>1.14534060801932</v>
      </c>
      <c r="G531" s="14">
        <f t="shared" ca="1" si="214"/>
        <v>1.1418566301611199</v>
      </c>
      <c r="H531" s="14">
        <f t="shared" ca="1" si="215"/>
        <v>1.0030511499999999</v>
      </c>
      <c r="I531" s="13">
        <f t="shared" si="205"/>
        <v>0.1</v>
      </c>
      <c r="J531" s="29">
        <f t="shared" si="206"/>
        <v>44886</v>
      </c>
      <c r="K531" s="2">
        <f t="shared" si="207"/>
        <v>6</v>
      </c>
      <c r="L531" s="17">
        <f t="shared" si="208"/>
        <v>6</v>
      </c>
      <c r="M531" s="12">
        <f t="shared" si="200"/>
        <v>1.0022718669999999</v>
      </c>
      <c r="N531" s="12">
        <f t="shared" ca="1" si="201"/>
        <v>1.0053299490000001</v>
      </c>
      <c r="O531" s="17">
        <f t="shared" si="209"/>
        <v>0</v>
      </c>
      <c r="P531" s="14">
        <f t="shared" ca="1" si="198"/>
        <v>311.4101938</v>
      </c>
      <c r="Q531" s="14">
        <f t="shared" si="199"/>
        <v>0</v>
      </c>
      <c r="R531" s="14">
        <f t="shared" ca="1" si="217"/>
        <v>304.45750185000003</v>
      </c>
      <c r="S531" s="20">
        <f t="shared" si="202"/>
        <v>0</v>
      </c>
      <c r="T531" s="14">
        <f t="shared" si="216"/>
        <v>0</v>
      </c>
      <c r="U531" s="4" t="str">
        <f t="shared" si="210"/>
        <v>J=</v>
      </c>
      <c r="V531" s="29">
        <f t="shared" si="211"/>
        <v>44915</v>
      </c>
      <c r="W531" s="3"/>
      <c r="X531" s="3"/>
      <c r="Y531" s="105">
        <f>[2]Plan1!$A601</f>
        <v>54382</v>
      </c>
      <c r="Z531" s="105" t="str">
        <f>[2]Plan1!$C601</f>
        <v>Dia Nacional de Zumbi e da Consciência Negra</v>
      </c>
      <c r="AA531" s="96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35">
        <f t="shared" si="203"/>
        <v>44895</v>
      </c>
      <c r="B532" s="156">
        <f t="shared" ca="1" si="212"/>
        <v>1312.5725737099999</v>
      </c>
      <c r="C532" s="14">
        <f t="shared" si="204"/>
        <v>1000</v>
      </c>
      <c r="D532" s="13">
        <f ca="1">IF(A532&lt;$B$1,VLOOKUP(A532,[1]DI!$A$4:$B$15000,2,FALSE),0)</f>
        <v>0.13650000000000001</v>
      </c>
      <c r="E532" s="14">
        <f t="shared" ca="1" si="213"/>
        <v>1.00050788</v>
      </c>
      <c r="F532" s="14">
        <f ca="1">(TRUNC(PRODUCT($E$12:$E531),16))</f>
        <v>1.1459223036073201</v>
      </c>
      <c r="G532" s="14">
        <f t="shared" ca="1" si="214"/>
        <v>1.1418566301611199</v>
      </c>
      <c r="H532" s="14">
        <f t="shared" ca="1" si="215"/>
        <v>1.00356058</v>
      </c>
      <c r="I532" s="13">
        <f t="shared" si="205"/>
        <v>0.1</v>
      </c>
      <c r="J532" s="29">
        <f t="shared" si="206"/>
        <v>44886</v>
      </c>
      <c r="K532" s="2">
        <f t="shared" si="207"/>
        <v>7</v>
      </c>
      <c r="L532" s="17">
        <f t="shared" si="208"/>
        <v>7</v>
      </c>
      <c r="M532" s="12">
        <f t="shared" si="200"/>
        <v>1.0026510129999999</v>
      </c>
      <c r="N532" s="12">
        <f t="shared" ca="1" si="201"/>
        <v>1.006221032</v>
      </c>
      <c r="O532" s="17">
        <f t="shared" si="209"/>
        <v>0</v>
      </c>
      <c r="P532" s="14">
        <f t="shared" ca="1" si="198"/>
        <v>312.57257370999997</v>
      </c>
      <c r="Q532" s="14">
        <f t="shared" si="199"/>
        <v>0</v>
      </c>
      <c r="R532" s="14">
        <f t="shared" ca="1" si="217"/>
        <v>304.45750185000003</v>
      </c>
      <c r="S532" s="20">
        <f t="shared" si="202"/>
        <v>0</v>
      </c>
      <c r="T532" s="14">
        <f t="shared" si="216"/>
        <v>0</v>
      </c>
      <c r="U532" s="4" t="str">
        <f t="shared" si="210"/>
        <v>J=</v>
      </c>
      <c r="V532" s="29">
        <f t="shared" si="211"/>
        <v>44915</v>
      </c>
      <c r="W532" s="3"/>
      <c r="X532" s="3"/>
      <c r="Y532" s="105">
        <f>[2]Plan1!$A602</f>
        <v>54417</v>
      </c>
      <c r="Z532" s="105" t="str">
        <f>[2]Plan1!$C602</f>
        <v>Natal</v>
      </c>
      <c r="AA532" s="96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x14ac:dyDescent="0.15">
      <c r="A533" s="35">
        <f t="shared" si="203"/>
        <v>44896</v>
      </c>
      <c r="B533" s="156">
        <f t="shared" ca="1" si="212"/>
        <v>1313.73598543</v>
      </c>
      <c r="C533" s="14">
        <f t="shared" si="204"/>
        <v>1000</v>
      </c>
      <c r="D533" s="13">
        <f ca="1">IF(A533&lt;$B$1,VLOOKUP(A533,[1]DI!$A$4:$B$15000,2,FALSE),0)</f>
        <v>0.13650000000000001</v>
      </c>
      <c r="E533" s="14">
        <f t="shared" ca="1" si="213"/>
        <v>1.00050788</v>
      </c>
      <c r="F533" s="14">
        <f ca="1">(TRUNC(PRODUCT($E$12:$E532),16))</f>
        <v>1.14650429462688</v>
      </c>
      <c r="G533" s="14">
        <f t="shared" ca="1" si="214"/>
        <v>1.1418566301611199</v>
      </c>
      <c r="H533" s="14">
        <f t="shared" ca="1" si="215"/>
        <v>1.0040702699999999</v>
      </c>
      <c r="I533" s="13">
        <f t="shared" si="205"/>
        <v>0.1</v>
      </c>
      <c r="J533" s="29">
        <f t="shared" si="206"/>
        <v>44886</v>
      </c>
      <c r="K533" s="2">
        <f t="shared" si="207"/>
        <v>8</v>
      </c>
      <c r="L533" s="17">
        <f t="shared" si="208"/>
        <v>8</v>
      </c>
      <c r="M533" s="12">
        <f t="shared" si="200"/>
        <v>1.003030302</v>
      </c>
      <c r="N533" s="12">
        <f t="shared" ca="1" si="201"/>
        <v>1.0071129059999999</v>
      </c>
      <c r="O533" s="17">
        <f t="shared" si="209"/>
        <v>0</v>
      </c>
      <c r="P533" s="14">
        <f t="shared" ca="1" si="198"/>
        <v>313.73598543000003</v>
      </c>
      <c r="Q533" s="14">
        <f t="shared" si="199"/>
        <v>0</v>
      </c>
      <c r="R533" s="14">
        <f t="shared" ca="1" si="217"/>
        <v>304.45750185000003</v>
      </c>
      <c r="S533" s="20">
        <f t="shared" si="202"/>
        <v>0</v>
      </c>
      <c r="T533" s="14">
        <f t="shared" si="216"/>
        <v>0</v>
      </c>
      <c r="U533" s="4" t="str">
        <f t="shared" si="210"/>
        <v>J=</v>
      </c>
      <c r="V533" s="29">
        <f t="shared" si="211"/>
        <v>44915</v>
      </c>
      <c r="W533" s="3"/>
      <c r="X533" s="3"/>
      <c r="Y533" s="105">
        <f>[2]Plan1!$A603</f>
        <v>54424</v>
      </c>
      <c r="Z533" s="105" t="str">
        <f>[2]Plan1!$C603</f>
        <v>Confraternização Universal</v>
      </c>
      <c r="AA533" s="96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35">
        <f t="shared" si="203"/>
        <v>44897</v>
      </c>
      <c r="B534" s="156">
        <f t="shared" ca="1" si="212"/>
        <v>1314.9004303000002</v>
      </c>
      <c r="C534" s="14">
        <f t="shared" si="204"/>
        <v>1000</v>
      </c>
      <c r="D534" s="13">
        <f ca="1">IF(A534&lt;$B$1,VLOOKUP(A534,[1]DI!$A$4:$B$15000,2,FALSE),0)</f>
        <v>0.13650000000000001</v>
      </c>
      <c r="E534" s="14">
        <f t="shared" ca="1" si="213"/>
        <v>1.00050788</v>
      </c>
      <c r="F534" s="14">
        <f ca="1">(TRUNC(PRODUCT($E$12:$E533),16))</f>
        <v>1.14708658122803</v>
      </c>
      <c r="G534" s="14">
        <f t="shared" ca="1" si="214"/>
        <v>1.1418566301611199</v>
      </c>
      <c r="H534" s="14">
        <f t="shared" ca="1" si="215"/>
        <v>1.00458022</v>
      </c>
      <c r="I534" s="13">
        <f t="shared" si="205"/>
        <v>0.1</v>
      </c>
      <c r="J534" s="29">
        <f t="shared" si="206"/>
        <v>44886</v>
      </c>
      <c r="K534" s="2">
        <f t="shared" si="207"/>
        <v>9</v>
      </c>
      <c r="L534" s="17">
        <f t="shared" si="208"/>
        <v>9</v>
      </c>
      <c r="M534" s="12">
        <f t="shared" si="200"/>
        <v>1.003409735</v>
      </c>
      <c r="N534" s="12">
        <f t="shared" ca="1" si="201"/>
        <v>1.0080055720000001</v>
      </c>
      <c r="O534" s="17">
        <f t="shared" si="209"/>
        <v>0</v>
      </c>
      <c r="P534" s="14">
        <f t="shared" ca="1" si="198"/>
        <v>314.90043030000004</v>
      </c>
      <c r="Q534" s="14">
        <f t="shared" si="199"/>
        <v>0</v>
      </c>
      <c r="R534" s="14">
        <f t="shared" ca="1" si="217"/>
        <v>304.45750185000003</v>
      </c>
      <c r="S534" s="20">
        <f t="shared" si="202"/>
        <v>0</v>
      </c>
      <c r="T534" s="14">
        <f t="shared" si="216"/>
        <v>0</v>
      </c>
      <c r="U534" s="4" t="str">
        <f t="shared" si="210"/>
        <v>J=</v>
      </c>
      <c r="V534" s="29">
        <f t="shared" si="211"/>
        <v>44915</v>
      </c>
      <c r="W534" s="3"/>
      <c r="X534" s="3"/>
      <c r="Y534" s="105">
        <f>[2]Plan1!$A604</f>
        <v>54483</v>
      </c>
      <c r="Z534" s="105" t="str">
        <f>[2]Plan1!$C604</f>
        <v>Carnaval</v>
      </c>
      <c r="AA534" s="96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35">
        <f t="shared" si="203"/>
        <v>44898</v>
      </c>
      <c r="B535" s="156">
        <f t="shared" ca="1" si="212"/>
        <v>1316.0658952399999</v>
      </c>
      <c r="C535" s="14">
        <f t="shared" si="204"/>
        <v>1000</v>
      </c>
      <c r="D535" s="13">
        <f ca="1">IF(A535&lt;$B$1,VLOOKUP(A535,[1]DI!$A$4:$B$15000,2,FALSE),0)</f>
        <v>0</v>
      </c>
      <c r="E535" s="14">
        <f t="shared" ca="1" si="213"/>
        <v>1</v>
      </c>
      <c r="F535" s="14">
        <f ca="1">(TRUNC(PRODUCT($E$12:$E534),16))</f>
        <v>1.14766916356091</v>
      </c>
      <c r="G535" s="14">
        <f t="shared" ca="1" si="214"/>
        <v>1.1418566301611199</v>
      </c>
      <c r="H535" s="14">
        <f t="shared" ca="1" si="215"/>
        <v>1.0050904199999999</v>
      </c>
      <c r="I535" s="13">
        <f t="shared" si="205"/>
        <v>0.1</v>
      </c>
      <c r="J535" s="29">
        <f t="shared" si="206"/>
        <v>44886</v>
      </c>
      <c r="K535" s="2">
        <f t="shared" si="207"/>
        <v>9</v>
      </c>
      <c r="L535" s="17">
        <f t="shared" si="208"/>
        <v>10</v>
      </c>
      <c r="M535" s="12">
        <f t="shared" si="200"/>
        <v>1.003789311</v>
      </c>
      <c r="N535" s="12">
        <f t="shared" ca="1" si="201"/>
        <v>1.0088990200000001</v>
      </c>
      <c r="O535" s="17">
        <f t="shared" si="209"/>
        <v>0</v>
      </c>
      <c r="P535" s="14">
        <f t="shared" ca="1" si="198"/>
        <v>316.06589524000003</v>
      </c>
      <c r="Q535" s="14">
        <f t="shared" si="199"/>
        <v>0</v>
      </c>
      <c r="R535" s="14">
        <f t="shared" ca="1" si="217"/>
        <v>304.45750185000003</v>
      </c>
      <c r="S535" s="20">
        <f t="shared" si="202"/>
        <v>0</v>
      </c>
      <c r="T535" s="14">
        <f t="shared" si="216"/>
        <v>0</v>
      </c>
      <c r="U535" s="4" t="str">
        <f t="shared" si="210"/>
        <v>J=</v>
      </c>
      <c r="V535" s="29">
        <f t="shared" si="211"/>
        <v>44915</v>
      </c>
      <c r="W535" s="3"/>
      <c r="X535" s="3"/>
      <c r="Y535" s="105">
        <f>[2]Plan1!$A605</f>
        <v>54484</v>
      </c>
      <c r="Z535" s="105" t="str">
        <f>[2]Plan1!$C605</f>
        <v>Carnaval</v>
      </c>
      <c r="AA535" s="96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35">
        <f t="shared" si="203"/>
        <v>44899</v>
      </c>
      <c r="B536" s="156">
        <f t="shared" ca="1" si="212"/>
        <v>1316.0658952399999</v>
      </c>
      <c r="C536" s="14">
        <f t="shared" si="204"/>
        <v>1000</v>
      </c>
      <c r="D536" s="13">
        <f ca="1">IF(A536&lt;$B$1,VLOOKUP(A536,[1]DI!$A$4:$B$15000,2,FALSE),0)</f>
        <v>0</v>
      </c>
      <c r="E536" s="14">
        <f t="shared" ca="1" si="213"/>
        <v>1</v>
      </c>
      <c r="F536" s="14">
        <f ca="1">(TRUNC(PRODUCT($E$12:$E535),16))</f>
        <v>1.14766916356091</v>
      </c>
      <c r="G536" s="14">
        <f t="shared" ca="1" si="214"/>
        <v>1.1418566301611199</v>
      </c>
      <c r="H536" s="14">
        <f t="shared" ca="1" si="215"/>
        <v>1.0050904199999999</v>
      </c>
      <c r="I536" s="13">
        <f t="shared" si="205"/>
        <v>0.1</v>
      </c>
      <c r="J536" s="29">
        <f t="shared" si="206"/>
        <v>44886</v>
      </c>
      <c r="K536" s="2">
        <f t="shared" si="207"/>
        <v>9</v>
      </c>
      <c r="L536" s="17">
        <f t="shared" si="208"/>
        <v>10</v>
      </c>
      <c r="M536" s="12">
        <f t="shared" si="200"/>
        <v>1.003789311</v>
      </c>
      <c r="N536" s="12">
        <f t="shared" ca="1" si="201"/>
        <v>1.0088990200000001</v>
      </c>
      <c r="O536" s="17">
        <f t="shared" si="209"/>
        <v>0</v>
      </c>
      <c r="P536" s="14">
        <f t="shared" ca="1" si="198"/>
        <v>316.06589524000003</v>
      </c>
      <c r="Q536" s="14">
        <f t="shared" si="199"/>
        <v>0</v>
      </c>
      <c r="R536" s="14">
        <f t="shared" ca="1" si="217"/>
        <v>304.45750185000003</v>
      </c>
      <c r="S536" s="20">
        <f t="shared" si="202"/>
        <v>0</v>
      </c>
      <c r="T536" s="14">
        <f t="shared" si="216"/>
        <v>0</v>
      </c>
      <c r="U536" s="4" t="str">
        <f t="shared" si="210"/>
        <v>J=</v>
      </c>
      <c r="V536" s="29">
        <f t="shared" si="211"/>
        <v>44915</v>
      </c>
      <c r="W536" s="3"/>
      <c r="X536" s="3"/>
      <c r="Y536" s="105">
        <f>[2]Plan1!$A606</f>
        <v>54529</v>
      </c>
      <c r="Z536" s="105" t="str">
        <f>[2]Plan1!$C606</f>
        <v>Paixão de Cristo</v>
      </c>
      <c r="AA536" s="96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35">
        <f t="shared" si="203"/>
        <v>44900</v>
      </c>
      <c r="B537" s="156">
        <f t="shared" ca="1" si="212"/>
        <v>1316.0658952399999</v>
      </c>
      <c r="C537" s="14">
        <f t="shared" si="204"/>
        <v>1000</v>
      </c>
      <c r="D537" s="13">
        <f ca="1">IF(A537&lt;$B$1,VLOOKUP(A537,[1]DI!$A$4:$B$15000,2,FALSE),0)</f>
        <v>0.13650000000000001</v>
      </c>
      <c r="E537" s="14">
        <f t="shared" ca="1" si="213"/>
        <v>1.00050788</v>
      </c>
      <c r="F537" s="14">
        <f ca="1">(TRUNC(PRODUCT($E$12:$E536),16))</f>
        <v>1.14766916356091</v>
      </c>
      <c r="G537" s="14">
        <f t="shared" ca="1" si="214"/>
        <v>1.1418566301611199</v>
      </c>
      <c r="H537" s="14">
        <f t="shared" ca="1" si="215"/>
        <v>1.0050904199999999</v>
      </c>
      <c r="I537" s="13">
        <f t="shared" si="205"/>
        <v>0.1</v>
      </c>
      <c r="J537" s="29">
        <f t="shared" si="206"/>
        <v>44886</v>
      </c>
      <c r="K537" s="2">
        <f t="shared" si="207"/>
        <v>10</v>
      </c>
      <c r="L537" s="17">
        <f t="shared" si="208"/>
        <v>10</v>
      </c>
      <c r="M537" s="12">
        <f t="shared" si="200"/>
        <v>1.003789311</v>
      </c>
      <c r="N537" s="12">
        <f t="shared" ca="1" si="201"/>
        <v>1.0088990200000001</v>
      </c>
      <c r="O537" s="17">
        <f t="shared" si="209"/>
        <v>0</v>
      </c>
      <c r="P537" s="14">
        <f t="shared" ca="1" si="198"/>
        <v>316.06589524000003</v>
      </c>
      <c r="Q537" s="14">
        <f t="shared" si="199"/>
        <v>0</v>
      </c>
      <c r="R537" s="14">
        <f t="shared" ca="1" si="217"/>
        <v>304.45750185000003</v>
      </c>
      <c r="S537" s="20">
        <f t="shared" si="202"/>
        <v>0</v>
      </c>
      <c r="T537" s="14">
        <f t="shared" si="216"/>
        <v>0</v>
      </c>
      <c r="U537" s="4" t="str">
        <f t="shared" si="210"/>
        <v>J=</v>
      </c>
      <c r="V537" s="29">
        <f t="shared" si="211"/>
        <v>44915</v>
      </c>
      <c r="W537" s="3"/>
      <c r="X537" s="3"/>
      <c r="Y537" s="105">
        <f>[2]Plan1!$A607</f>
        <v>54534</v>
      </c>
      <c r="Z537" s="105" t="str">
        <f>[2]Plan1!$C607</f>
        <v>Tiradentes</v>
      </c>
      <c r="AA537" s="96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35">
        <f t="shared" si="203"/>
        <v>44901</v>
      </c>
      <c r="B538" s="156">
        <f t="shared" ca="1" si="212"/>
        <v>1317.23240766</v>
      </c>
      <c r="C538" s="14">
        <f t="shared" si="204"/>
        <v>1000</v>
      </c>
      <c r="D538" s="13">
        <f ca="1">IF(A538&lt;$B$1,VLOOKUP(A538,[1]DI!$A$4:$B$15000,2,FALSE),0)</f>
        <v>0.13650000000000001</v>
      </c>
      <c r="E538" s="14">
        <f t="shared" ca="1" si="213"/>
        <v>1.00050788</v>
      </c>
      <c r="F538" s="14">
        <f ca="1">(TRUNC(PRODUCT($E$12:$E537),16))</f>
        <v>1.1482520417757001</v>
      </c>
      <c r="G538" s="14">
        <f t="shared" ca="1" si="214"/>
        <v>1.1418566301611199</v>
      </c>
      <c r="H538" s="14">
        <f t="shared" ca="1" si="215"/>
        <v>1.00560089</v>
      </c>
      <c r="I538" s="13">
        <f t="shared" si="205"/>
        <v>0.1</v>
      </c>
      <c r="J538" s="29">
        <f t="shared" si="206"/>
        <v>44886</v>
      </c>
      <c r="K538" s="2">
        <f t="shared" si="207"/>
        <v>11</v>
      </c>
      <c r="L538" s="17">
        <f t="shared" si="208"/>
        <v>11</v>
      </c>
      <c r="M538" s="12">
        <f t="shared" si="200"/>
        <v>1.004169031</v>
      </c>
      <c r="N538" s="12">
        <f t="shared" ca="1" si="201"/>
        <v>1.0097932709999999</v>
      </c>
      <c r="O538" s="17">
        <f t="shared" si="209"/>
        <v>0</v>
      </c>
      <c r="P538" s="14">
        <f t="shared" ca="1" si="198"/>
        <v>317.23240765999998</v>
      </c>
      <c r="Q538" s="14">
        <f t="shared" si="199"/>
        <v>0</v>
      </c>
      <c r="R538" s="14">
        <f t="shared" ca="1" si="217"/>
        <v>304.45750185000003</v>
      </c>
      <c r="S538" s="20">
        <f t="shared" si="202"/>
        <v>0</v>
      </c>
      <c r="T538" s="14">
        <f t="shared" si="216"/>
        <v>0</v>
      </c>
      <c r="U538" s="4" t="str">
        <f t="shared" si="210"/>
        <v>J=</v>
      </c>
      <c r="V538" s="29">
        <f t="shared" si="211"/>
        <v>44915</v>
      </c>
      <c r="W538" s="3"/>
      <c r="X538" s="3"/>
      <c r="Y538" s="105">
        <f>[2]Plan1!$A608</f>
        <v>54544</v>
      </c>
      <c r="Z538" s="105" t="str">
        <f>[2]Plan1!$C608</f>
        <v>Dia do Trabalho</v>
      </c>
      <c r="AA538" s="96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35">
        <f t="shared" si="203"/>
        <v>44902</v>
      </c>
      <c r="B539" s="156">
        <f t="shared" ca="1" si="212"/>
        <v>1318.3999427900001</v>
      </c>
      <c r="C539" s="14">
        <f t="shared" si="204"/>
        <v>1000</v>
      </c>
      <c r="D539" s="13">
        <f ca="1">IF(A539&lt;$B$1,VLOOKUP(A539,[1]DI!$A$4:$B$15000,2,FALSE),0)</f>
        <v>0.13650000000000001</v>
      </c>
      <c r="E539" s="14">
        <f t="shared" ca="1" si="213"/>
        <v>1.00050788</v>
      </c>
      <c r="F539" s="14">
        <f ca="1">(TRUNC(PRODUCT($E$12:$E538),16))</f>
        <v>1.14883521602267</v>
      </c>
      <c r="G539" s="14">
        <f t="shared" ca="1" si="214"/>
        <v>1.1418566301611199</v>
      </c>
      <c r="H539" s="14">
        <f t="shared" ca="1" si="215"/>
        <v>1.00611161</v>
      </c>
      <c r="I539" s="13">
        <f t="shared" si="205"/>
        <v>0.1</v>
      </c>
      <c r="J539" s="29">
        <f t="shared" si="206"/>
        <v>44886</v>
      </c>
      <c r="K539" s="2">
        <f t="shared" si="207"/>
        <v>12</v>
      </c>
      <c r="L539" s="17">
        <f t="shared" si="208"/>
        <v>12</v>
      </c>
      <c r="M539" s="12">
        <f t="shared" si="200"/>
        <v>1.0045488950000001</v>
      </c>
      <c r="N539" s="12">
        <f t="shared" ca="1" si="201"/>
        <v>1.010688306</v>
      </c>
      <c r="O539" s="17">
        <f t="shared" si="209"/>
        <v>0</v>
      </c>
      <c r="P539" s="14">
        <f t="shared" ca="1" si="198"/>
        <v>318.39994279000001</v>
      </c>
      <c r="Q539" s="14">
        <f t="shared" si="199"/>
        <v>0</v>
      </c>
      <c r="R539" s="14">
        <f t="shared" ca="1" si="217"/>
        <v>304.45750185000003</v>
      </c>
      <c r="S539" s="20">
        <f t="shared" si="202"/>
        <v>0</v>
      </c>
      <c r="T539" s="14">
        <f t="shared" si="216"/>
        <v>0</v>
      </c>
      <c r="U539" s="4" t="str">
        <f t="shared" si="210"/>
        <v>J=</v>
      </c>
      <c r="V539" s="29">
        <f t="shared" si="211"/>
        <v>44915</v>
      </c>
      <c r="W539" s="3"/>
      <c r="X539" s="3"/>
      <c r="Y539" s="105">
        <f>[2]Plan1!$A609</f>
        <v>54591</v>
      </c>
      <c r="Z539" s="105" t="str">
        <f>[2]Plan1!$C609</f>
        <v>Corpus Christi</v>
      </c>
      <c r="AA539" s="96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x14ac:dyDescent="0.15">
      <c r="A540" s="35">
        <f t="shared" si="203"/>
        <v>44903</v>
      </c>
      <c r="B540" s="156">
        <f t="shared" ca="1" si="212"/>
        <v>1319.5685253900001</v>
      </c>
      <c r="C540" s="14">
        <f t="shared" si="204"/>
        <v>1000</v>
      </c>
      <c r="D540" s="13">
        <f ca="1">IF(A540&lt;$B$1,VLOOKUP(A540,[1]DI!$A$4:$B$15000,2,FALSE),0)</f>
        <v>0.13650000000000001</v>
      </c>
      <c r="E540" s="14">
        <f t="shared" ca="1" si="213"/>
        <v>1.00050788</v>
      </c>
      <c r="F540" s="14">
        <f ca="1">(TRUNC(PRODUCT($E$12:$E539),16))</f>
        <v>1.14941868645219</v>
      </c>
      <c r="G540" s="14">
        <f t="shared" ca="1" si="214"/>
        <v>1.1418566301611199</v>
      </c>
      <c r="H540" s="14">
        <f t="shared" ca="1" si="215"/>
        <v>1.0066226</v>
      </c>
      <c r="I540" s="13">
        <f t="shared" si="205"/>
        <v>0.1</v>
      </c>
      <c r="J540" s="29">
        <f t="shared" si="206"/>
        <v>44886</v>
      </c>
      <c r="K540" s="2">
        <f t="shared" si="207"/>
        <v>13</v>
      </c>
      <c r="L540" s="17">
        <f t="shared" si="208"/>
        <v>13</v>
      </c>
      <c r="M540" s="12">
        <f t="shared" si="200"/>
        <v>1.0049289020000001</v>
      </c>
      <c r="N540" s="12">
        <f t="shared" ca="1" si="201"/>
        <v>1.011584144</v>
      </c>
      <c r="O540" s="17">
        <f t="shared" si="209"/>
        <v>0</v>
      </c>
      <c r="P540" s="14">
        <f t="shared" ca="1" si="198"/>
        <v>319.56852538999999</v>
      </c>
      <c r="Q540" s="14">
        <f t="shared" si="199"/>
        <v>0</v>
      </c>
      <c r="R540" s="14">
        <f t="shared" ca="1" si="217"/>
        <v>304.45750185000003</v>
      </c>
      <c r="S540" s="20">
        <f t="shared" si="202"/>
        <v>0</v>
      </c>
      <c r="T540" s="14">
        <f t="shared" si="216"/>
        <v>0</v>
      </c>
      <c r="U540" s="4" t="str">
        <f t="shared" si="210"/>
        <v>J=</v>
      </c>
      <c r="V540" s="29">
        <f t="shared" si="211"/>
        <v>44915</v>
      </c>
      <c r="W540" s="3"/>
      <c r="X540" s="3"/>
      <c r="Y540" s="105">
        <f>[2]Plan1!$A610</f>
        <v>54673</v>
      </c>
      <c r="Z540" s="105" t="str">
        <f>[2]Plan1!$C610</f>
        <v>Independência do Brasil</v>
      </c>
      <c r="AA540" s="96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35">
        <f t="shared" si="203"/>
        <v>44904</v>
      </c>
      <c r="B541" s="156">
        <f t="shared" ca="1" si="212"/>
        <v>1320.7381319900001</v>
      </c>
      <c r="C541" s="14">
        <f t="shared" si="204"/>
        <v>1000</v>
      </c>
      <c r="D541" s="13">
        <f ca="1">IF(A541&lt;$B$1,VLOOKUP(A541,[1]DI!$A$4:$B$15000,2,FALSE),0)</f>
        <v>0.13650000000000001</v>
      </c>
      <c r="E541" s="14">
        <f t="shared" ca="1" si="213"/>
        <v>1.00050788</v>
      </c>
      <c r="F541" s="14">
        <f ca="1">(TRUNC(PRODUCT($E$12:$E540),16))</f>
        <v>1.15000245321466</v>
      </c>
      <c r="G541" s="14">
        <f t="shared" ca="1" si="214"/>
        <v>1.1418566301611199</v>
      </c>
      <c r="H541" s="14">
        <f t="shared" ca="1" si="215"/>
        <v>1.0071338400000001</v>
      </c>
      <c r="I541" s="13">
        <f t="shared" si="205"/>
        <v>0.1</v>
      </c>
      <c r="J541" s="29">
        <f t="shared" si="206"/>
        <v>44886</v>
      </c>
      <c r="K541" s="2">
        <f t="shared" si="207"/>
        <v>14</v>
      </c>
      <c r="L541" s="17">
        <f t="shared" si="208"/>
        <v>14</v>
      </c>
      <c r="M541" s="12">
        <f t="shared" si="200"/>
        <v>1.005309053</v>
      </c>
      <c r="N541" s="12">
        <f t="shared" ca="1" si="201"/>
        <v>1.012480767</v>
      </c>
      <c r="O541" s="17">
        <f t="shared" si="209"/>
        <v>0</v>
      </c>
      <c r="P541" s="14">
        <f t="shared" ca="1" si="198"/>
        <v>320.73813199</v>
      </c>
      <c r="Q541" s="14">
        <f t="shared" si="199"/>
        <v>0</v>
      </c>
      <c r="R541" s="14">
        <f t="shared" ca="1" si="217"/>
        <v>304.45750185000003</v>
      </c>
      <c r="S541" s="20">
        <f t="shared" si="202"/>
        <v>0</v>
      </c>
      <c r="T541" s="14">
        <f t="shared" si="216"/>
        <v>0</v>
      </c>
      <c r="U541" s="4" t="str">
        <f t="shared" si="210"/>
        <v>J=</v>
      </c>
      <c r="V541" s="29">
        <f t="shared" si="211"/>
        <v>44915</v>
      </c>
      <c r="W541" s="3"/>
      <c r="X541" s="3"/>
      <c r="Y541" s="105">
        <f>[2]Plan1!$A611</f>
        <v>54708</v>
      </c>
      <c r="Z541" s="105" t="str">
        <f>[2]Plan1!$C611</f>
        <v>Nossa Sr.a Aparecida - Padroeira do Brasil</v>
      </c>
      <c r="AA541" s="96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35">
        <f t="shared" si="203"/>
        <v>44905</v>
      </c>
      <c r="B542" s="156">
        <f t="shared" ca="1" si="212"/>
        <v>1321.90877563</v>
      </c>
      <c r="C542" s="14">
        <f t="shared" si="204"/>
        <v>1000</v>
      </c>
      <c r="D542" s="13">
        <f ca="1">IF(A542&lt;$B$1,VLOOKUP(A542,[1]DI!$A$4:$B$15000,2,FALSE),0)</f>
        <v>0</v>
      </c>
      <c r="E542" s="14">
        <f t="shared" ca="1" si="213"/>
        <v>1</v>
      </c>
      <c r="F542" s="14">
        <f ca="1">(TRUNC(PRODUCT($E$12:$E541),16))</f>
        <v>1.1505865164606</v>
      </c>
      <c r="G542" s="14">
        <f t="shared" ca="1" si="214"/>
        <v>1.1418566301611199</v>
      </c>
      <c r="H542" s="14">
        <f t="shared" ca="1" si="215"/>
        <v>1.0076453400000001</v>
      </c>
      <c r="I542" s="13">
        <f t="shared" si="205"/>
        <v>0.1</v>
      </c>
      <c r="J542" s="29">
        <f t="shared" si="206"/>
        <v>44886</v>
      </c>
      <c r="K542" s="2">
        <f t="shared" si="207"/>
        <v>14</v>
      </c>
      <c r="L542" s="17">
        <f t="shared" si="208"/>
        <v>15</v>
      </c>
      <c r="M542" s="12">
        <f t="shared" si="200"/>
        <v>1.005689348</v>
      </c>
      <c r="N542" s="12">
        <f t="shared" ca="1" si="201"/>
        <v>1.0133781850000001</v>
      </c>
      <c r="O542" s="17">
        <f t="shared" si="209"/>
        <v>0</v>
      </c>
      <c r="P542" s="14">
        <f t="shared" ca="1" si="198"/>
        <v>321.90877562999998</v>
      </c>
      <c r="Q542" s="14">
        <f t="shared" si="199"/>
        <v>0</v>
      </c>
      <c r="R542" s="14">
        <f t="shared" ca="1" si="217"/>
        <v>304.45750185000003</v>
      </c>
      <c r="S542" s="20">
        <f t="shared" si="202"/>
        <v>0</v>
      </c>
      <c r="T542" s="14">
        <f t="shared" si="216"/>
        <v>0</v>
      </c>
      <c r="U542" s="4" t="str">
        <f t="shared" si="210"/>
        <v>J=</v>
      </c>
      <c r="V542" s="29">
        <f t="shared" si="211"/>
        <v>44915</v>
      </c>
      <c r="W542" s="3"/>
      <c r="X542" s="3"/>
      <c r="Y542" s="105">
        <f>[2]Plan1!$A612</f>
        <v>54729</v>
      </c>
      <c r="Z542" s="105" t="str">
        <f>[2]Plan1!$C612</f>
        <v>Finados</v>
      </c>
      <c r="AA542" s="96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35">
        <f t="shared" si="203"/>
        <v>44906</v>
      </c>
      <c r="B543" s="156">
        <f t="shared" ca="1" si="212"/>
        <v>1321.90877563</v>
      </c>
      <c r="C543" s="14">
        <f t="shared" si="204"/>
        <v>1000</v>
      </c>
      <c r="D543" s="13">
        <f ca="1">IF(A543&lt;$B$1,VLOOKUP(A543,[1]DI!$A$4:$B$15000,2,FALSE),0)</f>
        <v>0</v>
      </c>
      <c r="E543" s="14">
        <f t="shared" ca="1" si="213"/>
        <v>1</v>
      </c>
      <c r="F543" s="14">
        <f ca="1">(TRUNC(PRODUCT($E$12:$E542),16))</f>
        <v>1.1505865164606</v>
      </c>
      <c r="G543" s="14">
        <f t="shared" ca="1" si="214"/>
        <v>1.1418566301611199</v>
      </c>
      <c r="H543" s="14">
        <f t="shared" ca="1" si="215"/>
        <v>1.0076453400000001</v>
      </c>
      <c r="I543" s="13">
        <f t="shared" si="205"/>
        <v>0.1</v>
      </c>
      <c r="J543" s="29">
        <f t="shared" si="206"/>
        <v>44886</v>
      </c>
      <c r="K543" s="2">
        <f t="shared" si="207"/>
        <v>14</v>
      </c>
      <c r="L543" s="17">
        <f t="shared" si="208"/>
        <v>15</v>
      </c>
      <c r="M543" s="12">
        <f t="shared" si="200"/>
        <v>1.005689348</v>
      </c>
      <c r="N543" s="12">
        <f t="shared" ca="1" si="201"/>
        <v>1.0133781850000001</v>
      </c>
      <c r="O543" s="17">
        <f t="shared" si="209"/>
        <v>0</v>
      </c>
      <c r="P543" s="14">
        <f t="shared" ca="1" si="198"/>
        <v>321.90877562999998</v>
      </c>
      <c r="Q543" s="14">
        <f t="shared" si="199"/>
        <v>0</v>
      </c>
      <c r="R543" s="14">
        <f t="shared" ca="1" si="217"/>
        <v>304.45750185000003</v>
      </c>
      <c r="S543" s="20">
        <f t="shared" si="202"/>
        <v>0</v>
      </c>
      <c r="T543" s="14">
        <f t="shared" si="216"/>
        <v>0</v>
      </c>
      <c r="U543" s="4" t="str">
        <f t="shared" si="210"/>
        <v>J=</v>
      </c>
      <c r="V543" s="29">
        <f t="shared" si="211"/>
        <v>44915</v>
      </c>
      <c r="W543" s="3"/>
      <c r="X543" s="3"/>
      <c r="Y543" s="105">
        <f>[2]Plan1!$A613</f>
        <v>54742</v>
      </c>
      <c r="Z543" s="105" t="str">
        <f>[2]Plan1!$C613</f>
        <v>Proclamação da República</v>
      </c>
      <c r="AA543" s="96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35">
        <f t="shared" si="203"/>
        <v>44907</v>
      </c>
      <c r="B544" s="156">
        <f t="shared" ca="1" si="212"/>
        <v>1321.90877563</v>
      </c>
      <c r="C544" s="14">
        <f t="shared" si="204"/>
        <v>1000</v>
      </c>
      <c r="D544" s="13">
        <f ca="1">IF(A544&lt;$B$1,VLOOKUP(A544,[1]DI!$A$4:$B$15000,2,FALSE),0)</f>
        <v>0.13650000000000001</v>
      </c>
      <c r="E544" s="14">
        <f t="shared" ca="1" si="213"/>
        <v>1.00050788</v>
      </c>
      <c r="F544" s="14">
        <f ca="1">(TRUNC(PRODUCT($E$12:$E543),16))</f>
        <v>1.1505865164606</v>
      </c>
      <c r="G544" s="14">
        <f t="shared" ca="1" si="214"/>
        <v>1.1418566301611199</v>
      </c>
      <c r="H544" s="14">
        <f t="shared" ca="1" si="215"/>
        <v>1.0076453400000001</v>
      </c>
      <c r="I544" s="13">
        <f t="shared" si="205"/>
        <v>0.1</v>
      </c>
      <c r="J544" s="29">
        <f t="shared" si="206"/>
        <v>44886</v>
      </c>
      <c r="K544" s="2">
        <f t="shared" si="207"/>
        <v>15</v>
      </c>
      <c r="L544" s="17">
        <f t="shared" si="208"/>
        <v>15</v>
      </c>
      <c r="M544" s="12">
        <f t="shared" si="200"/>
        <v>1.005689348</v>
      </c>
      <c r="N544" s="12">
        <f t="shared" ca="1" si="201"/>
        <v>1.0133781850000001</v>
      </c>
      <c r="O544" s="17">
        <f t="shared" si="209"/>
        <v>0</v>
      </c>
      <c r="P544" s="14">
        <f t="shared" ca="1" si="198"/>
        <v>321.90877562999998</v>
      </c>
      <c r="Q544" s="14">
        <f t="shared" si="199"/>
        <v>0</v>
      </c>
      <c r="R544" s="14">
        <f t="shared" ca="1" si="217"/>
        <v>304.45750185000003</v>
      </c>
      <c r="S544" s="20">
        <f t="shared" si="202"/>
        <v>0</v>
      </c>
      <c r="T544" s="14">
        <f t="shared" si="216"/>
        <v>0</v>
      </c>
      <c r="U544" s="4" t="str">
        <f t="shared" si="210"/>
        <v>J=</v>
      </c>
      <c r="V544" s="29">
        <f t="shared" si="211"/>
        <v>44915</v>
      </c>
      <c r="W544" s="3"/>
      <c r="X544" s="3"/>
      <c r="Y544" s="105">
        <f>[2]Plan1!$A614</f>
        <v>54747</v>
      </c>
      <c r="Z544" s="105" t="str">
        <f>[2]Plan1!$C614</f>
        <v>Dia Nacional de Zumbi e da Consciência Negra</v>
      </c>
      <c r="AA544" s="96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35">
        <f t="shared" si="203"/>
        <v>44908</v>
      </c>
      <c r="B545" s="156">
        <f t="shared" ca="1" si="212"/>
        <v>1323.0804706599999</v>
      </c>
      <c r="C545" s="14">
        <f t="shared" si="204"/>
        <v>1000</v>
      </c>
      <c r="D545" s="13">
        <f ca="1">IF(A545&lt;$B$1,VLOOKUP(A545,[1]DI!$A$4:$B$15000,2,FALSE),0)</f>
        <v>0.13650000000000001</v>
      </c>
      <c r="E545" s="14">
        <f t="shared" ca="1" si="213"/>
        <v>1.00050788</v>
      </c>
      <c r="F545" s="14">
        <f ca="1">(TRUNC(PRODUCT($E$12:$E544),16))</f>
        <v>1.1511708763405799</v>
      </c>
      <c r="G545" s="14">
        <f t="shared" ca="1" si="214"/>
        <v>1.1418566301611199</v>
      </c>
      <c r="H545" s="14">
        <f t="shared" ca="1" si="215"/>
        <v>1.00815711</v>
      </c>
      <c r="I545" s="13">
        <f t="shared" si="205"/>
        <v>0.1</v>
      </c>
      <c r="J545" s="29">
        <f t="shared" si="206"/>
        <v>44886</v>
      </c>
      <c r="K545" s="2">
        <f t="shared" si="207"/>
        <v>16</v>
      </c>
      <c r="L545" s="17">
        <f t="shared" si="208"/>
        <v>16</v>
      </c>
      <c r="M545" s="12">
        <f t="shared" si="200"/>
        <v>1.0060697869999999</v>
      </c>
      <c r="N545" s="12">
        <f t="shared" ca="1" si="201"/>
        <v>1.014276409</v>
      </c>
      <c r="O545" s="17">
        <f t="shared" si="209"/>
        <v>0</v>
      </c>
      <c r="P545" s="14">
        <f t="shared" ca="1" si="198"/>
        <v>323.08047066</v>
      </c>
      <c r="Q545" s="14">
        <f t="shared" si="199"/>
        <v>0</v>
      </c>
      <c r="R545" s="14">
        <f t="shared" ca="1" si="217"/>
        <v>304.45750185000003</v>
      </c>
      <c r="S545" s="20">
        <f t="shared" si="202"/>
        <v>0</v>
      </c>
      <c r="T545" s="14">
        <f t="shared" si="216"/>
        <v>0</v>
      </c>
      <c r="U545" s="4" t="str">
        <f t="shared" si="210"/>
        <v>J=</v>
      </c>
      <c r="V545" s="29">
        <f t="shared" si="211"/>
        <v>44915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35">
        <f t="shared" si="203"/>
        <v>44909</v>
      </c>
      <c r="B546" s="156">
        <f t="shared" ca="1" si="212"/>
        <v>1324.253191</v>
      </c>
      <c r="C546" s="14">
        <f t="shared" si="204"/>
        <v>1000</v>
      </c>
      <c r="D546" s="13">
        <f ca="1">IF(A546&lt;$B$1,VLOOKUP(A546,[1]DI!$A$4:$B$15000,2,FALSE),0)</f>
        <v>0.13650000000000001</v>
      </c>
      <c r="E546" s="14">
        <f t="shared" ca="1" si="213"/>
        <v>1.00050788</v>
      </c>
      <c r="F546" s="14">
        <f ca="1">(TRUNC(PRODUCT($E$12:$E545),16))</f>
        <v>1.15175553300526</v>
      </c>
      <c r="G546" s="14">
        <f t="shared" ca="1" si="214"/>
        <v>1.1418566301611199</v>
      </c>
      <c r="H546" s="14">
        <f t="shared" ca="1" si="215"/>
        <v>1.0086691299999999</v>
      </c>
      <c r="I546" s="13">
        <f t="shared" si="205"/>
        <v>0.1</v>
      </c>
      <c r="J546" s="29">
        <f t="shared" si="206"/>
        <v>44886</v>
      </c>
      <c r="K546" s="2">
        <f t="shared" si="207"/>
        <v>17</v>
      </c>
      <c r="L546" s="17">
        <f t="shared" si="208"/>
        <v>17</v>
      </c>
      <c r="M546" s="12">
        <f t="shared" si="200"/>
        <v>1.00645037</v>
      </c>
      <c r="N546" s="12">
        <f t="shared" ca="1" si="201"/>
        <v>1.015175419</v>
      </c>
      <c r="O546" s="17">
        <f t="shared" si="209"/>
        <v>0</v>
      </c>
      <c r="P546" s="14">
        <f t="shared" ca="1" si="198"/>
        <v>324.25319099999996</v>
      </c>
      <c r="Q546" s="14">
        <f t="shared" si="199"/>
        <v>0</v>
      </c>
      <c r="R546" s="14">
        <f t="shared" ca="1" si="217"/>
        <v>304.45750185000003</v>
      </c>
      <c r="S546" s="20">
        <f t="shared" si="202"/>
        <v>0</v>
      </c>
      <c r="T546" s="14">
        <f t="shared" si="216"/>
        <v>0</v>
      </c>
      <c r="U546" s="4" t="str">
        <f t="shared" si="210"/>
        <v>J=</v>
      </c>
      <c r="V546" s="29">
        <f t="shared" si="211"/>
        <v>44915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x14ac:dyDescent="0.15">
      <c r="A547" s="35">
        <f t="shared" si="203"/>
        <v>44910</v>
      </c>
      <c r="B547" s="156">
        <f t="shared" ca="1" si="212"/>
        <v>1325.4269496900001</v>
      </c>
      <c r="C547" s="14">
        <f t="shared" si="204"/>
        <v>1000</v>
      </c>
      <c r="D547" s="13">
        <f ca="1">IF(A547&lt;$B$1,VLOOKUP(A547,[1]DI!$A$4:$B$15000,2,FALSE),0)</f>
        <v>0.13650000000000001</v>
      </c>
      <c r="E547" s="14">
        <f t="shared" ca="1" si="213"/>
        <v>1.00050788</v>
      </c>
      <c r="F547" s="14">
        <f ca="1">(TRUNC(PRODUCT($E$12:$E546),16))</f>
        <v>1.1523404866053599</v>
      </c>
      <c r="G547" s="14">
        <f t="shared" ca="1" si="214"/>
        <v>1.1418566301611199</v>
      </c>
      <c r="H547" s="14">
        <f t="shared" ca="1" si="215"/>
        <v>1.0091814100000001</v>
      </c>
      <c r="I547" s="13">
        <f t="shared" si="205"/>
        <v>0.1</v>
      </c>
      <c r="J547" s="29">
        <f t="shared" si="206"/>
        <v>44886</v>
      </c>
      <c r="K547" s="2">
        <f t="shared" si="207"/>
        <v>18</v>
      </c>
      <c r="L547" s="17">
        <f t="shared" si="208"/>
        <v>18</v>
      </c>
      <c r="M547" s="12">
        <f t="shared" si="200"/>
        <v>1.006831096</v>
      </c>
      <c r="N547" s="12">
        <f t="shared" ca="1" si="201"/>
        <v>1.016075225</v>
      </c>
      <c r="O547" s="17">
        <f t="shared" si="209"/>
        <v>0</v>
      </c>
      <c r="P547" s="14">
        <f t="shared" ca="1" si="198"/>
        <v>325.42694969000001</v>
      </c>
      <c r="Q547" s="14">
        <f t="shared" si="199"/>
        <v>0</v>
      </c>
      <c r="R547" s="14">
        <f t="shared" ca="1" si="217"/>
        <v>304.45750185000003</v>
      </c>
      <c r="S547" s="20">
        <f t="shared" si="202"/>
        <v>0</v>
      </c>
      <c r="T547" s="14">
        <f t="shared" si="216"/>
        <v>0</v>
      </c>
      <c r="U547" s="4" t="str">
        <f t="shared" si="210"/>
        <v>J=</v>
      </c>
      <c r="V547" s="29">
        <f t="shared" si="211"/>
        <v>44915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35">
        <f t="shared" si="203"/>
        <v>44911</v>
      </c>
      <c r="B548" s="156">
        <f t="shared" ca="1" si="212"/>
        <v>1326.60176368</v>
      </c>
      <c r="C548" s="14">
        <f t="shared" si="204"/>
        <v>1000</v>
      </c>
      <c r="D548" s="13">
        <f ca="1">IF(A548&lt;$B$1,VLOOKUP(A548,[1]DI!$A$4:$B$15000,2,FALSE),0)</f>
        <v>0.13650000000000001</v>
      </c>
      <c r="E548" s="14">
        <f t="shared" ca="1" si="213"/>
        <v>1.00050788</v>
      </c>
      <c r="F548" s="14">
        <f ca="1">(TRUNC(PRODUCT($E$12:$E547),16))</f>
        <v>1.1529257372916999</v>
      </c>
      <c r="G548" s="14">
        <f t="shared" ca="1" si="214"/>
        <v>1.1418566301611199</v>
      </c>
      <c r="H548" s="14">
        <f t="shared" ca="1" si="215"/>
        <v>1.0096939599999999</v>
      </c>
      <c r="I548" s="13">
        <f t="shared" si="205"/>
        <v>0.1</v>
      </c>
      <c r="J548" s="29">
        <f t="shared" si="206"/>
        <v>44886</v>
      </c>
      <c r="K548" s="2">
        <f t="shared" si="207"/>
        <v>19</v>
      </c>
      <c r="L548" s="17">
        <f t="shared" si="208"/>
        <v>19</v>
      </c>
      <c r="M548" s="12">
        <f t="shared" si="200"/>
        <v>1.0072119669999999</v>
      </c>
      <c r="N548" s="12">
        <f t="shared" ca="1" si="201"/>
        <v>1.01697584</v>
      </c>
      <c r="O548" s="17">
        <f t="shared" si="209"/>
        <v>0</v>
      </c>
      <c r="P548" s="14">
        <f t="shared" ca="1" si="198"/>
        <v>326.60176368000003</v>
      </c>
      <c r="Q548" s="14">
        <f t="shared" si="199"/>
        <v>0</v>
      </c>
      <c r="R548" s="14">
        <f t="shared" ca="1" si="217"/>
        <v>304.45750185000003</v>
      </c>
      <c r="S548" s="20">
        <f t="shared" si="202"/>
        <v>0</v>
      </c>
      <c r="T548" s="14">
        <f t="shared" si="216"/>
        <v>0</v>
      </c>
      <c r="U548" s="4" t="str">
        <f t="shared" si="210"/>
        <v>J=</v>
      </c>
      <c r="V548" s="29">
        <f t="shared" si="211"/>
        <v>44915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35">
        <f t="shared" si="203"/>
        <v>44912</v>
      </c>
      <c r="B549" s="156">
        <f t="shared" ca="1" si="212"/>
        <v>1327.7776042800001</v>
      </c>
      <c r="C549" s="14">
        <f t="shared" si="204"/>
        <v>1000</v>
      </c>
      <c r="D549" s="13">
        <f ca="1">IF(A549&lt;$B$1,VLOOKUP(A549,[1]DI!$A$4:$B$15000,2,FALSE),0)</f>
        <v>0</v>
      </c>
      <c r="E549" s="14">
        <f t="shared" ca="1" si="213"/>
        <v>1</v>
      </c>
      <c r="F549" s="14">
        <f ca="1">(TRUNC(PRODUCT($E$12:$E548),16))</f>
        <v>1.1535112852151499</v>
      </c>
      <c r="G549" s="14">
        <f t="shared" ca="1" si="214"/>
        <v>1.1418566301611199</v>
      </c>
      <c r="H549" s="14">
        <f t="shared" ca="1" si="215"/>
        <v>1.01020676</v>
      </c>
      <c r="I549" s="13">
        <f t="shared" si="205"/>
        <v>0.1</v>
      </c>
      <c r="J549" s="29">
        <f t="shared" si="206"/>
        <v>44886</v>
      </c>
      <c r="K549" s="2">
        <f t="shared" si="207"/>
        <v>19</v>
      </c>
      <c r="L549" s="17">
        <f t="shared" si="208"/>
        <v>20</v>
      </c>
      <c r="M549" s="12">
        <f t="shared" si="200"/>
        <v>1.007592982</v>
      </c>
      <c r="N549" s="12">
        <f t="shared" ca="1" si="201"/>
        <v>1.017877242</v>
      </c>
      <c r="O549" s="17">
        <f t="shared" si="209"/>
        <v>0</v>
      </c>
      <c r="P549" s="14">
        <f t="shared" ca="1" si="198"/>
        <v>327.77760428000005</v>
      </c>
      <c r="Q549" s="14">
        <f t="shared" si="199"/>
        <v>0</v>
      </c>
      <c r="R549" s="14">
        <f t="shared" ca="1" si="217"/>
        <v>304.45750185000003</v>
      </c>
      <c r="S549" s="20">
        <f t="shared" si="202"/>
        <v>0</v>
      </c>
      <c r="T549" s="14">
        <f t="shared" si="216"/>
        <v>0</v>
      </c>
      <c r="U549" s="4" t="str">
        <f t="shared" si="210"/>
        <v>J=</v>
      </c>
      <c r="V549" s="29">
        <f t="shared" si="211"/>
        <v>44915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35">
        <f t="shared" si="203"/>
        <v>44913</v>
      </c>
      <c r="B550" s="156">
        <f t="shared" ca="1" si="212"/>
        <v>1327.7776042800001</v>
      </c>
      <c r="C550" s="14">
        <f t="shared" si="204"/>
        <v>1000</v>
      </c>
      <c r="D550" s="13">
        <f ca="1">IF(A550&lt;$B$1,VLOOKUP(A550,[1]DI!$A$4:$B$15000,2,FALSE),0)</f>
        <v>0</v>
      </c>
      <c r="E550" s="14">
        <f t="shared" ca="1" si="213"/>
        <v>1</v>
      </c>
      <c r="F550" s="14">
        <f ca="1">(TRUNC(PRODUCT($E$12:$E549),16))</f>
        <v>1.1535112852151499</v>
      </c>
      <c r="G550" s="14">
        <f t="shared" ca="1" si="214"/>
        <v>1.1418566301611199</v>
      </c>
      <c r="H550" s="14">
        <f t="shared" ca="1" si="215"/>
        <v>1.01020676</v>
      </c>
      <c r="I550" s="13">
        <f t="shared" si="205"/>
        <v>0.1</v>
      </c>
      <c r="J550" s="29">
        <f t="shared" si="206"/>
        <v>44886</v>
      </c>
      <c r="K550" s="2">
        <f t="shared" si="207"/>
        <v>19</v>
      </c>
      <c r="L550" s="17">
        <f t="shared" si="208"/>
        <v>20</v>
      </c>
      <c r="M550" s="12">
        <f t="shared" si="200"/>
        <v>1.007592982</v>
      </c>
      <c r="N550" s="12">
        <f t="shared" ca="1" si="201"/>
        <v>1.017877242</v>
      </c>
      <c r="O550" s="17">
        <f t="shared" si="209"/>
        <v>0</v>
      </c>
      <c r="P550" s="14">
        <f t="shared" ca="1" si="198"/>
        <v>327.77760428000005</v>
      </c>
      <c r="Q550" s="14">
        <f t="shared" si="199"/>
        <v>0</v>
      </c>
      <c r="R550" s="14">
        <f t="shared" ca="1" si="217"/>
        <v>304.45750185000003</v>
      </c>
      <c r="S550" s="20">
        <f t="shared" si="202"/>
        <v>0</v>
      </c>
      <c r="T550" s="14">
        <f t="shared" si="216"/>
        <v>0</v>
      </c>
      <c r="U550" s="4" t="str">
        <f t="shared" si="210"/>
        <v>J=</v>
      </c>
      <c r="V550" s="29">
        <f t="shared" si="211"/>
        <v>44915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35">
        <f t="shared" si="203"/>
        <v>44914</v>
      </c>
      <c r="B551" s="156">
        <f t="shared" ca="1" si="212"/>
        <v>1327.7776042800001</v>
      </c>
      <c r="C551" s="14">
        <f t="shared" si="204"/>
        <v>1000</v>
      </c>
      <c r="D551" s="13">
        <f ca="1">IF(A551&lt;$B$1,VLOOKUP(A551,[1]DI!$A$4:$B$15000,2,FALSE),0)</f>
        <v>0.13650000000000001</v>
      </c>
      <c r="E551" s="14">
        <f t="shared" ca="1" si="213"/>
        <v>1.00050788</v>
      </c>
      <c r="F551" s="14">
        <f ca="1">(TRUNC(PRODUCT($E$12:$E550),16))</f>
        <v>1.1535112852151499</v>
      </c>
      <c r="G551" s="14">
        <f t="shared" ca="1" si="214"/>
        <v>1.1418566301611199</v>
      </c>
      <c r="H551" s="14">
        <f t="shared" ca="1" si="215"/>
        <v>1.01020676</v>
      </c>
      <c r="I551" s="13">
        <f t="shared" si="205"/>
        <v>0.1</v>
      </c>
      <c r="J551" s="29">
        <f t="shared" si="206"/>
        <v>44886</v>
      </c>
      <c r="K551" s="2">
        <f t="shared" si="207"/>
        <v>20</v>
      </c>
      <c r="L551" s="17">
        <f t="shared" si="208"/>
        <v>20</v>
      </c>
      <c r="M551" s="12">
        <f t="shared" si="200"/>
        <v>1.007592982</v>
      </c>
      <c r="N551" s="12">
        <f t="shared" ca="1" si="201"/>
        <v>1.017877242</v>
      </c>
      <c r="O551" s="17">
        <f t="shared" si="209"/>
        <v>0</v>
      </c>
      <c r="P551" s="14">
        <f t="shared" ca="1" si="198"/>
        <v>327.77760428000005</v>
      </c>
      <c r="Q551" s="14">
        <f t="shared" si="199"/>
        <v>0</v>
      </c>
      <c r="R551" s="14">
        <f t="shared" ca="1" si="217"/>
        <v>304.45750185000003</v>
      </c>
      <c r="S551" s="20">
        <f t="shared" si="202"/>
        <v>0</v>
      </c>
      <c r="T551" s="14">
        <f t="shared" si="216"/>
        <v>0</v>
      </c>
      <c r="U551" s="4" t="str">
        <f t="shared" si="210"/>
        <v>J=</v>
      </c>
      <c r="V551" s="29">
        <f t="shared" si="211"/>
        <v>44915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x14ac:dyDescent="0.15">
      <c r="A552" s="35">
        <f t="shared" si="203"/>
        <v>44915</v>
      </c>
      <c r="B552" s="156">
        <f t="shared" ca="1" si="212"/>
        <v>1328.9544845400001</v>
      </c>
      <c r="C552" s="14">
        <f t="shared" si="204"/>
        <v>1000</v>
      </c>
      <c r="D552" s="13">
        <f ca="1">IF(A552&lt;$B$1,VLOOKUP(A552,[1]DI!$A$4:$B$15000,2,FALSE),0)</f>
        <v>0.13650000000000001</v>
      </c>
      <c r="E552" s="14">
        <f t="shared" ca="1" si="213"/>
        <v>1.00050788</v>
      </c>
      <c r="F552" s="14">
        <f ca="1">(TRUNC(PRODUCT($E$12:$E551),16))</f>
        <v>1.1540971305266901</v>
      </c>
      <c r="G552" s="14">
        <f t="shared" ca="1" si="214"/>
        <v>1.1418566301611199</v>
      </c>
      <c r="H552" s="14">
        <f t="shared" ca="1" si="215"/>
        <v>1.01071982</v>
      </c>
      <c r="I552" s="13">
        <f t="shared" si="205"/>
        <v>0.1</v>
      </c>
      <c r="J552" s="29">
        <f t="shared" si="206"/>
        <v>44886</v>
      </c>
      <c r="K552" s="2">
        <f t="shared" si="207"/>
        <v>21</v>
      </c>
      <c r="L552" s="17">
        <f t="shared" si="208"/>
        <v>21</v>
      </c>
      <c r="M552" s="12">
        <f t="shared" si="200"/>
        <v>1.00797414</v>
      </c>
      <c r="N552" s="12">
        <f t="shared" ca="1" si="201"/>
        <v>1.018779441</v>
      </c>
      <c r="O552" s="17">
        <f t="shared" si="209"/>
        <v>7</v>
      </c>
      <c r="P552" s="14">
        <f t="shared" ca="1" si="198"/>
        <v>328.95448454000001</v>
      </c>
      <c r="Q552" s="14">
        <f t="shared" si="199"/>
        <v>0</v>
      </c>
      <c r="R552" s="14">
        <f t="shared" ca="1" si="217"/>
        <v>328.95448454000001</v>
      </c>
      <c r="S552" s="20">
        <f t="shared" si="202"/>
        <v>0</v>
      </c>
      <c r="T552" s="14">
        <f t="shared" si="216"/>
        <v>0</v>
      </c>
      <c r="U552" s="4" t="str">
        <f t="shared" si="210"/>
        <v>J=</v>
      </c>
      <c r="V552" s="29">
        <f t="shared" si="211"/>
        <v>44915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x14ac:dyDescent="0.15">
      <c r="A553" s="35">
        <f t="shared" si="203"/>
        <v>44916</v>
      </c>
      <c r="B553" s="156">
        <f t="shared" ca="1" si="212"/>
        <v>1330.1324152900002</v>
      </c>
      <c r="C553" s="14">
        <f t="shared" si="204"/>
        <v>1000</v>
      </c>
      <c r="D553" s="13">
        <f ca="1">IF(A553&lt;$B$1,VLOOKUP(A553,[1]DI!$A$4:$B$15000,2,FALSE),0)</f>
        <v>0.13650000000000001</v>
      </c>
      <c r="E553" s="14">
        <f t="shared" ca="1" si="213"/>
        <v>1.00050788</v>
      </c>
      <c r="F553" s="14">
        <f ca="1">(TRUNC(PRODUCT($E$12:$E552),16))</f>
        <v>1.15468327337734</v>
      </c>
      <c r="G553" s="14">
        <f t="shared" ca="1" si="214"/>
        <v>1.1540971305266901</v>
      </c>
      <c r="H553" s="14">
        <f t="shared" ca="1" si="215"/>
        <v>1.00050788</v>
      </c>
      <c r="I553" s="13">
        <f t="shared" si="205"/>
        <v>0.1</v>
      </c>
      <c r="J553" s="29">
        <f t="shared" si="206"/>
        <v>44915</v>
      </c>
      <c r="K553" s="2">
        <f t="shared" si="207"/>
        <v>1</v>
      </c>
      <c r="L553" s="17">
        <f t="shared" si="208"/>
        <v>1</v>
      </c>
      <c r="M553" s="12">
        <f t="shared" si="200"/>
        <v>1.000378287</v>
      </c>
      <c r="N553" s="12">
        <f t="shared" ca="1" si="201"/>
        <v>1.0008863589999999</v>
      </c>
      <c r="O553" s="17">
        <f t="shared" si="209"/>
        <v>0</v>
      </c>
      <c r="P553" s="14">
        <f t="shared" ca="1" si="198"/>
        <v>330.13241529000004</v>
      </c>
      <c r="Q553" s="14">
        <f t="shared" si="199"/>
        <v>0</v>
      </c>
      <c r="R553" s="14">
        <f t="shared" ca="1" si="217"/>
        <v>328.95448454000001</v>
      </c>
      <c r="S553" s="20">
        <f t="shared" si="202"/>
        <v>0</v>
      </c>
      <c r="T553" s="14">
        <f t="shared" si="216"/>
        <v>0</v>
      </c>
      <c r="U553" s="4" t="str">
        <f t="shared" si="210"/>
        <v>J=</v>
      </c>
      <c r="V553" s="29">
        <f t="shared" si="211"/>
        <v>44946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x14ac:dyDescent="0.15">
      <c r="A554" s="35">
        <f t="shared" si="203"/>
        <v>44917</v>
      </c>
      <c r="B554" s="156">
        <f t="shared" ca="1" si="212"/>
        <v>1331.31139196</v>
      </c>
      <c r="C554" s="14">
        <f t="shared" si="204"/>
        <v>1000</v>
      </c>
      <c r="D554" s="13">
        <f ca="1">IF(A554&lt;$B$1,VLOOKUP(A554,[1]DI!$A$4:$B$15000,2,FALSE),0)</f>
        <v>0.13650000000000001</v>
      </c>
      <c r="E554" s="14">
        <f t="shared" ca="1" si="213"/>
        <v>1.00050788</v>
      </c>
      <c r="F554" s="14">
        <f ca="1">(TRUNC(PRODUCT($E$12:$E553),16))</f>
        <v>1.15526971391822</v>
      </c>
      <c r="G554" s="14">
        <f t="shared" ca="1" si="214"/>
        <v>1.1540971305266901</v>
      </c>
      <c r="H554" s="14">
        <f t="shared" ca="1" si="215"/>
        <v>1.00101602</v>
      </c>
      <c r="I554" s="13">
        <f t="shared" si="205"/>
        <v>0.1</v>
      </c>
      <c r="J554" s="29">
        <f t="shared" si="206"/>
        <v>44915</v>
      </c>
      <c r="K554" s="2">
        <f t="shared" si="207"/>
        <v>2</v>
      </c>
      <c r="L554" s="17">
        <f t="shared" si="208"/>
        <v>2</v>
      </c>
      <c r="M554" s="12">
        <f t="shared" si="200"/>
        <v>1.0007567159999999</v>
      </c>
      <c r="N554" s="12">
        <f t="shared" ca="1" si="201"/>
        <v>1.0017735050000001</v>
      </c>
      <c r="O554" s="17">
        <f t="shared" si="209"/>
        <v>0</v>
      </c>
      <c r="P554" s="14">
        <f t="shared" ca="1" si="198"/>
        <v>331.31139195999998</v>
      </c>
      <c r="Q554" s="14">
        <f t="shared" si="199"/>
        <v>0</v>
      </c>
      <c r="R554" s="14">
        <f t="shared" ca="1" si="217"/>
        <v>328.95448454000001</v>
      </c>
      <c r="S554" s="20">
        <f t="shared" si="202"/>
        <v>0</v>
      </c>
      <c r="T554" s="14">
        <f t="shared" si="216"/>
        <v>0</v>
      </c>
      <c r="U554" s="4" t="str">
        <f t="shared" si="210"/>
        <v>J=</v>
      </c>
      <c r="V554" s="29">
        <f t="shared" si="211"/>
        <v>44946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35">
        <f t="shared" si="203"/>
        <v>44918</v>
      </c>
      <c r="B555" s="156">
        <f t="shared" ca="1" si="212"/>
        <v>1332.4914038699999</v>
      </c>
      <c r="C555" s="14">
        <f t="shared" si="204"/>
        <v>1000</v>
      </c>
      <c r="D555" s="13">
        <f ca="1">IF(A555&lt;$B$1,VLOOKUP(A555,[1]DI!$A$4:$B$15000,2,FALSE),0)</f>
        <v>0.13650000000000001</v>
      </c>
      <c r="E555" s="14">
        <f t="shared" ca="1" si="213"/>
        <v>1.00050788</v>
      </c>
      <c r="F555" s="14">
        <f ca="1">(TRUNC(PRODUCT($E$12:$E554),16))</f>
        <v>1.1558564523005299</v>
      </c>
      <c r="G555" s="14">
        <f t="shared" ca="1" si="214"/>
        <v>1.1540971305266901</v>
      </c>
      <c r="H555" s="14">
        <f t="shared" ca="1" si="215"/>
        <v>1.00152441</v>
      </c>
      <c r="I555" s="13">
        <f t="shared" si="205"/>
        <v>0.1</v>
      </c>
      <c r="J555" s="29">
        <f t="shared" si="206"/>
        <v>44915</v>
      </c>
      <c r="K555" s="2">
        <f t="shared" si="207"/>
        <v>3</v>
      </c>
      <c r="L555" s="17">
        <f t="shared" si="208"/>
        <v>3</v>
      </c>
      <c r="M555" s="12">
        <f t="shared" si="200"/>
        <v>1.001135289</v>
      </c>
      <c r="N555" s="12">
        <f t="shared" ca="1" si="201"/>
        <v>1.0026614300000001</v>
      </c>
      <c r="O555" s="17">
        <f t="shared" si="209"/>
        <v>0</v>
      </c>
      <c r="P555" s="14">
        <f t="shared" ca="1" si="198"/>
        <v>332.49140387</v>
      </c>
      <c r="Q555" s="14">
        <f t="shared" si="199"/>
        <v>0</v>
      </c>
      <c r="R555" s="14">
        <f t="shared" ca="1" si="217"/>
        <v>328.95448454000001</v>
      </c>
      <c r="S555" s="20">
        <f t="shared" si="202"/>
        <v>0</v>
      </c>
      <c r="T555" s="14">
        <f t="shared" si="216"/>
        <v>0</v>
      </c>
      <c r="U555" s="4" t="str">
        <f t="shared" si="210"/>
        <v>J=</v>
      </c>
      <c r="V555" s="29">
        <f t="shared" si="211"/>
        <v>44946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35">
        <f t="shared" si="203"/>
        <v>44919</v>
      </c>
      <c r="B556" s="156">
        <f t="shared" ca="1" si="212"/>
        <v>1333.67247628</v>
      </c>
      <c r="C556" s="14">
        <f t="shared" si="204"/>
        <v>1000</v>
      </c>
      <c r="D556" s="13">
        <f ca="1">IF(A556&lt;$B$1,VLOOKUP(A556,[1]DI!$A$4:$B$15000,2,FALSE),0)</f>
        <v>0</v>
      </c>
      <c r="E556" s="14">
        <f t="shared" ca="1" si="213"/>
        <v>1</v>
      </c>
      <c r="F556" s="14">
        <f ca="1">(TRUNC(PRODUCT($E$12:$E555),16))</f>
        <v>1.1564434886755199</v>
      </c>
      <c r="G556" s="14">
        <f t="shared" ca="1" si="214"/>
        <v>1.1540971305266901</v>
      </c>
      <c r="H556" s="14">
        <f t="shared" ca="1" si="215"/>
        <v>1.00203307</v>
      </c>
      <c r="I556" s="13">
        <f t="shared" si="205"/>
        <v>0.1</v>
      </c>
      <c r="J556" s="29">
        <f t="shared" si="206"/>
        <v>44915</v>
      </c>
      <c r="K556" s="2">
        <f t="shared" si="207"/>
        <v>3</v>
      </c>
      <c r="L556" s="17">
        <f t="shared" si="208"/>
        <v>4</v>
      </c>
      <c r="M556" s="12">
        <f t="shared" si="200"/>
        <v>1.001514005</v>
      </c>
      <c r="N556" s="12">
        <f t="shared" ca="1" si="201"/>
        <v>1.0035501529999999</v>
      </c>
      <c r="O556" s="17">
        <f t="shared" si="209"/>
        <v>0</v>
      </c>
      <c r="P556" s="14">
        <f t="shared" ca="1" si="198"/>
        <v>333.67247628000001</v>
      </c>
      <c r="Q556" s="14">
        <f t="shared" si="199"/>
        <v>0</v>
      </c>
      <c r="R556" s="14">
        <f t="shared" ca="1" si="217"/>
        <v>328.95448454000001</v>
      </c>
      <c r="S556" s="20">
        <f t="shared" si="202"/>
        <v>0</v>
      </c>
      <c r="T556" s="14">
        <f t="shared" si="216"/>
        <v>0</v>
      </c>
      <c r="U556" s="4" t="str">
        <f t="shared" si="210"/>
        <v>J=</v>
      </c>
      <c r="V556" s="29">
        <f t="shared" si="211"/>
        <v>44946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35">
        <f t="shared" si="203"/>
        <v>44920</v>
      </c>
      <c r="B557" s="156">
        <f t="shared" ca="1" si="212"/>
        <v>1333.67247628</v>
      </c>
      <c r="C557" s="14">
        <f t="shared" si="204"/>
        <v>1000</v>
      </c>
      <c r="D557" s="13">
        <f ca="1">IF(A557&lt;$B$1,VLOOKUP(A557,[1]DI!$A$4:$B$15000,2,FALSE),0)</f>
        <v>0</v>
      </c>
      <c r="E557" s="14">
        <f t="shared" ca="1" si="213"/>
        <v>1</v>
      </c>
      <c r="F557" s="14">
        <f ca="1">(TRUNC(PRODUCT($E$12:$E556),16))</f>
        <v>1.1564434886755199</v>
      </c>
      <c r="G557" s="14">
        <f t="shared" ca="1" si="214"/>
        <v>1.1540971305266901</v>
      </c>
      <c r="H557" s="14">
        <f t="shared" ca="1" si="215"/>
        <v>1.00203307</v>
      </c>
      <c r="I557" s="13">
        <f t="shared" si="205"/>
        <v>0.1</v>
      </c>
      <c r="J557" s="29">
        <f t="shared" si="206"/>
        <v>44915</v>
      </c>
      <c r="K557" s="2">
        <f t="shared" si="207"/>
        <v>3</v>
      </c>
      <c r="L557" s="17">
        <f t="shared" si="208"/>
        <v>4</v>
      </c>
      <c r="M557" s="12">
        <f t="shared" si="200"/>
        <v>1.001514005</v>
      </c>
      <c r="N557" s="12">
        <f t="shared" ca="1" si="201"/>
        <v>1.0035501529999999</v>
      </c>
      <c r="O557" s="17">
        <f t="shared" si="209"/>
        <v>0</v>
      </c>
      <c r="P557" s="14">
        <f t="shared" ca="1" si="198"/>
        <v>333.67247628000001</v>
      </c>
      <c r="Q557" s="14">
        <f t="shared" si="199"/>
        <v>0</v>
      </c>
      <c r="R557" s="14">
        <f t="shared" ca="1" si="217"/>
        <v>328.95448454000001</v>
      </c>
      <c r="S557" s="20">
        <f t="shared" si="202"/>
        <v>0</v>
      </c>
      <c r="T557" s="14">
        <f t="shared" si="216"/>
        <v>0</v>
      </c>
      <c r="U557" s="4" t="str">
        <f t="shared" si="210"/>
        <v>J=</v>
      </c>
      <c r="V557" s="29">
        <f t="shared" si="211"/>
        <v>44946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35">
        <f t="shared" si="203"/>
        <v>44921</v>
      </c>
      <c r="B558" s="156">
        <f t="shared" ca="1" si="212"/>
        <v>1333.67247628</v>
      </c>
      <c r="C558" s="14">
        <f t="shared" si="204"/>
        <v>1000</v>
      </c>
      <c r="D558" s="13">
        <f ca="1">IF(A558&lt;$B$1,VLOOKUP(A558,[1]DI!$A$4:$B$15000,2,FALSE),0)</f>
        <v>0.13650000000000001</v>
      </c>
      <c r="E558" s="14">
        <f t="shared" ca="1" si="213"/>
        <v>1.00050788</v>
      </c>
      <c r="F558" s="14">
        <f ca="1">(TRUNC(PRODUCT($E$12:$E557),16))</f>
        <v>1.1564434886755199</v>
      </c>
      <c r="G558" s="14">
        <f t="shared" ca="1" si="214"/>
        <v>1.1540971305266901</v>
      </c>
      <c r="H558" s="14">
        <f t="shared" ca="1" si="215"/>
        <v>1.00203307</v>
      </c>
      <c r="I558" s="13">
        <f t="shared" si="205"/>
        <v>0.1</v>
      </c>
      <c r="J558" s="29">
        <f t="shared" si="206"/>
        <v>44915</v>
      </c>
      <c r="K558" s="2">
        <f t="shared" si="207"/>
        <v>4</v>
      </c>
      <c r="L558" s="17">
        <f t="shared" si="208"/>
        <v>4</v>
      </c>
      <c r="M558" s="12">
        <f t="shared" si="200"/>
        <v>1.001514005</v>
      </c>
      <c r="N558" s="12">
        <f t="shared" ca="1" si="201"/>
        <v>1.0035501529999999</v>
      </c>
      <c r="O558" s="17">
        <f t="shared" si="209"/>
        <v>0</v>
      </c>
      <c r="P558" s="14">
        <f t="shared" ca="1" si="198"/>
        <v>333.67247628000001</v>
      </c>
      <c r="Q558" s="14">
        <f t="shared" si="199"/>
        <v>0</v>
      </c>
      <c r="R558" s="14">
        <f t="shared" ca="1" si="217"/>
        <v>328.95448454000001</v>
      </c>
      <c r="S558" s="20">
        <f t="shared" si="202"/>
        <v>0</v>
      </c>
      <c r="T558" s="14">
        <f t="shared" si="216"/>
        <v>0</v>
      </c>
      <c r="U558" s="4" t="str">
        <f t="shared" si="210"/>
        <v>J=</v>
      </c>
      <c r="V558" s="29">
        <f t="shared" si="211"/>
        <v>44946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x14ac:dyDescent="0.15">
      <c r="A559" s="35">
        <f t="shared" si="203"/>
        <v>44922</v>
      </c>
      <c r="B559" s="156">
        <f t="shared" ca="1" si="212"/>
        <v>1334.85458528</v>
      </c>
      <c r="C559" s="14">
        <f t="shared" si="204"/>
        <v>1000</v>
      </c>
      <c r="D559" s="13">
        <f ca="1">IF(A559&lt;$B$1,VLOOKUP(A559,[1]DI!$A$4:$B$15000,2,FALSE),0)</f>
        <v>0.13650000000000001</v>
      </c>
      <c r="E559" s="14">
        <f t="shared" ca="1" si="213"/>
        <v>1.00050788</v>
      </c>
      <c r="F559" s="14">
        <f ca="1">(TRUNC(PRODUCT($E$12:$E558),16))</f>
        <v>1.1570308231945501</v>
      </c>
      <c r="G559" s="14">
        <f t="shared" ca="1" si="214"/>
        <v>1.1540971305266901</v>
      </c>
      <c r="H559" s="14">
        <f t="shared" ca="1" si="215"/>
        <v>1.0025419799999999</v>
      </c>
      <c r="I559" s="13">
        <f t="shared" si="205"/>
        <v>0.1</v>
      </c>
      <c r="J559" s="29">
        <f t="shared" si="206"/>
        <v>44915</v>
      </c>
      <c r="K559" s="2">
        <f t="shared" si="207"/>
        <v>5</v>
      </c>
      <c r="L559" s="17">
        <f t="shared" si="208"/>
        <v>5</v>
      </c>
      <c r="M559" s="12">
        <f t="shared" si="200"/>
        <v>1.001892864</v>
      </c>
      <c r="N559" s="12">
        <f t="shared" ca="1" si="201"/>
        <v>1.004439656</v>
      </c>
      <c r="O559" s="17">
        <f t="shared" si="209"/>
        <v>0</v>
      </c>
      <c r="P559" s="14">
        <f t="shared" ca="1" si="198"/>
        <v>334.85458527999998</v>
      </c>
      <c r="Q559" s="14">
        <f t="shared" si="199"/>
        <v>0</v>
      </c>
      <c r="R559" s="14">
        <f t="shared" ca="1" si="217"/>
        <v>328.95448454000001</v>
      </c>
      <c r="S559" s="20">
        <f t="shared" si="202"/>
        <v>0</v>
      </c>
      <c r="T559" s="14">
        <f t="shared" si="216"/>
        <v>0</v>
      </c>
      <c r="U559" s="4" t="str">
        <f t="shared" si="210"/>
        <v>J=</v>
      </c>
      <c r="V559" s="29">
        <f t="shared" si="211"/>
        <v>44946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</row>
    <row r="560" spans="1:156" x14ac:dyDescent="0.15">
      <c r="A560" s="35">
        <f t="shared" si="203"/>
        <v>44923</v>
      </c>
      <c r="B560" s="156">
        <f t="shared" ca="1" si="212"/>
        <v>1336.0377441599999</v>
      </c>
      <c r="C560" s="14">
        <f t="shared" si="204"/>
        <v>1000</v>
      </c>
      <c r="D560" s="13">
        <f ca="1">IF(A560&lt;$B$1,VLOOKUP(A560,[1]DI!$A$4:$B$15000,2,FALSE),0)</f>
        <v>0.13650000000000001</v>
      </c>
      <c r="E560" s="14">
        <f t="shared" ca="1" si="213"/>
        <v>1.00050788</v>
      </c>
      <c r="F560" s="14">
        <f ca="1">(TRUNC(PRODUCT($E$12:$E559),16))</f>
        <v>1.1576184560090299</v>
      </c>
      <c r="G560" s="14">
        <f t="shared" ca="1" si="214"/>
        <v>1.1540971305266901</v>
      </c>
      <c r="H560" s="14">
        <f t="shared" ca="1" si="215"/>
        <v>1.0030511499999999</v>
      </c>
      <c r="I560" s="13">
        <f t="shared" si="205"/>
        <v>0.1</v>
      </c>
      <c r="J560" s="29">
        <f t="shared" si="206"/>
        <v>44915</v>
      </c>
      <c r="K560" s="2">
        <f t="shared" si="207"/>
        <v>6</v>
      </c>
      <c r="L560" s="17">
        <f t="shared" si="208"/>
        <v>6</v>
      </c>
      <c r="M560" s="12">
        <f t="shared" si="200"/>
        <v>1.0022718669999999</v>
      </c>
      <c r="N560" s="12">
        <f t="shared" ca="1" si="201"/>
        <v>1.0053299490000001</v>
      </c>
      <c r="O560" s="17">
        <f t="shared" si="209"/>
        <v>0</v>
      </c>
      <c r="P560" s="14">
        <f t="shared" ca="1" si="198"/>
        <v>336.03774415999999</v>
      </c>
      <c r="Q560" s="14">
        <f t="shared" si="199"/>
        <v>0</v>
      </c>
      <c r="R560" s="14">
        <f t="shared" ca="1" si="217"/>
        <v>328.95448454000001</v>
      </c>
      <c r="S560" s="20">
        <f t="shared" si="202"/>
        <v>0</v>
      </c>
      <c r="T560" s="14">
        <f t="shared" si="216"/>
        <v>0</v>
      </c>
      <c r="U560" s="4" t="str">
        <f t="shared" si="210"/>
        <v>J=</v>
      </c>
      <c r="V560" s="29">
        <f t="shared" si="211"/>
        <v>44946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</row>
    <row r="561" spans="1:156" x14ac:dyDescent="0.15">
      <c r="A561" s="35">
        <f t="shared" si="203"/>
        <v>44924</v>
      </c>
      <c r="B561" s="156">
        <f t="shared" ca="1" si="212"/>
        <v>1337.22195291</v>
      </c>
      <c r="C561" s="14">
        <f t="shared" si="204"/>
        <v>1000</v>
      </c>
      <c r="D561" s="13">
        <f ca="1">IF(A561&lt;$B$1,VLOOKUP(A561,[1]DI!$A$4:$B$15000,2,FALSE),0)</f>
        <v>0.13650000000000001</v>
      </c>
      <c r="E561" s="14">
        <f t="shared" ca="1" si="213"/>
        <v>1.00050788</v>
      </c>
      <c r="F561" s="14">
        <f ca="1">(TRUNC(PRODUCT($E$12:$E560),16))</f>
        <v>1.15820638727047</v>
      </c>
      <c r="G561" s="14">
        <f t="shared" ca="1" si="214"/>
        <v>1.1540971305266901</v>
      </c>
      <c r="H561" s="14">
        <f t="shared" ca="1" si="215"/>
        <v>1.00356058</v>
      </c>
      <c r="I561" s="13">
        <f t="shared" si="205"/>
        <v>0.1</v>
      </c>
      <c r="J561" s="29">
        <f t="shared" si="206"/>
        <v>44915</v>
      </c>
      <c r="K561" s="2">
        <f t="shared" si="207"/>
        <v>7</v>
      </c>
      <c r="L561" s="17">
        <f t="shared" si="208"/>
        <v>7</v>
      </c>
      <c r="M561" s="12">
        <f t="shared" si="200"/>
        <v>1.0026510129999999</v>
      </c>
      <c r="N561" s="12">
        <f t="shared" ca="1" si="201"/>
        <v>1.006221032</v>
      </c>
      <c r="O561" s="17">
        <f t="shared" si="209"/>
        <v>0</v>
      </c>
      <c r="P561" s="14">
        <f t="shared" ca="1" si="198"/>
        <v>337.22195290999997</v>
      </c>
      <c r="Q561" s="14">
        <f t="shared" si="199"/>
        <v>0</v>
      </c>
      <c r="R561" s="14">
        <f t="shared" ca="1" si="217"/>
        <v>328.95448454000001</v>
      </c>
      <c r="S561" s="20">
        <f t="shared" si="202"/>
        <v>0</v>
      </c>
      <c r="T561" s="14">
        <f t="shared" si="216"/>
        <v>0</v>
      </c>
      <c r="U561" s="4" t="str">
        <f t="shared" si="210"/>
        <v>J=</v>
      </c>
      <c r="V561" s="29">
        <f t="shared" si="211"/>
        <v>44946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35">
        <f t="shared" si="203"/>
        <v>44925</v>
      </c>
      <c r="B562" s="156">
        <f t="shared" ca="1" si="212"/>
        <v>1338.40721285</v>
      </c>
      <c r="C562" s="14">
        <f t="shared" si="204"/>
        <v>1000</v>
      </c>
      <c r="D562" s="13">
        <f ca="1">IF(A562&lt;$B$1,VLOOKUP(A562,[1]DI!$A$4:$B$15000,2,FALSE),0)</f>
        <v>0.13650000000000001</v>
      </c>
      <c r="E562" s="14">
        <f t="shared" ca="1" si="213"/>
        <v>1.00050788</v>
      </c>
      <c r="F562" s="14">
        <f ca="1">(TRUNC(PRODUCT($E$12:$E561),16))</f>
        <v>1.15879461713044</v>
      </c>
      <c r="G562" s="14">
        <f t="shared" ca="1" si="214"/>
        <v>1.1540971305266901</v>
      </c>
      <c r="H562" s="14">
        <f t="shared" ca="1" si="215"/>
        <v>1.0040702699999999</v>
      </c>
      <c r="I562" s="13">
        <f t="shared" si="205"/>
        <v>0.1</v>
      </c>
      <c r="J562" s="29">
        <f t="shared" si="206"/>
        <v>44915</v>
      </c>
      <c r="K562" s="2">
        <f t="shared" si="207"/>
        <v>8</v>
      </c>
      <c r="L562" s="17">
        <f t="shared" si="208"/>
        <v>8</v>
      </c>
      <c r="M562" s="12">
        <f t="shared" si="200"/>
        <v>1.003030302</v>
      </c>
      <c r="N562" s="12">
        <f t="shared" ca="1" si="201"/>
        <v>1.0071129059999999</v>
      </c>
      <c r="O562" s="17">
        <f t="shared" si="209"/>
        <v>0</v>
      </c>
      <c r="P562" s="14">
        <f t="shared" ref="P562:P625" ca="1" si="218">TRUNC(((N562-1)*C562),8)+TRUNC(R561*N562,8)</f>
        <v>338.40721285000001</v>
      </c>
      <c r="Q562" s="14">
        <f t="shared" ref="Q562:Q625" si="219">Q561</f>
        <v>0</v>
      </c>
      <c r="R562" s="14">
        <f t="shared" ca="1" si="217"/>
        <v>328.95448454000001</v>
      </c>
      <c r="S562" s="20">
        <f t="shared" si="202"/>
        <v>0</v>
      </c>
      <c r="T562" s="14">
        <f t="shared" si="216"/>
        <v>0</v>
      </c>
      <c r="U562" s="4" t="str">
        <f t="shared" si="210"/>
        <v>J=</v>
      </c>
      <c r="V562" s="29">
        <f t="shared" si="211"/>
        <v>44946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35">
        <f t="shared" si="203"/>
        <v>44926</v>
      </c>
      <c r="B563" s="156">
        <f t="shared" ca="1" si="212"/>
        <v>1339.5935253500002</v>
      </c>
      <c r="C563" s="14">
        <f t="shared" si="204"/>
        <v>1000</v>
      </c>
      <c r="D563" s="13">
        <f ca="1">IF(A563&lt;$B$1,VLOOKUP(A563,[1]DI!$A$4:$B$15000,2,FALSE),0)</f>
        <v>0</v>
      </c>
      <c r="E563" s="14">
        <f t="shared" ca="1" si="213"/>
        <v>1</v>
      </c>
      <c r="F563" s="14">
        <f ca="1">(TRUNC(PRODUCT($E$12:$E562),16))</f>
        <v>1.1593831457405901</v>
      </c>
      <c r="G563" s="14">
        <f t="shared" ca="1" si="214"/>
        <v>1.1540971305266901</v>
      </c>
      <c r="H563" s="14">
        <f t="shared" ca="1" si="215"/>
        <v>1.00458022</v>
      </c>
      <c r="I563" s="13">
        <f t="shared" si="205"/>
        <v>0.1</v>
      </c>
      <c r="J563" s="29">
        <f t="shared" si="206"/>
        <v>44915</v>
      </c>
      <c r="K563" s="2">
        <f t="shared" si="207"/>
        <v>8</v>
      </c>
      <c r="L563" s="17">
        <f t="shared" si="208"/>
        <v>9</v>
      </c>
      <c r="M563" s="12">
        <f t="shared" si="200"/>
        <v>1.003409735</v>
      </c>
      <c r="N563" s="12">
        <f t="shared" ca="1" si="201"/>
        <v>1.0080055720000001</v>
      </c>
      <c r="O563" s="17">
        <f t="shared" si="209"/>
        <v>0</v>
      </c>
      <c r="P563" s="14">
        <f t="shared" ca="1" si="218"/>
        <v>339.59352535000005</v>
      </c>
      <c r="Q563" s="14">
        <f t="shared" si="219"/>
        <v>0</v>
      </c>
      <c r="R563" s="14">
        <f t="shared" ca="1" si="217"/>
        <v>328.95448454000001</v>
      </c>
      <c r="S563" s="20">
        <f t="shared" si="202"/>
        <v>0</v>
      </c>
      <c r="T563" s="14">
        <f t="shared" si="216"/>
        <v>0</v>
      </c>
      <c r="U563" s="4" t="str">
        <f t="shared" si="210"/>
        <v>J=</v>
      </c>
      <c r="V563" s="29">
        <f t="shared" si="211"/>
        <v>44946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35">
        <f t="shared" si="203"/>
        <v>44927</v>
      </c>
      <c r="B564" s="156">
        <f t="shared" ca="1" si="212"/>
        <v>1339.5935253500002</v>
      </c>
      <c r="C564" s="14">
        <f t="shared" si="204"/>
        <v>1000</v>
      </c>
      <c r="D564" s="13">
        <f ca="1">IF(A564&lt;$B$1,VLOOKUP(A564,[1]DI!$A$4:$B$15000,2,FALSE),0)</f>
        <v>0</v>
      </c>
      <c r="E564" s="14">
        <f t="shared" ca="1" si="213"/>
        <v>1</v>
      </c>
      <c r="F564" s="14">
        <f ca="1">(TRUNC(PRODUCT($E$12:$E563),16))</f>
        <v>1.1593831457405901</v>
      </c>
      <c r="G564" s="14">
        <f t="shared" ca="1" si="214"/>
        <v>1.1540971305266901</v>
      </c>
      <c r="H564" s="14">
        <f t="shared" ca="1" si="215"/>
        <v>1.00458022</v>
      </c>
      <c r="I564" s="13">
        <f t="shared" si="205"/>
        <v>0.1</v>
      </c>
      <c r="J564" s="29">
        <f t="shared" si="206"/>
        <v>44915</v>
      </c>
      <c r="K564" s="2">
        <f t="shared" si="207"/>
        <v>8</v>
      </c>
      <c r="L564" s="17">
        <f t="shared" si="208"/>
        <v>9</v>
      </c>
      <c r="M564" s="12">
        <f t="shared" si="200"/>
        <v>1.003409735</v>
      </c>
      <c r="N564" s="12">
        <f t="shared" ca="1" si="201"/>
        <v>1.0080055720000001</v>
      </c>
      <c r="O564" s="17">
        <f t="shared" si="209"/>
        <v>0</v>
      </c>
      <c r="P564" s="14">
        <f t="shared" ca="1" si="218"/>
        <v>339.59352535000005</v>
      </c>
      <c r="Q564" s="14">
        <f t="shared" si="219"/>
        <v>0</v>
      </c>
      <c r="R564" s="14">
        <f t="shared" ca="1" si="217"/>
        <v>328.95448454000001</v>
      </c>
      <c r="S564" s="20">
        <f t="shared" si="202"/>
        <v>0</v>
      </c>
      <c r="T564" s="14">
        <f t="shared" si="216"/>
        <v>0</v>
      </c>
      <c r="U564" s="4" t="str">
        <f t="shared" si="210"/>
        <v>J=</v>
      </c>
      <c r="V564" s="29">
        <f t="shared" si="211"/>
        <v>44946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35">
        <f t="shared" si="203"/>
        <v>44928</v>
      </c>
      <c r="B565" s="156">
        <f t="shared" ca="1" si="212"/>
        <v>1339.5935253500002</v>
      </c>
      <c r="C565" s="14">
        <f t="shared" si="204"/>
        <v>1000</v>
      </c>
      <c r="D565" s="13">
        <f ca="1">IF(A565&lt;$B$1,VLOOKUP(A565,[1]DI!$A$4:$B$15000,2,FALSE),0)</f>
        <v>0.13650000000000001</v>
      </c>
      <c r="E565" s="14">
        <f t="shared" ca="1" si="213"/>
        <v>1.00050788</v>
      </c>
      <c r="F565" s="14">
        <f ca="1">(TRUNC(PRODUCT($E$12:$E564),16))</f>
        <v>1.1593831457405901</v>
      </c>
      <c r="G565" s="14">
        <f t="shared" ca="1" si="214"/>
        <v>1.1540971305266901</v>
      </c>
      <c r="H565" s="14">
        <f t="shared" ca="1" si="215"/>
        <v>1.00458022</v>
      </c>
      <c r="I565" s="13">
        <f t="shared" si="205"/>
        <v>0.1</v>
      </c>
      <c r="J565" s="29">
        <f t="shared" si="206"/>
        <v>44915</v>
      </c>
      <c r="K565" s="2">
        <f t="shared" si="207"/>
        <v>9</v>
      </c>
      <c r="L565" s="17">
        <f t="shared" si="208"/>
        <v>9</v>
      </c>
      <c r="M565" s="12">
        <f t="shared" si="200"/>
        <v>1.003409735</v>
      </c>
      <c r="N565" s="12">
        <f t="shared" ca="1" si="201"/>
        <v>1.0080055720000001</v>
      </c>
      <c r="O565" s="17">
        <f t="shared" si="209"/>
        <v>0</v>
      </c>
      <c r="P565" s="14">
        <f t="shared" ca="1" si="218"/>
        <v>339.59352535000005</v>
      </c>
      <c r="Q565" s="14">
        <f t="shared" si="219"/>
        <v>0</v>
      </c>
      <c r="R565" s="14">
        <f t="shared" ca="1" si="217"/>
        <v>328.95448454000001</v>
      </c>
      <c r="S565" s="20">
        <f t="shared" si="202"/>
        <v>0</v>
      </c>
      <c r="T565" s="14">
        <f t="shared" si="216"/>
        <v>0</v>
      </c>
      <c r="U565" s="4" t="str">
        <f t="shared" si="210"/>
        <v>J=</v>
      </c>
      <c r="V565" s="29">
        <f t="shared" si="211"/>
        <v>44946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35">
        <f t="shared" si="203"/>
        <v>44929</v>
      </c>
      <c r="B566" s="156">
        <f t="shared" ca="1" si="212"/>
        <v>1340.7808770700001</v>
      </c>
      <c r="C566" s="14">
        <f t="shared" si="204"/>
        <v>1000</v>
      </c>
      <c r="D566" s="13">
        <f ca="1">IF(A566&lt;$B$1,VLOOKUP(A566,[1]DI!$A$4:$B$15000,2,FALSE),0)</f>
        <v>0.13650000000000001</v>
      </c>
      <c r="E566" s="14">
        <f t="shared" ca="1" si="213"/>
        <v>1.00050788</v>
      </c>
      <c r="F566" s="14">
        <f ca="1">(TRUNC(PRODUCT($E$12:$E565),16))</f>
        <v>1.1599719732526499</v>
      </c>
      <c r="G566" s="14">
        <f t="shared" ca="1" si="214"/>
        <v>1.1540971305266901</v>
      </c>
      <c r="H566" s="14">
        <f t="shared" ca="1" si="215"/>
        <v>1.0050904199999999</v>
      </c>
      <c r="I566" s="13">
        <f t="shared" si="205"/>
        <v>0.1</v>
      </c>
      <c r="J566" s="29">
        <f t="shared" si="206"/>
        <v>44915</v>
      </c>
      <c r="K566" s="2">
        <f t="shared" si="207"/>
        <v>10</v>
      </c>
      <c r="L566" s="17">
        <f t="shared" si="208"/>
        <v>10</v>
      </c>
      <c r="M566" s="12">
        <f t="shared" si="200"/>
        <v>1.003789311</v>
      </c>
      <c r="N566" s="12">
        <f t="shared" ca="1" si="201"/>
        <v>1.0088990200000001</v>
      </c>
      <c r="O566" s="17">
        <f t="shared" si="209"/>
        <v>0</v>
      </c>
      <c r="P566" s="14">
        <f t="shared" ca="1" si="218"/>
        <v>340.78087707000003</v>
      </c>
      <c r="Q566" s="14">
        <f t="shared" si="219"/>
        <v>0</v>
      </c>
      <c r="R566" s="14">
        <f t="shared" ca="1" si="217"/>
        <v>328.95448454000001</v>
      </c>
      <c r="S566" s="20">
        <f t="shared" si="202"/>
        <v>0</v>
      </c>
      <c r="T566" s="14">
        <f t="shared" si="216"/>
        <v>0</v>
      </c>
      <c r="U566" s="4" t="str">
        <f t="shared" si="210"/>
        <v>J=</v>
      </c>
      <c r="V566" s="29">
        <f t="shared" si="211"/>
        <v>44946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35">
        <f t="shared" si="203"/>
        <v>44930</v>
      </c>
      <c r="B567" s="156">
        <f t="shared" ca="1" si="212"/>
        <v>1341.9692959399999</v>
      </c>
      <c r="C567" s="14">
        <f t="shared" si="204"/>
        <v>1000</v>
      </c>
      <c r="D567" s="13">
        <f ca="1">IF(A567&lt;$B$1,VLOOKUP(A567,[1]DI!$A$4:$B$15000,2,FALSE),0)</f>
        <v>0.13650000000000001</v>
      </c>
      <c r="E567" s="14">
        <f t="shared" ca="1" si="213"/>
        <v>1.00050788</v>
      </c>
      <c r="F567" s="14">
        <f ca="1">(TRUNC(PRODUCT($E$12:$E566),16))</f>
        <v>1.1605610998184199</v>
      </c>
      <c r="G567" s="14">
        <f t="shared" ca="1" si="214"/>
        <v>1.1540971305266901</v>
      </c>
      <c r="H567" s="14">
        <f t="shared" ca="1" si="215"/>
        <v>1.00560089</v>
      </c>
      <c r="I567" s="13">
        <f t="shared" si="205"/>
        <v>0.1</v>
      </c>
      <c r="J567" s="29">
        <f t="shared" si="206"/>
        <v>44915</v>
      </c>
      <c r="K567" s="2">
        <f t="shared" si="207"/>
        <v>11</v>
      </c>
      <c r="L567" s="17">
        <f t="shared" si="208"/>
        <v>11</v>
      </c>
      <c r="M567" s="12">
        <f t="shared" si="200"/>
        <v>1.004169031</v>
      </c>
      <c r="N567" s="12">
        <f t="shared" ca="1" si="201"/>
        <v>1.0097932709999999</v>
      </c>
      <c r="O567" s="17">
        <f t="shared" si="209"/>
        <v>0</v>
      </c>
      <c r="P567" s="14">
        <f t="shared" ca="1" si="218"/>
        <v>341.96929593999999</v>
      </c>
      <c r="Q567" s="14">
        <f t="shared" si="219"/>
        <v>0</v>
      </c>
      <c r="R567" s="14">
        <f t="shared" ca="1" si="217"/>
        <v>328.95448454000001</v>
      </c>
      <c r="S567" s="20">
        <f t="shared" si="202"/>
        <v>0</v>
      </c>
      <c r="T567" s="14">
        <f t="shared" si="216"/>
        <v>0</v>
      </c>
      <c r="U567" s="4" t="str">
        <f t="shared" si="210"/>
        <v>J=</v>
      </c>
      <c r="V567" s="29">
        <f t="shared" si="211"/>
        <v>44946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x14ac:dyDescent="0.15">
      <c r="A568" s="35">
        <f t="shared" si="203"/>
        <v>44931</v>
      </c>
      <c r="B568" s="156">
        <f t="shared" ca="1" si="212"/>
        <v>1343.1587567300001</v>
      </c>
      <c r="C568" s="14">
        <f t="shared" si="204"/>
        <v>1000</v>
      </c>
      <c r="D568" s="13">
        <f ca="1">IF(A568&lt;$B$1,VLOOKUP(A568,[1]DI!$A$4:$B$15000,2,FALSE),0)</f>
        <v>0.13650000000000001</v>
      </c>
      <c r="E568" s="14">
        <f t="shared" ca="1" si="213"/>
        <v>1.00050788</v>
      </c>
      <c r="F568" s="14">
        <f ca="1">(TRUNC(PRODUCT($E$12:$E567),16))</f>
        <v>1.1611505255898</v>
      </c>
      <c r="G568" s="14">
        <f t="shared" ca="1" si="214"/>
        <v>1.1540971305266901</v>
      </c>
      <c r="H568" s="14">
        <f t="shared" ca="1" si="215"/>
        <v>1.00611161</v>
      </c>
      <c r="I568" s="13">
        <f t="shared" si="205"/>
        <v>0.1</v>
      </c>
      <c r="J568" s="29">
        <f t="shared" si="206"/>
        <v>44915</v>
      </c>
      <c r="K568" s="2">
        <f t="shared" si="207"/>
        <v>12</v>
      </c>
      <c r="L568" s="17">
        <f t="shared" si="208"/>
        <v>12</v>
      </c>
      <c r="M568" s="12">
        <f t="shared" si="200"/>
        <v>1.0045488950000001</v>
      </c>
      <c r="N568" s="12">
        <f t="shared" ca="1" si="201"/>
        <v>1.010688306</v>
      </c>
      <c r="O568" s="17">
        <f t="shared" si="209"/>
        <v>0</v>
      </c>
      <c r="P568" s="14">
        <f t="shared" ca="1" si="218"/>
        <v>343.15875672999999</v>
      </c>
      <c r="Q568" s="14">
        <f t="shared" si="219"/>
        <v>0</v>
      </c>
      <c r="R568" s="14">
        <f t="shared" ca="1" si="217"/>
        <v>328.95448454000001</v>
      </c>
      <c r="S568" s="20">
        <f t="shared" si="202"/>
        <v>0</v>
      </c>
      <c r="T568" s="14">
        <f t="shared" si="216"/>
        <v>0</v>
      </c>
      <c r="U568" s="4" t="str">
        <f t="shared" si="210"/>
        <v>J=</v>
      </c>
      <c r="V568" s="29">
        <f t="shared" si="211"/>
        <v>44946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35">
        <f t="shared" si="203"/>
        <v>44932</v>
      </c>
      <c r="B569" s="156">
        <f t="shared" ca="1" si="212"/>
        <v>1344.3492846499998</v>
      </c>
      <c r="C569" s="14">
        <f t="shared" si="204"/>
        <v>1000</v>
      </c>
      <c r="D569" s="13">
        <f ca="1">IF(A569&lt;$B$1,VLOOKUP(A569,[1]DI!$A$4:$B$15000,2,FALSE),0)</f>
        <v>0.13650000000000001</v>
      </c>
      <c r="E569" s="14">
        <f t="shared" ca="1" si="213"/>
        <v>1.00050788</v>
      </c>
      <c r="F569" s="14">
        <f ca="1">(TRUNC(PRODUCT($E$12:$E568),16))</f>
        <v>1.16174025071873</v>
      </c>
      <c r="G569" s="14">
        <f t="shared" ca="1" si="214"/>
        <v>1.1540971305266901</v>
      </c>
      <c r="H569" s="14">
        <f t="shared" ca="1" si="215"/>
        <v>1.0066226</v>
      </c>
      <c r="I569" s="13">
        <f t="shared" si="205"/>
        <v>0.1</v>
      </c>
      <c r="J569" s="29">
        <f t="shared" si="206"/>
        <v>44915</v>
      </c>
      <c r="K569" s="2">
        <f t="shared" si="207"/>
        <v>13</v>
      </c>
      <c r="L569" s="17">
        <f t="shared" si="208"/>
        <v>13</v>
      </c>
      <c r="M569" s="12">
        <f t="shared" si="200"/>
        <v>1.0049289020000001</v>
      </c>
      <c r="N569" s="12">
        <f t="shared" ca="1" si="201"/>
        <v>1.011584144</v>
      </c>
      <c r="O569" s="17">
        <f t="shared" si="209"/>
        <v>0</v>
      </c>
      <c r="P569" s="14">
        <f t="shared" ca="1" si="218"/>
        <v>344.34928464999996</v>
      </c>
      <c r="Q569" s="14">
        <f t="shared" si="219"/>
        <v>0</v>
      </c>
      <c r="R569" s="14">
        <f t="shared" ca="1" si="217"/>
        <v>328.95448454000001</v>
      </c>
      <c r="S569" s="20">
        <f t="shared" si="202"/>
        <v>0</v>
      </c>
      <c r="T569" s="14">
        <f t="shared" si="216"/>
        <v>0</v>
      </c>
      <c r="U569" s="4" t="str">
        <f t="shared" si="210"/>
        <v>J=</v>
      </c>
      <c r="V569" s="29">
        <f t="shared" si="211"/>
        <v>44946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35">
        <f t="shared" si="203"/>
        <v>44933</v>
      </c>
      <c r="B570" s="156">
        <f t="shared" ca="1" si="212"/>
        <v>1345.54085581</v>
      </c>
      <c r="C570" s="14">
        <f t="shared" si="204"/>
        <v>1000</v>
      </c>
      <c r="D570" s="13">
        <f ca="1">IF(A570&lt;$B$1,VLOOKUP(A570,[1]DI!$A$4:$B$15000,2,FALSE),0)</f>
        <v>0</v>
      </c>
      <c r="E570" s="14">
        <f t="shared" ca="1" si="213"/>
        <v>1</v>
      </c>
      <c r="F570" s="14">
        <f ca="1">(TRUNC(PRODUCT($E$12:$E569),16))</f>
        <v>1.16233027535727</v>
      </c>
      <c r="G570" s="14">
        <f t="shared" ca="1" si="214"/>
        <v>1.1540971305266901</v>
      </c>
      <c r="H570" s="14">
        <f t="shared" ca="1" si="215"/>
        <v>1.0071338400000001</v>
      </c>
      <c r="I570" s="13">
        <f t="shared" si="205"/>
        <v>0.1</v>
      </c>
      <c r="J570" s="29">
        <f t="shared" si="206"/>
        <v>44915</v>
      </c>
      <c r="K570" s="2">
        <f t="shared" si="207"/>
        <v>13</v>
      </c>
      <c r="L570" s="17">
        <f t="shared" si="208"/>
        <v>14</v>
      </c>
      <c r="M570" s="12">
        <f t="shared" si="200"/>
        <v>1.005309053</v>
      </c>
      <c r="N570" s="12">
        <f t="shared" ca="1" si="201"/>
        <v>1.012480767</v>
      </c>
      <c r="O570" s="17">
        <f t="shared" si="209"/>
        <v>0</v>
      </c>
      <c r="P570" s="14">
        <f t="shared" ca="1" si="218"/>
        <v>345.54085581000004</v>
      </c>
      <c r="Q570" s="14">
        <f t="shared" si="219"/>
        <v>0</v>
      </c>
      <c r="R570" s="14">
        <f t="shared" ca="1" si="217"/>
        <v>328.95448454000001</v>
      </c>
      <c r="S570" s="20">
        <f t="shared" si="202"/>
        <v>0</v>
      </c>
      <c r="T570" s="14">
        <f t="shared" si="216"/>
        <v>0</v>
      </c>
      <c r="U570" s="4" t="str">
        <f t="shared" si="210"/>
        <v>J=</v>
      </c>
      <c r="V570" s="29">
        <f t="shared" si="211"/>
        <v>44946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35">
        <f t="shared" si="203"/>
        <v>44934</v>
      </c>
      <c r="B571" s="156">
        <f t="shared" ca="1" si="212"/>
        <v>1345.54085581</v>
      </c>
      <c r="C571" s="14">
        <f t="shared" si="204"/>
        <v>1000</v>
      </c>
      <c r="D571" s="13">
        <f ca="1">IF(A571&lt;$B$1,VLOOKUP(A571,[1]DI!$A$4:$B$15000,2,FALSE),0)</f>
        <v>0</v>
      </c>
      <c r="E571" s="14">
        <f t="shared" ca="1" si="213"/>
        <v>1</v>
      </c>
      <c r="F571" s="14">
        <f ca="1">(TRUNC(PRODUCT($E$12:$E570),16))</f>
        <v>1.16233027535727</v>
      </c>
      <c r="G571" s="14">
        <f t="shared" ca="1" si="214"/>
        <v>1.1540971305266901</v>
      </c>
      <c r="H571" s="14">
        <f t="shared" ca="1" si="215"/>
        <v>1.0071338400000001</v>
      </c>
      <c r="I571" s="13">
        <f t="shared" si="205"/>
        <v>0.1</v>
      </c>
      <c r="J571" s="29">
        <f t="shared" si="206"/>
        <v>44915</v>
      </c>
      <c r="K571" s="2">
        <f t="shared" si="207"/>
        <v>13</v>
      </c>
      <c r="L571" s="17">
        <f t="shared" si="208"/>
        <v>14</v>
      </c>
      <c r="M571" s="12">
        <f t="shared" si="200"/>
        <v>1.005309053</v>
      </c>
      <c r="N571" s="12">
        <f t="shared" ca="1" si="201"/>
        <v>1.012480767</v>
      </c>
      <c r="O571" s="17">
        <f t="shared" si="209"/>
        <v>0</v>
      </c>
      <c r="P571" s="14">
        <f t="shared" ca="1" si="218"/>
        <v>345.54085581000004</v>
      </c>
      <c r="Q571" s="14">
        <f t="shared" si="219"/>
        <v>0</v>
      </c>
      <c r="R571" s="14">
        <f t="shared" ca="1" si="217"/>
        <v>328.95448454000001</v>
      </c>
      <c r="S571" s="20">
        <f t="shared" si="202"/>
        <v>0</v>
      </c>
      <c r="T571" s="14">
        <f t="shared" si="216"/>
        <v>0</v>
      </c>
      <c r="U571" s="4" t="str">
        <f t="shared" si="210"/>
        <v>J=</v>
      </c>
      <c r="V571" s="29">
        <f t="shared" si="211"/>
        <v>44946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35">
        <f t="shared" si="203"/>
        <v>44935</v>
      </c>
      <c r="B572" s="156">
        <f t="shared" ca="1" si="212"/>
        <v>1345.54085581</v>
      </c>
      <c r="C572" s="14">
        <f t="shared" si="204"/>
        <v>1000</v>
      </c>
      <c r="D572" s="13">
        <f ca="1">IF(A572&lt;$B$1,VLOOKUP(A572,[1]DI!$A$4:$B$15000,2,FALSE),0)</f>
        <v>0.13650000000000001</v>
      </c>
      <c r="E572" s="14">
        <f t="shared" ca="1" si="213"/>
        <v>1.00050788</v>
      </c>
      <c r="F572" s="14">
        <f ca="1">(TRUNC(PRODUCT($E$12:$E571),16))</f>
        <v>1.16233027535727</v>
      </c>
      <c r="G572" s="14">
        <f t="shared" ca="1" si="214"/>
        <v>1.1540971305266901</v>
      </c>
      <c r="H572" s="14">
        <f t="shared" ca="1" si="215"/>
        <v>1.0071338400000001</v>
      </c>
      <c r="I572" s="13">
        <f t="shared" si="205"/>
        <v>0.1</v>
      </c>
      <c r="J572" s="29">
        <f t="shared" si="206"/>
        <v>44915</v>
      </c>
      <c r="K572" s="2">
        <f t="shared" si="207"/>
        <v>14</v>
      </c>
      <c r="L572" s="17">
        <f t="shared" si="208"/>
        <v>14</v>
      </c>
      <c r="M572" s="12">
        <f t="shared" si="200"/>
        <v>1.005309053</v>
      </c>
      <c r="N572" s="12">
        <f t="shared" ca="1" si="201"/>
        <v>1.012480767</v>
      </c>
      <c r="O572" s="17">
        <f t="shared" si="209"/>
        <v>0</v>
      </c>
      <c r="P572" s="14">
        <f t="shared" ca="1" si="218"/>
        <v>345.54085581000004</v>
      </c>
      <c r="Q572" s="14">
        <f t="shared" si="219"/>
        <v>0</v>
      </c>
      <c r="R572" s="14">
        <f t="shared" ca="1" si="217"/>
        <v>328.95448454000001</v>
      </c>
      <c r="S572" s="20">
        <f t="shared" si="202"/>
        <v>0</v>
      </c>
      <c r="T572" s="14">
        <f t="shared" si="216"/>
        <v>0</v>
      </c>
      <c r="U572" s="4" t="str">
        <f t="shared" si="210"/>
        <v>J=</v>
      </c>
      <c r="V572" s="29">
        <f t="shared" si="211"/>
        <v>44946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35">
        <f t="shared" si="203"/>
        <v>44936</v>
      </c>
      <c r="B573" s="156">
        <f t="shared" ca="1" si="212"/>
        <v>1346.73348349</v>
      </c>
      <c r="C573" s="14">
        <f t="shared" si="204"/>
        <v>1000</v>
      </c>
      <c r="D573" s="13">
        <f ca="1">IF(A573&lt;$B$1,VLOOKUP(A573,[1]DI!$A$4:$B$15000,2,FALSE),0)</f>
        <v>0.13650000000000001</v>
      </c>
      <c r="E573" s="14">
        <f t="shared" ca="1" si="213"/>
        <v>1.00050788</v>
      </c>
      <c r="F573" s="14">
        <f ca="1">(TRUNC(PRODUCT($E$12:$E572),16))</f>
        <v>1.16292059965752</v>
      </c>
      <c r="G573" s="14">
        <f t="shared" ca="1" si="214"/>
        <v>1.1540971305266901</v>
      </c>
      <c r="H573" s="14">
        <f t="shared" ca="1" si="215"/>
        <v>1.0076453400000001</v>
      </c>
      <c r="I573" s="13">
        <f t="shared" si="205"/>
        <v>0.1</v>
      </c>
      <c r="J573" s="29">
        <f t="shared" si="206"/>
        <v>44915</v>
      </c>
      <c r="K573" s="2">
        <f t="shared" si="207"/>
        <v>15</v>
      </c>
      <c r="L573" s="17">
        <f t="shared" si="208"/>
        <v>15</v>
      </c>
      <c r="M573" s="12">
        <f t="shared" si="200"/>
        <v>1.005689348</v>
      </c>
      <c r="N573" s="12">
        <f t="shared" ca="1" si="201"/>
        <v>1.0133781850000001</v>
      </c>
      <c r="O573" s="17">
        <f t="shared" si="209"/>
        <v>0</v>
      </c>
      <c r="P573" s="14">
        <f t="shared" ca="1" si="218"/>
        <v>346.73348348999997</v>
      </c>
      <c r="Q573" s="14">
        <f t="shared" si="219"/>
        <v>0</v>
      </c>
      <c r="R573" s="14">
        <f t="shared" ca="1" si="217"/>
        <v>328.95448454000001</v>
      </c>
      <c r="S573" s="20">
        <f t="shared" si="202"/>
        <v>0</v>
      </c>
      <c r="T573" s="14">
        <f t="shared" si="216"/>
        <v>0</v>
      </c>
      <c r="U573" s="4" t="str">
        <f t="shared" si="210"/>
        <v>J=</v>
      </c>
      <c r="V573" s="29">
        <f t="shared" si="211"/>
        <v>44946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35">
        <f t="shared" si="203"/>
        <v>44937</v>
      </c>
      <c r="B574" s="156">
        <f t="shared" ca="1" si="212"/>
        <v>1347.9271822999999</v>
      </c>
      <c r="C574" s="14">
        <f t="shared" si="204"/>
        <v>1000</v>
      </c>
      <c r="D574" s="13">
        <f ca="1">IF(A574&lt;$B$1,VLOOKUP(A574,[1]DI!$A$4:$B$15000,2,FALSE),0)</f>
        <v>0.13650000000000001</v>
      </c>
      <c r="E574" s="14">
        <f t="shared" ca="1" si="213"/>
        <v>1.00050788</v>
      </c>
      <c r="F574" s="14">
        <f ca="1">(TRUNC(PRODUCT($E$12:$E573),16))</f>
        <v>1.16351122377167</v>
      </c>
      <c r="G574" s="14">
        <f t="shared" ca="1" si="214"/>
        <v>1.1540971305266901</v>
      </c>
      <c r="H574" s="14">
        <f t="shared" ca="1" si="215"/>
        <v>1.00815711</v>
      </c>
      <c r="I574" s="13">
        <f t="shared" si="205"/>
        <v>0.1</v>
      </c>
      <c r="J574" s="29">
        <f t="shared" si="206"/>
        <v>44915</v>
      </c>
      <c r="K574" s="2">
        <f t="shared" si="207"/>
        <v>16</v>
      </c>
      <c r="L574" s="17">
        <f t="shared" si="208"/>
        <v>16</v>
      </c>
      <c r="M574" s="12">
        <f t="shared" si="200"/>
        <v>1.0060697869999999</v>
      </c>
      <c r="N574" s="12">
        <f t="shared" ca="1" si="201"/>
        <v>1.014276409</v>
      </c>
      <c r="O574" s="17">
        <f t="shared" si="209"/>
        <v>0</v>
      </c>
      <c r="P574" s="14">
        <f t="shared" ca="1" si="218"/>
        <v>347.92718230000003</v>
      </c>
      <c r="Q574" s="14">
        <f t="shared" si="219"/>
        <v>0</v>
      </c>
      <c r="R574" s="14">
        <f t="shared" ca="1" si="217"/>
        <v>328.95448454000001</v>
      </c>
      <c r="S574" s="20">
        <f t="shared" si="202"/>
        <v>0</v>
      </c>
      <c r="T574" s="14">
        <f t="shared" si="216"/>
        <v>0</v>
      </c>
      <c r="U574" s="4" t="str">
        <f t="shared" si="210"/>
        <v>J=</v>
      </c>
      <c r="V574" s="29">
        <f t="shared" si="211"/>
        <v>44946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x14ac:dyDescent="0.15">
      <c r="A575" s="35">
        <f t="shared" si="203"/>
        <v>44938</v>
      </c>
      <c r="B575" s="156">
        <f t="shared" ca="1" si="212"/>
        <v>1349.1219256700001</v>
      </c>
      <c r="C575" s="14">
        <f t="shared" si="204"/>
        <v>1000</v>
      </c>
      <c r="D575" s="13">
        <f ca="1">IF(A575&lt;$B$1,VLOOKUP(A575,[1]DI!$A$4:$B$15000,2,FALSE),0)</f>
        <v>0.13650000000000001</v>
      </c>
      <c r="E575" s="14">
        <f t="shared" ca="1" si="213"/>
        <v>1.00050788</v>
      </c>
      <c r="F575" s="14">
        <f ca="1">(TRUNC(PRODUCT($E$12:$E574),16))</f>
        <v>1.1641021478519999</v>
      </c>
      <c r="G575" s="14">
        <f t="shared" ca="1" si="214"/>
        <v>1.1540971305266901</v>
      </c>
      <c r="H575" s="14">
        <f t="shared" ca="1" si="215"/>
        <v>1.0086691299999999</v>
      </c>
      <c r="I575" s="13">
        <f t="shared" si="205"/>
        <v>0.1</v>
      </c>
      <c r="J575" s="29">
        <f t="shared" si="206"/>
        <v>44915</v>
      </c>
      <c r="K575" s="2">
        <f t="shared" si="207"/>
        <v>17</v>
      </c>
      <c r="L575" s="17">
        <f t="shared" si="208"/>
        <v>17</v>
      </c>
      <c r="M575" s="12">
        <f t="shared" si="200"/>
        <v>1.00645037</v>
      </c>
      <c r="N575" s="12">
        <f t="shared" ca="1" si="201"/>
        <v>1.015175419</v>
      </c>
      <c r="O575" s="17">
        <f t="shared" si="209"/>
        <v>0</v>
      </c>
      <c r="P575" s="14">
        <f t="shared" ca="1" si="218"/>
        <v>349.12192567</v>
      </c>
      <c r="Q575" s="14">
        <f t="shared" si="219"/>
        <v>0</v>
      </c>
      <c r="R575" s="14">
        <f t="shared" ca="1" si="217"/>
        <v>328.95448454000001</v>
      </c>
      <c r="S575" s="20">
        <f t="shared" si="202"/>
        <v>0</v>
      </c>
      <c r="T575" s="14">
        <f t="shared" si="216"/>
        <v>0</v>
      </c>
      <c r="U575" s="4" t="str">
        <f t="shared" si="210"/>
        <v>J=</v>
      </c>
      <c r="V575" s="29">
        <f t="shared" si="211"/>
        <v>44946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35">
        <f t="shared" si="203"/>
        <v>44939</v>
      </c>
      <c r="B576" s="156">
        <f t="shared" ca="1" si="212"/>
        <v>1350.3177268899999</v>
      </c>
      <c r="C576" s="14">
        <f t="shared" si="204"/>
        <v>1000</v>
      </c>
      <c r="D576" s="13">
        <f ca="1">IF(A576&lt;$B$1,VLOOKUP(A576,[1]DI!$A$4:$B$15000,2,FALSE),0)</f>
        <v>0.13650000000000001</v>
      </c>
      <c r="E576" s="14">
        <f t="shared" ca="1" si="213"/>
        <v>1.00050788</v>
      </c>
      <c r="F576" s="14">
        <f ca="1">(TRUNC(PRODUCT($E$12:$E575),16))</f>
        <v>1.1646933720508501</v>
      </c>
      <c r="G576" s="14">
        <f t="shared" ca="1" si="214"/>
        <v>1.1540971305266901</v>
      </c>
      <c r="H576" s="14">
        <f t="shared" ca="1" si="215"/>
        <v>1.0091814100000001</v>
      </c>
      <c r="I576" s="13">
        <f t="shared" si="205"/>
        <v>0.1</v>
      </c>
      <c r="J576" s="29">
        <f t="shared" si="206"/>
        <v>44915</v>
      </c>
      <c r="K576" s="2">
        <f t="shared" si="207"/>
        <v>18</v>
      </c>
      <c r="L576" s="17">
        <f t="shared" si="208"/>
        <v>18</v>
      </c>
      <c r="M576" s="12">
        <f t="shared" si="200"/>
        <v>1.006831096</v>
      </c>
      <c r="N576" s="12">
        <f t="shared" ca="1" si="201"/>
        <v>1.016075225</v>
      </c>
      <c r="O576" s="17">
        <f t="shared" si="209"/>
        <v>0</v>
      </c>
      <c r="P576" s="14">
        <f t="shared" ca="1" si="218"/>
        <v>350.31772689000002</v>
      </c>
      <c r="Q576" s="14">
        <f t="shared" si="219"/>
        <v>0</v>
      </c>
      <c r="R576" s="14">
        <f t="shared" ca="1" si="217"/>
        <v>328.95448454000001</v>
      </c>
      <c r="S576" s="20">
        <f t="shared" si="202"/>
        <v>0</v>
      </c>
      <c r="T576" s="14">
        <f t="shared" si="216"/>
        <v>0</v>
      </c>
      <c r="U576" s="4" t="str">
        <f t="shared" si="210"/>
        <v>J=</v>
      </c>
      <c r="V576" s="29">
        <f t="shared" si="211"/>
        <v>44946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35">
        <f t="shared" si="203"/>
        <v>44940</v>
      </c>
      <c r="B577" s="156">
        <f t="shared" ca="1" si="212"/>
        <v>1351.5146032299999</v>
      </c>
      <c r="C577" s="14">
        <f t="shared" si="204"/>
        <v>1000</v>
      </c>
      <c r="D577" s="13">
        <f ca="1">IF(A577&lt;$B$1,VLOOKUP(A577,[1]DI!$A$4:$B$15000,2,FALSE),0)</f>
        <v>0</v>
      </c>
      <c r="E577" s="14">
        <f t="shared" ca="1" si="213"/>
        <v>1</v>
      </c>
      <c r="F577" s="14">
        <f ca="1">(TRUNC(PRODUCT($E$12:$E576),16))</f>
        <v>1.1652848965206499</v>
      </c>
      <c r="G577" s="14">
        <f t="shared" ca="1" si="214"/>
        <v>1.1540971305266901</v>
      </c>
      <c r="H577" s="14">
        <f t="shared" ca="1" si="215"/>
        <v>1.0096939599999999</v>
      </c>
      <c r="I577" s="13">
        <f t="shared" si="205"/>
        <v>0.1</v>
      </c>
      <c r="J577" s="29">
        <f t="shared" si="206"/>
        <v>44915</v>
      </c>
      <c r="K577" s="2">
        <f t="shared" si="207"/>
        <v>18</v>
      </c>
      <c r="L577" s="17">
        <f t="shared" si="208"/>
        <v>19</v>
      </c>
      <c r="M577" s="12">
        <f t="shared" si="200"/>
        <v>1.0072119669999999</v>
      </c>
      <c r="N577" s="12">
        <f t="shared" ca="1" si="201"/>
        <v>1.01697584</v>
      </c>
      <c r="O577" s="17">
        <f t="shared" si="209"/>
        <v>0</v>
      </c>
      <c r="P577" s="14">
        <f t="shared" ca="1" si="218"/>
        <v>351.51460322999998</v>
      </c>
      <c r="Q577" s="14">
        <f t="shared" si="219"/>
        <v>0</v>
      </c>
      <c r="R577" s="14">
        <f t="shared" ca="1" si="217"/>
        <v>328.95448454000001</v>
      </c>
      <c r="S577" s="20">
        <f t="shared" si="202"/>
        <v>0</v>
      </c>
      <c r="T577" s="14">
        <f t="shared" si="216"/>
        <v>0</v>
      </c>
      <c r="U577" s="4" t="str">
        <f t="shared" si="210"/>
        <v>J=</v>
      </c>
      <c r="V577" s="29">
        <f t="shared" si="211"/>
        <v>44946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35">
        <f t="shared" si="203"/>
        <v>44941</v>
      </c>
      <c r="B578" s="156">
        <f t="shared" ca="1" si="212"/>
        <v>1351.5146032299999</v>
      </c>
      <c r="C578" s="14">
        <f t="shared" si="204"/>
        <v>1000</v>
      </c>
      <c r="D578" s="13">
        <f ca="1">IF(A578&lt;$B$1,VLOOKUP(A578,[1]DI!$A$4:$B$15000,2,FALSE),0)</f>
        <v>0</v>
      </c>
      <c r="E578" s="14">
        <f t="shared" ca="1" si="213"/>
        <v>1</v>
      </c>
      <c r="F578" s="14">
        <f ca="1">(TRUNC(PRODUCT($E$12:$E577),16))</f>
        <v>1.1652848965206499</v>
      </c>
      <c r="G578" s="14">
        <f t="shared" ca="1" si="214"/>
        <v>1.1540971305266901</v>
      </c>
      <c r="H578" s="14">
        <f t="shared" ca="1" si="215"/>
        <v>1.0096939599999999</v>
      </c>
      <c r="I578" s="13">
        <f t="shared" si="205"/>
        <v>0.1</v>
      </c>
      <c r="J578" s="29">
        <f t="shared" si="206"/>
        <v>44915</v>
      </c>
      <c r="K578" s="2">
        <f t="shared" si="207"/>
        <v>18</v>
      </c>
      <c r="L578" s="17">
        <f t="shared" si="208"/>
        <v>19</v>
      </c>
      <c r="M578" s="12">
        <f t="shared" si="200"/>
        <v>1.0072119669999999</v>
      </c>
      <c r="N578" s="12">
        <f t="shared" ca="1" si="201"/>
        <v>1.01697584</v>
      </c>
      <c r="O578" s="17">
        <f t="shared" si="209"/>
        <v>0</v>
      </c>
      <c r="P578" s="14">
        <f t="shared" ca="1" si="218"/>
        <v>351.51460322999998</v>
      </c>
      <c r="Q578" s="14">
        <f t="shared" si="219"/>
        <v>0</v>
      </c>
      <c r="R578" s="14">
        <f t="shared" ca="1" si="217"/>
        <v>328.95448454000001</v>
      </c>
      <c r="S578" s="20">
        <f t="shared" si="202"/>
        <v>0</v>
      </c>
      <c r="T578" s="14">
        <f t="shared" si="216"/>
        <v>0</v>
      </c>
      <c r="U578" s="4" t="str">
        <f t="shared" si="210"/>
        <v>J=</v>
      </c>
      <c r="V578" s="29">
        <f t="shared" si="211"/>
        <v>44946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35">
        <f t="shared" si="203"/>
        <v>44942</v>
      </c>
      <c r="B579" s="156">
        <f t="shared" ca="1" si="212"/>
        <v>1351.5146032299999</v>
      </c>
      <c r="C579" s="14">
        <f t="shared" si="204"/>
        <v>1000</v>
      </c>
      <c r="D579" s="13">
        <f ca="1">IF(A579&lt;$B$1,VLOOKUP(A579,[1]DI!$A$4:$B$15000,2,FALSE),0)</f>
        <v>0.13650000000000001</v>
      </c>
      <c r="E579" s="14">
        <f t="shared" ca="1" si="213"/>
        <v>1.00050788</v>
      </c>
      <c r="F579" s="14">
        <f ca="1">(TRUNC(PRODUCT($E$12:$E578),16))</f>
        <v>1.1652848965206499</v>
      </c>
      <c r="G579" s="14">
        <f t="shared" ca="1" si="214"/>
        <v>1.1540971305266901</v>
      </c>
      <c r="H579" s="14">
        <f t="shared" ca="1" si="215"/>
        <v>1.0096939599999999</v>
      </c>
      <c r="I579" s="13">
        <f t="shared" si="205"/>
        <v>0.1</v>
      </c>
      <c r="J579" s="29">
        <f t="shared" si="206"/>
        <v>44915</v>
      </c>
      <c r="K579" s="2">
        <f t="shared" si="207"/>
        <v>19</v>
      </c>
      <c r="L579" s="17">
        <f t="shared" si="208"/>
        <v>19</v>
      </c>
      <c r="M579" s="12">
        <f t="shared" si="200"/>
        <v>1.0072119669999999</v>
      </c>
      <c r="N579" s="12">
        <f t="shared" ca="1" si="201"/>
        <v>1.01697584</v>
      </c>
      <c r="O579" s="17">
        <f t="shared" si="209"/>
        <v>0</v>
      </c>
      <c r="P579" s="14">
        <f t="shared" ca="1" si="218"/>
        <v>351.51460322999998</v>
      </c>
      <c r="Q579" s="14">
        <f t="shared" si="219"/>
        <v>0</v>
      </c>
      <c r="R579" s="14">
        <f t="shared" ca="1" si="217"/>
        <v>328.95448454000001</v>
      </c>
      <c r="S579" s="20">
        <f t="shared" si="202"/>
        <v>0</v>
      </c>
      <c r="T579" s="14">
        <f t="shared" si="216"/>
        <v>0</v>
      </c>
      <c r="U579" s="4" t="str">
        <f t="shared" si="210"/>
        <v>J=</v>
      </c>
      <c r="V579" s="29">
        <f t="shared" si="211"/>
        <v>44946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35">
        <f t="shared" si="203"/>
        <v>44943</v>
      </c>
      <c r="B580" s="156">
        <f t="shared" ca="1" si="212"/>
        <v>1352.7125254600001</v>
      </c>
      <c r="C580" s="14">
        <f t="shared" si="204"/>
        <v>1000</v>
      </c>
      <c r="D580" s="13">
        <f ca="1">IF(A580&lt;$B$1,VLOOKUP(A580,[1]DI!$A$4:$B$15000,2,FALSE),0)</f>
        <v>0.13650000000000001</v>
      </c>
      <c r="E580" s="14">
        <f t="shared" ca="1" si="213"/>
        <v>1.00050788</v>
      </c>
      <c r="F580" s="14">
        <f ca="1">(TRUNC(PRODUCT($E$12:$E579),16))</f>
        <v>1.1658767214138901</v>
      </c>
      <c r="G580" s="14">
        <f t="shared" ca="1" si="214"/>
        <v>1.1540971305266901</v>
      </c>
      <c r="H580" s="14">
        <f t="shared" ca="1" si="215"/>
        <v>1.01020676</v>
      </c>
      <c r="I580" s="13">
        <f t="shared" si="205"/>
        <v>0.1</v>
      </c>
      <c r="J580" s="29">
        <f t="shared" si="206"/>
        <v>44915</v>
      </c>
      <c r="K580" s="2">
        <f t="shared" si="207"/>
        <v>20</v>
      </c>
      <c r="L580" s="17">
        <f t="shared" si="208"/>
        <v>20</v>
      </c>
      <c r="M580" s="12">
        <f t="shared" si="200"/>
        <v>1.007592982</v>
      </c>
      <c r="N580" s="12">
        <f t="shared" ca="1" si="201"/>
        <v>1.017877242</v>
      </c>
      <c r="O580" s="17">
        <f t="shared" si="209"/>
        <v>0</v>
      </c>
      <c r="P580" s="14">
        <f t="shared" ca="1" si="218"/>
        <v>352.71252546000005</v>
      </c>
      <c r="Q580" s="14">
        <f t="shared" si="219"/>
        <v>0</v>
      </c>
      <c r="R580" s="14">
        <f t="shared" ca="1" si="217"/>
        <v>328.95448454000001</v>
      </c>
      <c r="S580" s="20">
        <f t="shared" si="202"/>
        <v>0</v>
      </c>
      <c r="T580" s="14">
        <f t="shared" si="216"/>
        <v>0</v>
      </c>
      <c r="U580" s="4" t="str">
        <f t="shared" si="210"/>
        <v>J=</v>
      </c>
      <c r="V580" s="29">
        <f t="shared" si="211"/>
        <v>44946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35">
        <f t="shared" si="203"/>
        <v>44944</v>
      </c>
      <c r="B581" s="156">
        <f t="shared" ca="1" si="212"/>
        <v>1353.91150687</v>
      </c>
      <c r="C581" s="14">
        <f t="shared" si="204"/>
        <v>1000</v>
      </c>
      <c r="D581" s="13">
        <f ca="1">IF(A581&lt;$B$1,VLOOKUP(A581,[1]DI!$A$4:$B$15000,2,FALSE),0)</f>
        <v>0.13650000000000001</v>
      </c>
      <c r="E581" s="14">
        <f t="shared" ca="1" si="213"/>
        <v>1.00050788</v>
      </c>
      <c r="F581" s="14">
        <f ca="1">(TRUNC(PRODUCT($E$12:$E580),16))</f>
        <v>1.1664688468831701</v>
      </c>
      <c r="G581" s="14">
        <f t="shared" ca="1" si="214"/>
        <v>1.1540971305266901</v>
      </c>
      <c r="H581" s="14">
        <f t="shared" ca="1" si="215"/>
        <v>1.01071982</v>
      </c>
      <c r="I581" s="13">
        <f t="shared" si="205"/>
        <v>0.1</v>
      </c>
      <c r="J581" s="29">
        <f t="shared" si="206"/>
        <v>44915</v>
      </c>
      <c r="K581" s="2">
        <f t="shared" si="207"/>
        <v>21</v>
      </c>
      <c r="L581" s="17">
        <f t="shared" si="208"/>
        <v>21</v>
      </c>
      <c r="M581" s="12">
        <f t="shared" si="200"/>
        <v>1.00797414</v>
      </c>
      <c r="N581" s="12">
        <f t="shared" ca="1" si="201"/>
        <v>1.018779441</v>
      </c>
      <c r="O581" s="17">
        <f t="shared" si="209"/>
        <v>0</v>
      </c>
      <c r="P581" s="14">
        <f t="shared" ca="1" si="218"/>
        <v>353.91150687000004</v>
      </c>
      <c r="Q581" s="14">
        <f t="shared" si="219"/>
        <v>0</v>
      </c>
      <c r="R581" s="14">
        <f t="shared" ca="1" si="217"/>
        <v>328.95448454000001</v>
      </c>
      <c r="S581" s="20">
        <f t="shared" si="202"/>
        <v>0</v>
      </c>
      <c r="T581" s="14">
        <f t="shared" si="216"/>
        <v>0</v>
      </c>
      <c r="U581" s="4" t="str">
        <f t="shared" si="210"/>
        <v>J=</v>
      </c>
      <c r="V581" s="29">
        <f t="shared" si="211"/>
        <v>44946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35">
        <f t="shared" si="203"/>
        <v>44945</v>
      </c>
      <c r="B582" s="156">
        <f t="shared" ca="1" si="212"/>
        <v>1355.1115660600001</v>
      </c>
      <c r="C582" s="14">
        <f t="shared" si="204"/>
        <v>1000</v>
      </c>
      <c r="D582" s="13">
        <f ca="1">IF(A582&lt;$B$1,VLOOKUP(A582,[1]DI!$A$4:$B$15000,2,FALSE),0)</f>
        <v>0.13650000000000001</v>
      </c>
      <c r="E582" s="14">
        <f t="shared" ca="1" si="213"/>
        <v>1.00050788</v>
      </c>
      <c r="F582" s="14">
        <f ca="1">(TRUNC(PRODUCT($E$12:$E581),16))</f>
        <v>1.1670612730811201</v>
      </c>
      <c r="G582" s="14">
        <f t="shared" ca="1" si="214"/>
        <v>1.1540971305266901</v>
      </c>
      <c r="H582" s="14">
        <f t="shared" ca="1" si="215"/>
        <v>1.01123315</v>
      </c>
      <c r="I582" s="13">
        <f t="shared" si="205"/>
        <v>0.1</v>
      </c>
      <c r="J582" s="29">
        <f t="shared" si="206"/>
        <v>44915</v>
      </c>
      <c r="K582" s="2">
        <f t="shared" si="207"/>
        <v>22</v>
      </c>
      <c r="L582" s="17">
        <f t="shared" si="208"/>
        <v>22</v>
      </c>
      <c r="M582" s="12">
        <f t="shared" si="200"/>
        <v>1.0083554429999999</v>
      </c>
      <c r="N582" s="12">
        <f t="shared" ca="1" si="201"/>
        <v>1.019682451</v>
      </c>
      <c r="O582" s="17">
        <f t="shared" si="209"/>
        <v>0</v>
      </c>
      <c r="P582" s="14">
        <f t="shared" ca="1" si="218"/>
        <v>355.11156606000003</v>
      </c>
      <c r="Q582" s="14">
        <f t="shared" si="219"/>
        <v>0</v>
      </c>
      <c r="R582" s="14">
        <f t="shared" ca="1" si="217"/>
        <v>328.95448454000001</v>
      </c>
      <c r="S582" s="20">
        <f t="shared" si="202"/>
        <v>0</v>
      </c>
      <c r="T582" s="14">
        <f t="shared" si="216"/>
        <v>0</v>
      </c>
      <c r="U582" s="4" t="str">
        <f t="shared" si="210"/>
        <v>J=</v>
      </c>
      <c r="V582" s="29">
        <f t="shared" si="211"/>
        <v>44946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x14ac:dyDescent="0.15">
      <c r="A583" s="35">
        <f t="shared" si="203"/>
        <v>44946</v>
      </c>
      <c r="B583" s="156">
        <f t="shared" ca="1" si="212"/>
        <v>1356.31267512</v>
      </c>
      <c r="C583" s="14">
        <f t="shared" si="204"/>
        <v>1000</v>
      </c>
      <c r="D583" s="13">
        <f ca="1">IF(A583&lt;$B$1,VLOOKUP(A583,[1]DI!$A$4:$B$15000,2,FALSE),0)</f>
        <v>0.13650000000000001</v>
      </c>
      <c r="E583" s="14">
        <f t="shared" ca="1" si="213"/>
        <v>1.00050788</v>
      </c>
      <c r="F583" s="14">
        <f ca="1">(TRUNC(PRODUCT($E$12:$E582),16))</f>
        <v>1.16765400016049</v>
      </c>
      <c r="G583" s="14">
        <f t="shared" ca="1" si="214"/>
        <v>1.1540971305266901</v>
      </c>
      <c r="H583" s="14">
        <f t="shared" ca="1" si="215"/>
        <v>1.01174673</v>
      </c>
      <c r="I583" s="13">
        <f t="shared" si="205"/>
        <v>0.1</v>
      </c>
      <c r="J583" s="29">
        <f t="shared" si="206"/>
        <v>44915</v>
      </c>
      <c r="K583" s="2">
        <f t="shared" si="207"/>
        <v>23</v>
      </c>
      <c r="L583" s="17">
        <f t="shared" si="208"/>
        <v>23</v>
      </c>
      <c r="M583" s="12">
        <f t="shared" si="200"/>
        <v>1.0087368910000001</v>
      </c>
      <c r="N583" s="12">
        <f t="shared" ca="1" si="201"/>
        <v>1.0205862510000001</v>
      </c>
      <c r="O583" s="17">
        <f t="shared" si="209"/>
        <v>8</v>
      </c>
      <c r="P583" s="14">
        <f t="shared" ca="1" si="218"/>
        <v>356.31267511999999</v>
      </c>
      <c r="Q583" s="14">
        <f t="shared" si="219"/>
        <v>0</v>
      </c>
      <c r="R583" s="14">
        <f t="shared" ca="1" si="217"/>
        <v>356.31267511999999</v>
      </c>
      <c r="S583" s="20">
        <f t="shared" si="202"/>
        <v>0</v>
      </c>
      <c r="T583" s="14">
        <f t="shared" si="216"/>
        <v>0</v>
      </c>
      <c r="U583" s="4" t="str">
        <f t="shared" si="210"/>
        <v>J=</v>
      </c>
      <c r="V583" s="29">
        <f t="shared" si="211"/>
        <v>44946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35">
        <f t="shared" si="203"/>
        <v>44947</v>
      </c>
      <c r="B584" s="156">
        <f t="shared" ca="1" si="212"/>
        <v>1357.5148550500001</v>
      </c>
      <c r="C584" s="14">
        <f t="shared" si="204"/>
        <v>1000</v>
      </c>
      <c r="D584" s="13">
        <f ca="1">IF(A584&lt;$B$1,VLOOKUP(A584,[1]DI!$A$4:$B$15000,2,FALSE),0)</f>
        <v>0</v>
      </c>
      <c r="E584" s="14">
        <f t="shared" ca="1" si="213"/>
        <v>1</v>
      </c>
      <c r="F584" s="14">
        <f ca="1">(TRUNC(PRODUCT($E$12:$E583),16))</f>
        <v>1.16824702827409</v>
      </c>
      <c r="G584" s="14">
        <f t="shared" ca="1" si="214"/>
        <v>1.16765400016049</v>
      </c>
      <c r="H584" s="14">
        <f t="shared" ca="1" si="215"/>
        <v>1.00050788</v>
      </c>
      <c r="I584" s="13">
        <f t="shared" si="205"/>
        <v>0.1</v>
      </c>
      <c r="J584" s="29">
        <f t="shared" si="206"/>
        <v>44946</v>
      </c>
      <c r="K584" s="2">
        <f t="shared" si="207"/>
        <v>1</v>
      </c>
      <c r="L584" s="17">
        <f t="shared" si="208"/>
        <v>1</v>
      </c>
      <c r="M584" s="12">
        <f t="shared" si="200"/>
        <v>1.000378287</v>
      </c>
      <c r="N584" s="12">
        <f t="shared" ca="1" si="201"/>
        <v>1.0008863589999999</v>
      </c>
      <c r="O584" s="17">
        <f t="shared" si="209"/>
        <v>0</v>
      </c>
      <c r="P584" s="14">
        <f t="shared" ca="1" si="218"/>
        <v>357.51485504999999</v>
      </c>
      <c r="Q584" s="14">
        <f t="shared" si="219"/>
        <v>0</v>
      </c>
      <c r="R584" s="14">
        <f t="shared" ca="1" si="217"/>
        <v>356.31267511999999</v>
      </c>
      <c r="S584" s="20">
        <f t="shared" si="202"/>
        <v>0</v>
      </c>
      <c r="T584" s="14">
        <f t="shared" si="216"/>
        <v>0</v>
      </c>
      <c r="U584" s="4" t="str">
        <f t="shared" si="210"/>
        <v>J=</v>
      </c>
      <c r="V584" s="29">
        <f t="shared" si="211"/>
        <v>44979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35">
        <f t="shared" si="203"/>
        <v>44948</v>
      </c>
      <c r="B585" s="156">
        <f t="shared" ca="1" si="212"/>
        <v>1357.5148550500001</v>
      </c>
      <c r="C585" s="14">
        <f t="shared" si="204"/>
        <v>1000</v>
      </c>
      <c r="D585" s="13">
        <f ca="1">IF(A585&lt;$B$1,VLOOKUP(A585,[1]DI!$A$4:$B$15000,2,FALSE),0)</f>
        <v>0</v>
      </c>
      <c r="E585" s="14">
        <f t="shared" ca="1" si="213"/>
        <v>1</v>
      </c>
      <c r="F585" s="14">
        <f ca="1">(TRUNC(PRODUCT($E$12:$E584),16))</f>
        <v>1.16824702827409</v>
      </c>
      <c r="G585" s="14">
        <f t="shared" ca="1" si="214"/>
        <v>1.16765400016049</v>
      </c>
      <c r="H585" s="14">
        <f t="shared" ca="1" si="215"/>
        <v>1.00050788</v>
      </c>
      <c r="I585" s="13">
        <f t="shared" si="205"/>
        <v>0.1</v>
      </c>
      <c r="J585" s="29">
        <f t="shared" si="206"/>
        <v>44946</v>
      </c>
      <c r="K585" s="2">
        <f t="shared" si="207"/>
        <v>1</v>
      </c>
      <c r="L585" s="17">
        <f t="shared" si="208"/>
        <v>1</v>
      </c>
      <c r="M585" s="12">
        <f t="shared" si="200"/>
        <v>1.000378287</v>
      </c>
      <c r="N585" s="12">
        <f t="shared" ca="1" si="201"/>
        <v>1.0008863589999999</v>
      </c>
      <c r="O585" s="17">
        <f t="shared" si="209"/>
        <v>0</v>
      </c>
      <c r="P585" s="14">
        <f t="shared" ca="1" si="218"/>
        <v>357.51485504999999</v>
      </c>
      <c r="Q585" s="14">
        <f t="shared" si="219"/>
        <v>0</v>
      </c>
      <c r="R585" s="14">
        <f t="shared" ca="1" si="217"/>
        <v>356.31267511999999</v>
      </c>
      <c r="S585" s="20">
        <f t="shared" si="202"/>
        <v>0</v>
      </c>
      <c r="T585" s="14">
        <f t="shared" si="216"/>
        <v>0</v>
      </c>
      <c r="U585" s="4" t="str">
        <f t="shared" si="210"/>
        <v>J=</v>
      </c>
      <c r="V585" s="29">
        <f t="shared" si="211"/>
        <v>44979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35">
        <f t="shared" si="203"/>
        <v>44949</v>
      </c>
      <c r="B586" s="156">
        <f t="shared" ca="1" si="212"/>
        <v>1357.5148550500001</v>
      </c>
      <c r="C586" s="14">
        <f t="shared" si="204"/>
        <v>1000</v>
      </c>
      <c r="D586" s="13">
        <f ca="1">IF(A586&lt;$B$1,VLOOKUP(A586,[1]DI!$A$4:$B$15000,2,FALSE),0)</f>
        <v>0.13650000000000001</v>
      </c>
      <c r="E586" s="14">
        <f t="shared" ca="1" si="213"/>
        <v>1.00050788</v>
      </c>
      <c r="F586" s="14">
        <f ca="1">(TRUNC(PRODUCT($E$12:$E585),16))</f>
        <v>1.16824702827409</v>
      </c>
      <c r="G586" s="14">
        <f t="shared" ca="1" si="214"/>
        <v>1.16765400016049</v>
      </c>
      <c r="H586" s="14">
        <f t="shared" ca="1" si="215"/>
        <v>1.00050788</v>
      </c>
      <c r="I586" s="13">
        <f t="shared" si="205"/>
        <v>0.1</v>
      </c>
      <c r="J586" s="29">
        <f t="shared" si="206"/>
        <v>44946</v>
      </c>
      <c r="K586" s="2">
        <f t="shared" si="207"/>
        <v>1</v>
      </c>
      <c r="L586" s="17">
        <f t="shared" si="208"/>
        <v>1</v>
      </c>
      <c r="M586" s="12">
        <f t="shared" si="200"/>
        <v>1.000378287</v>
      </c>
      <c r="N586" s="12">
        <f t="shared" ca="1" si="201"/>
        <v>1.0008863589999999</v>
      </c>
      <c r="O586" s="17">
        <f t="shared" si="209"/>
        <v>0</v>
      </c>
      <c r="P586" s="14">
        <f t="shared" ca="1" si="218"/>
        <v>357.51485504999999</v>
      </c>
      <c r="Q586" s="14">
        <f t="shared" si="219"/>
        <v>0</v>
      </c>
      <c r="R586" s="14">
        <f t="shared" ca="1" si="217"/>
        <v>356.31267511999999</v>
      </c>
      <c r="S586" s="20">
        <f t="shared" si="202"/>
        <v>0</v>
      </c>
      <c r="T586" s="14">
        <f t="shared" si="216"/>
        <v>0</v>
      </c>
      <c r="U586" s="4" t="str">
        <f t="shared" si="210"/>
        <v>J=</v>
      </c>
      <c r="V586" s="29">
        <f t="shared" si="211"/>
        <v>44979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35">
        <f t="shared" si="203"/>
        <v>44950</v>
      </c>
      <c r="B587" s="156">
        <f t="shared" ca="1" si="212"/>
        <v>1358.71810243</v>
      </c>
      <c r="C587" s="14">
        <f t="shared" si="204"/>
        <v>1000</v>
      </c>
      <c r="D587" s="13">
        <f ca="1">IF(A587&lt;$B$1,VLOOKUP(A587,[1]DI!$A$4:$B$15000,2,FALSE),0)</f>
        <v>0.13650000000000001</v>
      </c>
      <c r="E587" s="14">
        <f t="shared" ca="1" si="213"/>
        <v>1.00050788</v>
      </c>
      <c r="F587" s="14">
        <f ca="1">(TRUNC(PRODUCT($E$12:$E586),16))</f>
        <v>1.1688403575748101</v>
      </c>
      <c r="G587" s="14">
        <f t="shared" ca="1" si="214"/>
        <v>1.16765400016049</v>
      </c>
      <c r="H587" s="14">
        <f t="shared" ca="1" si="215"/>
        <v>1.00101602</v>
      </c>
      <c r="I587" s="13">
        <f t="shared" si="205"/>
        <v>0.1</v>
      </c>
      <c r="J587" s="29">
        <f t="shared" si="206"/>
        <v>44946</v>
      </c>
      <c r="K587" s="2">
        <f t="shared" si="207"/>
        <v>2</v>
      </c>
      <c r="L587" s="17">
        <f t="shared" si="208"/>
        <v>2</v>
      </c>
      <c r="M587" s="12">
        <f t="shared" si="200"/>
        <v>1.0007567159999999</v>
      </c>
      <c r="N587" s="12">
        <f t="shared" ca="1" si="201"/>
        <v>1.0017735050000001</v>
      </c>
      <c r="O587" s="17">
        <f t="shared" si="209"/>
        <v>0</v>
      </c>
      <c r="P587" s="14">
        <f t="shared" ca="1" si="218"/>
        <v>358.71810242999999</v>
      </c>
      <c r="Q587" s="14">
        <f t="shared" si="219"/>
        <v>0</v>
      </c>
      <c r="R587" s="14">
        <f t="shared" ca="1" si="217"/>
        <v>356.31267511999999</v>
      </c>
      <c r="S587" s="20">
        <f t="shared" si="202"/>
        <v>0</v>
      </c>
      <c r="T587" s="14">
        <f t="shared" si="216"/>
        <v>0</v>
      </c>
      <c r="U587" s="4" t="str">
        <f t="shared" si="210"/>
        <v>J=</v>
      </c>
      <c r="V587" s="29">
        <f t="shared" si="211"/>
        <v>44979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35">
        <f t="shared" si="203"/>
        <v>44951</v>
      </c>
      <c r="B588" s="156">
        <f t="shared" ca="1" si="212"/>
        <v>1359.92240636</v>
      </c>
      <c r="C588" s="14">
        <f t="shared" si="204"/>
        <v>1000</v>
      </c>
      <c r="D588" s="13">
        <f ca="1">IF(A588&lt;$B$1,VLOOKUP(A588,[1]DI!$A$4:$B$15000,2,FALSE),0)</f>
        <v>0.13650000000000001</v>
      </c>
      <c r="E588" s="14">
        <f t="shared" ca="1" si="213"/>
        <v>1.00050788</v>
      </c>
      <c r="F588" s="14">
        <f ca="1">(TRUNC(PRODUCT($E$12:$E587),16))</f>
        <v>1.1694339882156199</v>
      </c>
      <c r="G588" s="14">
        <f t="shared" ca="1" si="214"/>
        <v>1.16765400016049</v>
      </c>
      <c r="H588" s="14">
        <f t="shared" ca="1" si="215"/>
        <v>1.00152441</v>
      </c>
      <c r="I588" s="13">
        <f t="shared" si="205"/>
        <v>0.1</v>
      </c>
      <c r="J588" s="29">
        <f t="shared" si="206"/>
        <v>44946</v>
      </c>
      <c r="K588" s="2">
        <f t="shared" si="207"/>
        <v>3</v>
      </c>
      <c r="L588" s="17">
        <f t="shared" si="208"/>
        <v>3</v>
      </c>
      <c r="M588" s="12">
        <f t="shared" ref="M588:M651" si="220">ROUND((I588+1)^(L588/252),9)</f>
        <v>1.001135289</v>
      </c>
      <c r="N588" s="12">
        <f t="shared" ref="N588:N651" ca="1" si="221">ROUND(H588*M588,9)</f>
        <v>1.0026614300000001</v>
      </c>
      <c r="O588" s="17">
        <f t="shared" si="209"/>
        <v>0</v>
      </c>
      <c r="P588" s="14">
        <f t="shared" ca="1" si="218"/>
        <v>359.92240635999997</v>
      </c>
      <c r="Q588" s="14">
        <f t="shared" si="219"/>
        <v>0</v>
      </c>
      <c r="R588" s="14">
        <f t="shared" ca="1" si="217"/>
        <v>356.31267511999999</v>
      </c>
      <c r="S588" s="20">
        <f t="shared" ref="S588:S651" si="222">IF($O588&gt;0,VLOOKUP($O588,$Y$12:$AE$150,7),0)</f>
        <v>0</v>
      </c>
      <c r="T588" s="14">
        <f t="shared" si="216"/>
        <v>0</v>
      </c>
      <c r="U588" s="4" t="str">
        <f t="shared" si="210"/>
        <v>J=</v>
      </c>
      <c r="V588" s="29">
        <f t="shared" si="211"/>
        <v>44979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35">
        <f t="shared" ref="A589:A652" si="223">(A588+1)</f>
        <v>44952</v>
      </c>
      <c r="B589" s="156">
        <f t="shared" ca="1" si="212"/>
        <v>1361.12779262</v>
      </c>
      <c r="C589" s="14">
        <f t="shared" ref="C589:C652" si="224">(C588-T588)</f>
        <v>1000</v>
      </c>
      <c r="D589" s="13">
        <f ca="1">IF(A589&lt;$B$1,VLOOKUP(A589,[1]DI!$A$4:$B$15000,2,FALSE),0)</f>
        <v>0.13650000000000001</v>
      </c>
      <c r="E589" s="14">
        <f t="shared" ca="1" si="213"/>
        <v>1.00050788</v>
      </c>
      <c r="F589" s="14">
        <f ca="1">(TRUNC(PRODUCT($E$12:$E588),16))</f>
        <v>1.1700279203495501</v>
      </c>
      <c r="G589" s="14">
        <f t="shared" ca="1" si="214"/>
        <v>1.16765400016049</v>
      </c>
      <c r="H589" s="14">
        <f t="shared" ca="1" si="215"/>
        <v>1.00203307</v>
      </c>
      <c r="I589" s="13">
        <f t="shared" ref="I589:I652" si="225">I588</f>
        <v>0.1</v>
      </c>
      <c r="J589" s="29">
        <f t="shared" ref="J589:J652" si="226">IF(O588&gt;0,VLOOKUP(O588,Y$12:AI$150,2),J588)</f>
        <v>44946</v>
      </c>
      <c r="K589" s="2">
        <f t="shared" ref="K589:K652" si="227">IF(A589&gt;J589,IF(NETWORKDAYS(J589,A589,$Y$160:$Y$544)-1=0,1,NETWORKDAYS(J589,A589,$Y$160:$Y$544)-1),0)</f>
        <v>4</v>
      </c>
      <c r="L589" s="17">
        <f t="shared" ref="L589:L652" si="228">IF(AND(K589=1,K588=1),1,IF(K589&gt;0,IF(K589=K588,K589+1,K589),0))</f>
        <v>4</v>
      </c>
      <c r="M589" s="12">
        <f t="shared" si="220"/>
        <v>1.001514005</v>
      </c>
      <c r="N589" s="12">
        <f t="shared" ca="1" si="221"/>
        <v>1.0035501529999999</v>
      </c>
      <c r="O589" s="17">
        <f t="shared" ref="O589:O652" si="229">IF(VLOOKUP(A589,Z$12:AG$150,8)=VLOOKUP(A588,Z$12:AG$150,8),0,VLOOKUP(A589,Z$12:AG$150,8))</f>
        <v>0</v>
      </c>
      <c r="P589" s="14">
        <f t="shared" ca="1" si="218"/>
        <v>361.12779262000004</v>
      </c>
      <c r="Q589" s="14">
        <f t="shared" si="219"/>
        <v>0</v>
      </c>
      <c r="R589" s="14">
        <f t="shared" ca="1" si="217"/>
        <v>356.31267511999999</v>
      </c>
      <c r="S589" s="20">
        <f t="shared" si="222"/>
        <v>0</v>
      </c>
      <c r="T589" s="14">
        <f t="shared" si="216"/>
        <v>0</v>
      </c>
      <c r="U589" s="4" t="str">
        <f t="shared" ref="U589:U652" si="230">IF(O588&gt;0,VLOOKUP(O588,Y$12:AI$150,10),U588)</f>
        <v>J=</v>
      </c>
      <c r="V589" s="29">
        <f t="shared" ref="V589:V652" si="231">IF(O588&gt;0,VLOOKUP(O588,Y$12:AI$150,11),V588)</f>
        <v>44979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x14ac:dyDescent="0.15">
      <c r="A590" s="35">
        <f t="shared" si="223"/>
        <v>44953</v>
      </c>
      <c r="B590" s="156">
        <f t="shared" ref="B590:B653" ca="1" si="232">IF(A590&lt;=TODAY(),C590+P590,IF(AND(A590&gt;TODAY(),A590&lt;=$B$1),IF(VLOOKUP(TODAY(),$A$10:$D$5000,4,FALSE)=0,"n.d",C590+P590),"n.d"))</f>
        <v>1362.33423681</v>
      </c>
      <c r="C590" s="14">
        <f t="shared" si="224"/>
        <v>1000</v>
      </c>
      <c r="D590" s="13">
        <f ca="1">IF(A590&lt;$B$1,VLOOKUP(A590,[1]DI!$A$4:$B$15000,2,FALSE),0)</f>
        <v>0.13650000000000001</v>
      </c>
      <c r="E590" s="14">
        <f t="shared" ref="E590:E653" ca="1" si="233">ROUND(((1+D590)^(1/252)),8)</f>
        <v>1.00050788</v>
      </c>
      <c r="F590" s="14">
        <f ca="1">(TRUNC(PRODUCT($E$12:$E589),16))</f>
        <v>1.1706221541297399</v>
      </c>
      <c r="G590" s="14">
        <f t="shared" ref="G590:G653" ca="1" si="234">IF(O589&gt;0,F589,G589)</f>
        <v>1.16765400016049</v>
      </c>
      <c r="H590" s="14">
        <f t="shared" ref="H590:H653" ca="1" si="235">ROUND(F590/G590,8)</f>
        <v>1.0025419799999999</v>
      </c>
      <c r="I590" s="13">
        <f t="shared" si="225"/>
        <v>0.1</v>
      </c>
      <c r="J590" s="29">
        <f t="shared" si="226"/>
        <v>44946</v>
      </c>
      <c r="K590" s="2">
        <f t="shared" si="227"/>
        <v>5</v>
      </c>
      <c r="L590" s="17">
        <f t="shared" si="228"/>
        <v>5</v>
      </c>
      <c r="M590" s="12">
        <f t="shared" si="220"/>
        <v>1.001892864</v>
      </c>
      <c r="N590" s="12">
        <f t="shared" ca="1" si="221"/>
        <v>1.004439656</v>
      </c>
      <c r="O590" s="17">
        <f t="shared" si="229"/>
        <v>0</v>
      </c>
      <c r="P590" s="14">
        <f t="shared" ca="1" si="218"/>
        <v>362.33423680999999</v>
      </c>
      <c r="Q590" s="14">
        <f t="shared" si="219"/>
        <v>0</v>
      </c>
      <c r="R590" s="14">
        <f t="shared" ca="1" si="217"/>
        <v>356.31267511999999</v>
      </c>
      <c r="S590" s="20">
        <f t="shared" si="222"/>
        <v>0</v>
      </c>
      <c r="T590" s="14">
        <f t="shared" ref="T590:T653" si="236">IF(S590&gt;0,TRUNC(S590*C590,8),0)</f>
        <v>0</v>
      </c>
      <c r="U590" s="4" t="str">
        <f t="shared" si="230"/>
        <v>J=</v>
      </c>
      <c r="V590" s="29">
        <f t="shared" si="231"/>
        <v>44979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35">
        <f t="shared" si="223"/>
        <v>44954</v>
      </c>
      <c r="B591" s="156">
        <f t="shared" ca="1" si="232"/>
        <v>1363.5417525</v>
      </c>
      <c r="C591" s="14">
        <f t="shared" si="224"/>
        <v>1000</v>
      </c>
      <c r="D591" s="13">
        <f ca="1">IF(A591&lt;$B$1,VLOOKUP(A591,[1]DI!$A$4:$B$15000,2,FALSE),0)</f>
        <v>0</v>
      </c>
      <c r="E591" s="14">
        <f t="shared" ca="1" si="233"/>
        <v>1</v>
      </c>
      <c r="F591" s="14">
        <f ca="1">(TRUNC(PRODUCT($E$12:$E590),16))</f>
        <v>1.1712166897093801</v>
      </c>
      <c r="G591" s="14">
        <f t="shared" ca="1" si="234"/>
        <v>1.16765400016049</v>
      </c>
      <c r="H591" s="14">
        <f t="shared" ca="1" si="235"/>
        <v>1.0030511499999999</v>
      </c>
      <c r="I591" s="13">
        <f t="shared" si="225"/>
        <v>0.1</v>
      </c>
      <c r="J591" s="29">
        <f t="shared" si="226"/>
        <v>44946</v>
      </c>
      <c r="K591" s="2">
        <f t="shared" si="227"/>
        <v>5</v>
      </c>
      <c r="L591" s="17">
        <f t="shared" si="228"/>
        <v>6</v>
      </c>
      <c r="M591" s="12">
        <f t="shared" si="220"/>
        <v>1.0022718669999999</v>
      </c>
      <c r="N591" s="12">
        <f t="shared" ca="1" si="221"/>
        <v>1.0053299490000001</v>
      </c>
      <c r="O591" s="17">
        <f t="shared" si="229"/>
        <v>0</v>
      </c>
      <c r="P591" s="14">
        <f t="shared" ca="1" si="218"/>
        <v>363.54175249999997</v>
      </c>
      <c r="Q591" s="14">
        <f t="shared" si="219"/>
        <v>0</v>
      </c>
      <c r="R591" s="14">
        <f t="shared" ca="1" si="217"/>
        <v>356.31267511999999</v>
      </c>
      <c r="S591" s="20">
        <f t="shared" si="222"/>
        <v>0</v>
      </c>
      <c r="T591" s="14">
        <f t="shared" si="236"/>
        <v>0</v>
      </c>
      <c r="U591" s="4" t="str">
        <f t="shared" si="230"/>
        <v>J=</v>
      </c>
      <c r="V591" s="29">
        <f t="shared" si="231"/>
        <v>44979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35">
        <f t="shared" si="223"/>
        <v>44955</v>
      </c>
      <c r="B592" s="156">
        <f t="shared" ca="1" si="232"/>
        <v>1363.5417525</v>
      </c>
      <c r="C592" s="14">
        <f t="shared" si="224"/>
        <v>1000</v>
      </c>
      <c r="D592" s="13">
        <f ca="1">IF(A592&lt;$B$1,VLOOKUP(A592,[1]DI!$A$4:$B$15000,2,FALSE),0)</f>
        <v>0</v>
      </c>
      <c r="E592" s="14">
        <f t="shared" ca="1" si="233"/>
        <v>1</v>
      </c>
      <c r="F592" s="14">
        <f ca="1">(TRUNC(PRODUCT($E$12:$E591),16))</f>
        <v>1.1712166897093801</v>
      </c>
      <c r="G592" s="14">
        <f t="shared" ca="1" si="234"/>
        <v>1.16765400016049</v>
      </c>
      <c r="H592" s="14">
        <f t="shared" ca="1" si="235"/>
        <v>1.0030511499999999</v>
      </c>
      <c r="I592" s="13">
        <f t="shared" si="225"/>
        <v>0.1</v>
      </c>
      <c r="J592" s="29">
        <f t="shared" si="226"/>
        <v>44946</v>
      </c>
      <c r="K592" s="2">
        <f t="shared" si="227"/>
        <v>5</v>
      </c>
      <c r="L592" s="17">
        <f t="shared" si="228"/>
        <v>6</v>
      </c>
      <c r="M592" s="12">
        <f t="shared" si="220"/>
        <v>1.0022718669999999</v>
      </c>
      <c r="N592" s="12">
        <f t="shared" ca="1" si="221"/>
        <v>1.0053299490000001</v>
      </c>
      <c r="O592" s="17">
        <f t="shared" si="229"/>
        <v>0</v>
      </c>
      <c r="P592" s="14">
        <f t="shared" ca="1" si="218"/>
        <v>363.54175249999997</v>
      </c>
      <c r="Q592" s="14">
        <f t="shared" si="219"/>
        <v>0</v>
      </c>
      <c r="R592" s="14">
        <f t="shared" ca="1" si="217"/>
        <v>356.31267511999999</v>
      </c>
      <c r="S592" s="20">
        <f t="shared" si="222"/>
        <v>0</v>
      </c>
      <c r="T592" s="14">
        <f t="shared" si="236"/>
        <v>0</v>
      </c>
      <c r="U592" s="4" t="str">
        <f t="shared" si="230"/>
        <v>J=</v>
      </c>
      <c r="V592" s="29">
        <f t="shared" si="231"/>
        <v>44979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35">
        <f t="shared" si="223"/>
        <v>44956</v>
      </c>
      <c r="B593" s="156">
        <f t="shared" ca="1" si="232"/>
        <v>1363.5417525</v>
      </c>
      <c r="C593" s="14">
        <f t="shared" si="224"/>
        <v>1000</v>
      </c>
      <c r="D593" s="13">
        <f ca="1">IF(A593&lt;$B$1,VLOOKUP(A593,[1]DI!$A$4:$B$15000,2,FALSE),0)</f>
        <v>0.13650000000000001</v>
      </c>
      <c r="E593" s="14">
        <f t="shared" ca="1" si="233"/>
        <v>1.00050788</v>
      </c>
      <c r="F593" s="14">
        <f ca="1">(TRUNC(PRODUCT($E$12:$E592),16))</f>
        <v>1.1712166897093801</v>
      </c>
      <c r="G593" s="14">
        <f t="shared" ca="1" si="234"/>
        <v>1.16765400016049</v>
      </c>
      <c r="H593" s="14">
        <f t="shared" ca="1" si="235"/>
        <v>1.0030511499999999</v>
      </c>
      <c r="I593" s="13">
        <f t="shared" si="225"/>
        <v>0.1</v>
      </c>
      <c r="J593" s="29">
        <f t="shared" si="226"/>
        <v>44946</v>
      </c>
      <c r="K593" s="2">
        <f t="shared" si="227"/>
        <v>6</v>
      </c>
      <c r="L593" s="17">
        <f t="shared" si="228"/>
        <v>6</v>
      </c>
      <c r="M593" s="12">
        <f t="shared" si="220"/>
        <v>1.0022718669999999</v>
      </c>
      <c r="N593" s="12">
        <f t="shared" ca="1" si="221"/>
        <v>1.0053299490000001</v>
      </c>
      <c r="O593" s="17">
        <f t="shared" si="229"/>
        <v>0</v>
      </c>
      <c r="P593" s="14">
        <f t="shared" ca="1" si="218"/>
        <v>363.54175249999997</v>
      </c>
      <c r="Q593" s="14">
        <f t="shared" si="219"/>
        <v>0</v>
      </c>
      <c r="R593" s="14">
        <f t="shared" ca="1" si="217"/>
        <v>356.31267511999999</v>
      </c>
      <c r="S593" s="20">
        <f t="shared" si="222"/>
        <v>0</v>
      </c>
      <c r="T593" s="14">
        <f t="shared" si="236"/>
        <v>0</v>
      </c>
      <c r="U593" s="4" t="str">
        <f t="shared" si="230"/>
        <v>J=</v>
      </c>
      <c r="V593" s="29">
        <f t="shared" si="231"/>
        <v>44979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35">
        <f t="shared" si="223"/>
        <v>44957</v>
      </c>
      <c r="B594" s="156">
        <f t="shared" ca="1" si="232"/>
        <v>1364.7503396699999</v>
      </c>
      <c r="C594" s="14">
        <f t="shared" si="224"/>
        <v>1000</v>
      </c>
      <c r="D594" s="13">
        <f ca="1">IF(A594&lt;$B$1,VLOOKUP(A594,[1]DI!$A$4:$B$15000,2,FALSE),0)</f>
        <v>0.13650000000000001</v>
      </c>
      <c r="E594" s="14">
        <f t="shared" ca="1" si="233"/>
        <v>1.00050788</v>
      </c>
      <c r="F594" s="14">
        <f ca="1">(TRUNC(PRODUCT($E$12:$E593),16))</f>
        <v>1.17181152724175</v>
      </c>
      <c r="G594" s="14">
        <f t="shared" ca="1" si="234"/>
        <v>1.16765400016049</v>
      </c>
      <c r="H594" s="14">
        <f t="shared" ca="1" si="235"/>
        <v>1.00356058</v>
      </c>
      <c r="I594" s="13">
        <f t="shared" si="225"/>
        <v>0.1</v>
      </c>
      <c r="J594" s="29">
        <f t="shared" si="226"/>
        <v>44946</v>
      </c>
      <c r="K594" s="2">
        <f t="shared" si="227"/>
        <v>7</v>
      </c>
      <c r="L594" s="17">
        <f t="shared" si="228"/>
        <v>7</v>
      </c>
      <c r="M594" s="12">
        <f t="shared" si="220"/>
        <v>1.0026510129999999</v>
      </c>
      <c r="N594" s="12">
        <f t="shared" ca="1" si="221"/>
        <v>1.006221032</v>
      </c>
      <c r="O594" s="17">
        <f t="shared" si="229"/>
        <v>0</v>
      </c>
      <c r="P594" s="14">
        <f t="shared" ca="1" si="218"/>
        <v>364.75033966999996</v>
      </c>
      <c r="Q594" s="14">
        <f t="shared" si="219"/>
        <v>0</v>
      </c>
      <c r="R594" s="14">
        <f t="shared" ref="R594:R657" ca="1" si="237">IF(O594&gt;0,P594-Q594,R593)</f>
        <v>356.31267511999999</v>
      </c>
      <c r="S594" s="20">
        <f t="shared" si="222"/>
        <v>0</v>
      </c>
      <c r="T594" s="14">
        <f t="shared" si="236"/>
        <v>0</v>
      </c>
      <c r="U594" s="4" t="str">
        <f t="shared" si="230"/>
        <v>J=</v>
      </c>
      <c r="V594" s="29">
        <f t="shared" si="231"/>
        <v>44979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35">
        <f t="shared" si="223"/>
        <v>44958</v>
      </c>
      <c r="B595" s="156">
        <f t="shared" ca="1" si="232"/>
        <v>1365.9599996699999</v>
      </c>
      <c r="C595" s="14">
        <f t="shared" si="224"/>
        <v>1000</v>
      </c>
      <c r="D595" s="13">
        <f ca="1">IF(A595&lt;$B$1,VLOOKUP(A595,[1]DI!$A$4:$B$15000,2,FALSE),0)</f>
        <v>0.13650000000000001</v>
      </c>
      <c r="E595" s="14">
        <f t="shared" ca="1" si="233"/>
        <v>1.00050788</v>
      </c>
      <c r="F595" s="14">
        <f ca="1">(TRUNC(PRODUCT($E$12:$E594),16))</f>
        <v>1.17240666688021</v>
      </c>
      <c r="G595" s="14">
        <f t="shared" ca="1" si="234"/>
        <v>1.16765400016049</v>
      </c>
      <c r="H595" s="14">
        <f t="shared" ca="1" si="235"/>
        <v>1.0040702699999999</v>
      </c>
      <c r="I595" s="13">
        <f t="shared" si="225"/>
        <v>0.1</v>
      </c>
      <c r="J595" s="29">
        <f t="shared" si="226"/>
        <v>44946</v>
      </c>
      <c r="K595" s="2">
        <f t="shared" si="227"/>
        <v>8</v>
      </c>
      <c r="L595" s="17">
        <f t="shared" si="228"/>
        <v>8</v>
      </c>
      <c r="M595" s="12">
        <f t="shared" si="220"/>
        <v>1.003030302</v>
      </c>
      <c r="N595" s="12">
        <f t="shared" ca="1" si="221"/>
        <v>1.0071129059999999</v>
      </c>
      <c r="O595" s="17">
        <f t="shared" si="229"/>
        <v>0</v>
      </c>
      <c r="P595" s="14">
        <f t="shared" ca="1" si="218"/>
        <v>365.95999967</v>
      </c>
      <c r="Q595" s="14">
        <f t="shared" si="219"/>
        <v>0</v>
      </c>
      <c r="R595" s="14">
        <f t="shared" ca="1" si="237"/>
        <v>356.31267511999999</v>
      </c>
      <c r="S595" s="20">
        <f t="shared" si="222"/>
        <v>0</v>
      </c>
      <c r="T595" s="14">
        <f t="shared" si="236"/>
        <v>0</v>
      </c>
      <c r="U595" s="4" t="str">
        <f t="shared" si="230"/>
        <v>J=</v>
      </c>
      <c r="V595" s="29">
        <f t="shared" si="231"/>
        <v>44979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x14ac:dyDescent="0.15">
      <c r="A596" s="35">
        <f t="shared" si="223"/>
        <v>44959</v>
      </c>
      <c r="B596" s="156">
        <f t="shared" ca="1" si="232"/>
        <v>1367.1707338900001</v>
      </c>
      <c r="C596" s="14">
        <f t="shared" si="224"/>
        <v>1000</v>
      </c>
      <c r="D596" s="13">
        <f ca="1">IF(A596&lt;$B$1,VLOOKUP(A596,[1]DI!$A$4:$B$15000,2,FALSE),0)</f>
        <v>0.13650000000000001</v>
      </c>
      <c r="E596" s="14">
        <f t="shared" ca="1" si="233"/>
        <v>1.00050788</v>
      </c>
      <c r="F596" s="14">
        <f ca="1">(TRUNC(PRODUCT($E$12:$E595),16))</f>
        <v>1.1730021087781799</v>
      </c>
      <c r="G596" s="14">
        <f t="shared" ca="1" si="234"/>
        <v>1.16765400016049</v>
      </c>
      <c r="H596" s="14">
        <f t="shared" ca="1" si="235"/>
        <v>1.00458022</v>
      </c>
      <c r="I596" s="13">
        <f t="shared" si="225"/>
        <v>0.1</v>
      </c>
      <c r="J596" s="29">
        <f t="shared" si="226"/>
        <v>44946</v>
      </c>
      <c r="K596" s="2">
        <f t="shared" si="227"/>
        <v>9</v>
      </c>
      <c r="L596" s="17">
        <f t="shared" si="228"/>
        <v>9</v>
      </c>
      <c r="M596" s="12">
        <f t="shared" si="220"/>
        <v>1.003409735</v>
      </c>
      <c r="N596" s="12">
        <f t="shared" ca="1" si="221"/>
        <v>1.0080055720000001</v>
      </c>
      <c r="O596" s="17">
        <f t="shared" si="229"/>
        <v>0</v>
      </c>
      <c r="P596" s="14">
        <f t="shared" ca="1" si="218"/>
        <v>367.17073388999995</v>
      </c>
      <c r="Q596" s="14">
        <f t="shared" si="219"/>
        <v>0</v>
      </c>
      <c r="R596" s="14">
        <f t="shared" ca="1" si="237"/>
        <v>356.31267511999999</v>
      </c>
      <c r="S596" s="20">
        <f t="shared" si="222"/>
        <v>0</v>
      </c>
      <c r="T596" s="14">
        <f t="shared" si="236"/>
        <v>0</v>
      </c>
      <c r="U596" s="4" t="str">
        <f t="shared" si="230"/>
        <v>J=</v>
      </c>
      <c r="V596" s="29">
        <f t="shared" si="231"/>
        <v>44979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35">
        <f t="shared" si="223"/>
        <v>44960</v>
      </c>
      <c r="B597" s="156">
        <f t="shared" ca="1" si="232"/>
        <v>1368.38252874</v>
      </c>
      <c r="C597" s="14">
        <f t="shared" si="224"/>
        <v>1000</v>
      </c>
      <c r="D597" s="13">
        <f ca="1">IF(A597&lt;$B$1,VLOOKUP(A597,[1]DI!$A$4:$B$15000,2,FALSE),0)</f>
        <v>0.13650000000000001</v>
      </c>
      <c r="E597" s="14">
        <f t="shared" ca="1" si="233"/>
        <v>1.00050788</v>
      </c>
      <c r="F597" s="14">
        <f ca="1">(TRUNC(PRODUCT($E$12:$E596),16))</f>
        <v>1.17359785308919</v>
      </c>
      <c r="G597" s="14">
        <f t="shared" ca="1" si="234"/>
        <v>1.16765400016049</v>
      </c>
      <c r="H597" s="14">
        <f t="shared" ca="1" si="235"/>
        <v>1.0050904199999999</v>
      </c>
      <c r="I597" s="13">
        <f t="shared" si="225"/>
        <v>0.1</v>
      </c>
      <c r="J597" s="29">
        <f t="shared" si="226"/>
        <v>44946</v>
      </c>
      <c r="K597" s="2">
        <f t="shared" si="227"/>
        <v>10</v>
      </c>
      <c r="L597" s="17">
        <f t="shared" si="228"/>
        <v>10</v>
      </c>
      <c r="M597" s="12">
        <f t="shared" si="220"/>
        <v>1.003789311</v>
      </c>
      <c r="N597" s="12">
        <f t="shared" ca="1" si="221"/>
        <v>1.0088990200000001</v>
      </c>
      <c r="O597" s="17">
        <f t="shared" si="229"/>
        <v>0</v>
      </c>
      <c r="P597" s="14">
        <f t="shared" ca="1" si="218"/>
        <v>368.38252874</v>
      </c>
      <c r="Q597" s="14">
        <f t="shared" si="219"/>
        <v>0</v>
      </c>
      <c r="R597" s="14">
        <f t="shared" ca="1" si="237"/>
        <v>356.31267511999999</v>
      </c>
      <c r="S597" s="20">
        <f t="shared" si="222"/>
        <v>0</v>
      </c>
      <c r="T597" s="14">
        <f t="shared" si="236"/>
        <v>0</v>
      </c>
      <c r="U597" s="4" t="str">
        <f t="shared" si="230"/>
        <v>J=</v>
      </c>
      <c r="V597" s="29">
        <f t="shared" si="231"/>
        <v>44979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35">
        <f t="shared" si="223"/>
        <v>44961</v>
      </c>
      <c r="B598" s="156">
        <f t="shared" ca="1" si="232"/>
        <v>1369.5954126900001</v>
      </c>
      <c r="C598" s="14">
        <f t="shared" si="224"/>
        <v>1000</v>
      </c>
      <c r="D598" s="13">
        <f ca="1">IF(A598&lt;$B$1,VLOOKUP(A598,[1]DI!$A$4:$B$15000,2,FALSE),0)</f>
        <v>0</v>
      </c>
      <c r="E598" s="14">
        <f t="shared" ca="1" si="233"/>
        <v>1</v>
      </c>
      <c r="F598" s="14">
        <f ca="1">(TRUNC(PRODUCT($E$12:$E597),16))</f>
        <v>1.17419389996682</v>
      </c>
      <c r="G598" s="14">
        <f t="shared" ca="1" si="234"/>
        <v>1.16765400016049</v>
      </c>
      <c r="H598" s="14">
        <f t="shared" ca="1" si="235"/>
        <v>1.00560089</v>
      </c>
      <c r="I598" s="13">
        <f t="shared" si="225"/>
        <v>0.1</v>
      </c>
      <c r="J598" s="29">
        <f t="shared" si="226"/>
        <v>44946</v>
      </c>
      <c r="K598" s="2">
        <f t="shared" si="227"/>
        <v>10</v>
      </c>
      <c r="L598" s="17">
        <f t="shared" si="228"/>
        <v>11</v>
      </c>
      <c r="M598" s="12">
        <f t="shared" si="220"/>
        <v>1.004169031</v>
      </c>
      <c r="N598" s="12">
        <f t="shared" ca="1" si="221"/>
        <v>1.0097932709999999</v>
      </c>
      <c r="O598" s="17">
        <f t="shared" si="229"/>
        <v>0</v>
      </c>
      <c r="P598" s="14">
        <f t="shared" ca="1" si="218"/>
        <v>369.59541268999999</v>
      </c>
      <c r="Q598" s="14">
        <f t="shared" si="219"/>
        <v>0</v>
      </c>
      <c r="R598" s="14">
        <f t="shared" ca="1" si="237"/>
        <v>356.31267511999999</v>
      </c>
      <c r="S598" s="20">
        <f t="shared" si="222"/>
        <v>0</v>
      </c>
      <c r="T598" s="14">
        <f t="shared" si="236"/>
        <v>0</v>
      </c>
      <c r="U598" s="4" t="str">
        <f t="shared" si="230"/>
        <v>J=</v>
      </c>
      <c r="V598" s="29">
        <f t="shared" si="231"/>
        <v>44979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35">
        <f t="shared" si="223"/>
        <v>44962</v>
      </c>
      <c r="B599" s="156">
        <f t="shared" ca="1" si="232"/>
        <v>1369.5954126900001</v>
      </c>
      <c r="C599" s="14">
        <f t="shared" si="224"/>
        <v>1000</v>
      </c>
      <c r="D599" s="13">
        <f ca="1">IF(A599&lt;$B$1,VLOOKUP(A599,[1]DI!$A$4:$B$15000,2,FALSE),0)</f>
        <v>0</v>
      </c>
      <c r="E599" s="14">
        <f t="shared" ca="1" si="233"/>
        <v>1</v>
      </c>
      <c r="F599" s="14">
        <f ca="1">(TRUNC(PRODUCT($E$12:$E598),16))</f>
        <v>1.17419389996682</v>
      </c>
      <c r="G599" s="14">
        <f t="shared" ca="1" si="234"/>
        <v>1.16765400016049</v>
      </c>
      <c r="H599" s="14">
        <f t="shared" ca="1" si="235"/>
        <v>1.00560089</v>
      </c>
      <c r="I599" s="13">
        <f t="shared" si="225"/>
        <v>0.1</v>
      </c>
      <c r="J599" s="29">
        <f t="shared" si="226"/>
        <v>44946</v>
      </c>
      <c r="K599" s="2">
        <f t="shared" si="227"/>
        <v>10</v>
      </c>
      <c r="L599" s="17">
        <f t="shared" si="228"/>
        <v>11</v>
      </c>
      <c r="M599" s="12">
        <f t="shared" si="220"/>
        <v>1.004169031</v>
      </c>
      <c r="N599" s="12">
        <f t="shared" ca="1" si="221"/>
        <v>1.0097932709999999</v>
      </c>
      <c r="O599" s="17">
        <f t="shared" si="229"/>
        <v>0</v>
      </c>
      <c r="P599" s="14">
        <f t="shared" ca="1" si="218"/>
        <v>369.59541268999999</v>
      </c>
      <c r="Q599" s="14">
        <f t="shared" si="219"/>
        <v>0</v>
      </c>
      <c r="R599" s="14">
        <f t="shared" ca="1" si="237"/>
        <v>356.31267511999999</v>
      </c>
      <c r="S599" s="20">
        <f t="shared" si="222"/>
        <v>0</v>
      </c>
      <c r="T599" s="14">
        <f t="shared" si="236"/>
        <v>0</v>
      </c>
      <c r="U599" s="4" t="str">
        <f t="shared" si="230"/>
        <v>J=</v>
      </c>
      <c r="V599" s="29">
        <f t="shared" si="231"/>
        <v>44979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35">
        <f t="shared" si="223"/>
        <v>44963</v>
      </c>
      <c r="B600" s="156">
        <f t="shared" ca="1" si="232"/>
        <v>1369.5954126900001</v>
      </c>
      <c r="C600" s="14">
        <f t="shared" si="224"/>
        <v>1000</v>
      </c>
      <c r="D600" s="13">
        <f ca="1">IF(A600&lt;$B$1,VLOOKUP(A600,[1]DI!$A$4:$B$15000,2,FALSE),0)</f>
        <v>0.13650000000000001</v>
      </c>
      <c r="E600" s="14">
        <f t="shared" ca="1" si="233"/>
        <v>1.00050788</v>
      </c>
      <c r="F600" s="14">
        <f ca="1">(TRUNC(PRODUCT($E$12:$E599),16))</f>
        <v>1.17419389996682</v>
      </c>
      <c r="G600" s="14">
        <f t="shared" ca="1" si="234"/>
        <v>1.16765400016049</v>
      </c>
      <c r="H600" s="14">
        <f t="shared" ca="1" si="235"/>
        <v>1.00560089</v>
      </c>
      <c r="I600" s="13">
        <f t="shared" si="225"/>
        <v>0.1</v>
      </c>
      <c r="J600" s="29">
        <f t="shared" si="226"/>
        <v>44946</v>
      </c>
      <c r="K600" s="2">
        <f t="shared" si="227"/>
        <v>11</v>
      </c>
      <c r="L600" s="17">
        <f t="shared" si="228"/>
        <v>11</v>
      </c>
      <c r="M600" s="12">
        <f t="shared" si="220"/>
        <v>1.004169031</v>
      </c>
      <c r="N600" s="12">
        <f t="shared" ca="1" si="221"/>
        <v>1.0097932709999999</v>
      </c>
      <c r="O600" s="17">
        <f t="shared" si="229"/>
        <v>0</v>
      </c>
      <c r="P600" s="14">
        <f t="shared" ca="1" si="218"/>
        <v>369.59541268999999</v>
      </c>
      <c r="Q600" s="14">
        <f t="shared" si="219"/>
        <v>0</v>
      </c>
      <c r="R600" s="14">
        <f t="shared" ca="1" si="237"/>
        <v>356.31267511999999</v>
      </c>
      <c r="S600" s="20">
        <f t="shared" si="222"/>
        <v>0</v>
      </c>
      <c r="T600" s="14">
        <f t="shared" si="236"/>
        <v>0</v>
      </c>
      <c r="U600" s="4" t="str">
        <f t="shared" si="230"/>
        <v>J=</v>
      </c>
      <c r="V600" s="29">
        <f t="shared" si="231"/>
        <v>44979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35">
        <f t="shared" si="223"/>
        <v>44964</v>
      </c>
      <c r="B601" s="156">
        <f t="shared" ca="1" si="232"/>
        <v>1370.80936002</v>
      </c>
      <c r="C601" s="14">
        <f t="shared" si="224"/>
        <v>1000</v>
      </c>
      <c r="D601" s="13">
        <f ca="1">IF(A601&lt;$B$1,VLOOKUP(A601,[1]DI!$A$4:$B$15000,2,FALSE),0)</f>
        <v>0.13650000000000001</v>
      </c>
      <c r="E601" s="14">
        <f t="shared" ca="1" si="233"/>
        <v>1.00050788</v>
      </c>
      <c r="F601" s="14">
        <f ca="1">(TRUNC(PRODUCT($E$12:$E600),16))</f>
        <v>1.17479024956473</v>
      </c>
      <c r="G601" s="14">
        <f t="shared" ca="1" si="234"/>
        <v>1.16765400016049</v>
      </c>
      <c r="H601" s="14">
        <f t="shared" ca="1" si="235"/>
        <v>1.00611161</v>
      </c>
      <c r="I601" s="13">
        <f t="shared" si="225"/>
        <v>0.1</v>
      </c>
      <c r="J601" s="29">
        <f t="shared" si="226"/>
        <v>44946</v>
      </c>
      <c r="K601" s="2">
        <f t="shared" si="227"/>
        <v>12</v>
      </c>
      <c r="L601" s="17">
        <f t="shared" si="228"/>
        <v>12</v>
      </c>
      <c r="M601" s="12">
        <f t="shared" si="220"/>
        <v>1.0045488950000001</v>
      </c>
      <c r="N601" s="12">
        <f t="shared" ca="1" si="221"/>
        <v>1.010688306</v>
      </c>
      <c r="O601" s="17">
        <f t="shared" si="229"/>
        <v>0</v>
      </c>
      <c r="P601" s="14">
        <f t="shared" ca="1" si="218"/>
        <v>370.80936001999999</v>
      </c>
      <c r="Q601" s="14">
        <f t="shared" si="219"/>
        <v>0</v>
      </c>
      <c r="R601" s="14">
        <f t="shared" ca="1" si="237"/>
        <v>356.31267511999999</v>
      </c>
      <c r="S601" s="20">
        <f t="shared" si="222"/>
        <v>0</v>
      </c>
      <c r="T601" s="14">
        <f t="shared" si="236"/>
        <v>0</v>
      </c>
      <c r="U601" s="4" t="str">
        <f t="shared" si="230"/>
        <v>J=</v>
      </c>
      <c r="V601" s="29">
        <f t="shared" si="231"/>
        <v>44979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35">
        <f t="shared" si="223"/>
        <v>44965</v>
      </c>
      <c r="B602" s="156">
        <f t="shared" ca="1" si="232"/>
        <v>1372.02439645</v>
      </c>
      <c r="C602" s="14">
        <f t="shared" si="224"/>
        <v>1000</v>
      </c>
      <c r="D602" s="13">
        <f ca="1">IF(A602&lt;$B$1,VLOOKUP(A602,[1]DI!$A$4:$B$15000,2,FALSE),0)</f>
        <v>0.13650000000000001</v>
      </c>
      <c r="E602" s="14">
        <f t="shared" ca="1" si="233"/>
        <v>1.00050788</v>
      </c>
      <c r="F602" s="14">
        <f ca="1">(TRUNC(PRODUCT($E$12:$E601),16))</f>
        <v>1.1753869020366801</v>
      </c>
      <c r="G602" s="14">
        <f t="shared" ca="1" si="234"/>
        <v>1.16765400016049</v>
      </c>
      <c r="H602" s="14">
        <f t="shared" ca="1" si="235"/>
        <v>1.0066226</v>
      </c>
      <c r="I602" s="13">
        <f t="shared" si="225"/>
        <v>0.1</v>
      </c>
      <c r="J602" s="29">
        <f t="shared" si="226"/>
        <v>44946</v>
      </c>
      <c r="K602" s="2">
        <f t="shared" si="227"/>
        <v>13</v>
      </c>
      <c r="L602" s="17">
        <f t="shared" si="228"/>
        <v>13</v>
      </c>
      <c r="M602" s="12">
        <f t="shared" si="220"/>
        <v>1.0049289020000001</v>
      </c>
      <c r="N602" s="12">
        <f t="shared" ca="1" si="221"/>
        <v>1.011584144</v>
      </c>
      <c r="O602" s="17">
        <f t="shared" si="229"/>
        <v>0</v>
      </c>
      <c r="P602" s="14">
        <f t="shared" ca="1" si="218"/>
        <v>372.02439644999998</v>
      </c>
      <c r="Q602" s="14">
        <f t="shared" si="219"/>
        <v>0</v>
      </c>
      <c r="R602" s="14">
        <f t="shared" ca="1" si="237"/>
        <v>356.31267511999999</v>
      </c>
      <c r="S602" s="20">
        <f t="shared" si="222"/>
        <v>0</v>
      </c>
      <c r="T602" s="14">
        <f t="shared" si="236"/>
        <v>0</v>
      </c>
      <c r="U602" s="4" t="str">
        <f t="shared" si="230"/>
        <v>J=</v>
      </c>
      <c r="V602" s="29">
        <f t="shared" si="231"/>
        <v>44979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x14ac:dyDescent="0.15">
      <c r="A603" s="35">
        <f t="shared" si="223"/>
        <v>44966</v>
      </c>
      <c r="B603" s="156">
        <f t="shared" ca="1" si="232"/>
        <v>1373.2404975899999</v>
      </c>
      <c r="C603" s="14">
        <f t="shared" si="224"/>
        <v>1000</v>
      </c>
      <c r="D603" s="13">
        <f ca="1">IF(A603&lt;$B$1,VLOOKUP(A603,[1]DI!$A$4:$B$15000,2,FALSE),0)</f>
        <v>0.13650000000000001</v>
      </c>
      <c r="E603" s="14">
        <f t="shared" ca="1" si="233"/>
        <v>1.00050788</v>
      </c>
      <c r="F603" s="14">
        <f ca="1">(TRUNC(PRODUCT($E$12:$E602),16))</f>
        <v>1.17598385753649</v>
      </c>
      <c r="G603" s="14">
        <f t="shared" ca="1" si="234"/>
        <v>1.16765400016049</v>
      </c>
      <c r="H603" s="14">
        <f t="shared" ca="1" si="235"/>
        <v>1.0071338400000001</v>
      </c>
      <c r="I603" s="13">
        <f t="shared" si="225"/>
        <v>0.1</v>
      </c>
      <c r="J603" s="29">
        <f t="shared" si="226"/>
        <v>44946</v>
      </c>
      <c r="K603" s="2">
        <f t="shared" si="227"/>
        <v>14</v>
      </c>
      <c r="L603" s="17">
        <f t="shared" si="228"/>
        <v>14</v>
      </c>
      <c r="M603" s="12">
        <f t="shared" si="220"/>
        <v>1.005309053</v>
      </c>
      <c r="N603" s="12">
        <f t="shared" ca="1" si="221"/>
        <v>1.012480767</v>
      </c>
      <c r="O603" s="17">
        <f t="shared" si="229"/>
        <v>0</v>
      </c>
      <c r="P603" s="14">
        <f t="shared" ca="1" si="218"/>
        <v>373.24049759000002</v>
      </c>
      <c r="Q603" s="14">
        <f t="shared" si="219"/>
        <v>0</v>
      </c>
      <c r="R603" s="14">
        <f t="shared" ca="1" si="237"/>
        <v>356.31267511999999</v>
      </c>
      <c r="S603" s="20">
        <f t="shared" si="222"/>
        <v>0</v>
      </c>
      <c r="T603" s="14">
        <f t="shared" si="236"/>
        <v>0</v>
      </c>
      <c r="U603" s="4" t="str">
        <f t="shared" si="230"/>
        <v>J=</v>
      </c>
      <c r="V603" s="29">
        <f t="shared" si="231"/>
        <v>44979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35">
        <f t="shared" si="223"/>
        <v>44967</v>
      </c>
      <c r="B604" s="156">
        <f t="shared" ca="1" si="232"/>
        <v>1374.4576769999999</v>
      </c>
      <c r="C604" s="14">
        <f t="shared" si="224"/>
        <v>1000</v>
      </c>
      <c r="D604" s="13">
        <f ca="1">IF(A604&lt;$B$1,VLOOKUP(A604,[1]DI!$A$4:$B$15000,2,FALSE),0)</f>
        <v>0.13650000000000001</v>
      </c>
      <c r="E604" s="14">
        <f t="shared" ca="1" si="233"/>
        <v>1.00050788</v>
      </c>
      <c r="F604" s="14">
        <f ca="1">(TRUNC(PRODUCT($E$12:$E603),16))</f>
        <v>1.1765811162180499</v>
      </c>
      <c r="G604" s="14">
        <f t="shared" ca="1" si="234"/>
        <v>1.16765400016049</v>
      </c>
      <c r="H604" s="14">
        <f t="shared" ca="1" si="235"/>
        <v>1.0076453400000001</v>
      </c>
      <c r="I604" s="13">
        <f t="shared" si="225"/>
        <v>0.1</v>
      </c>
      <c r="J604" s="29">
        <f t="shared" si="226"/>
        <v>44946</v>
      </c>
      <c r="K604" s="2">
        <f t="shared" si="227"/>
        <v>15</v>
      </c>
      <c r="L604" s="17">
        <f t="shared" si="228"/>
        <v>15</v>
      </c>
      <c r="M604" s="12">
        <f t="shared" si="220"/>
        <v>1.005689348</v>
      </c>
      <c r="N604" s="12">
        <f t="shared" ca="1" si="221"/>
        <v>1.0133781850000001</v>
      </c>
      <c r="O604" s="17">
        <f t="shared" si="229"/>
        <v>0</v>
      </c>
      <c r="P604" s="14">
        <f t="shared" ca="1" si="218"/>
        <v>374.45767699999999</v>
      </c>
      <c r="Q604" s="14">
        <f t="shared" si="219"/>
        <v>0</v>
      </c>
      <c r="R604" s="14">
        <f t="shared" ca="1" si="237"/>
        <v>356.31267511999999</v>
      </c>
      <c r="S604" s="20">
        <f t="shared" si="222"/>
        <v>0</v>
      </c>
      <c r="T604" s="14">
        <f t="shared" si="236"/>
        <v>0</v>
      </c>
      <c r="U604" s="4" t="str">
        <f t="shared" si="230"/>
        <v>J=</v>
      </c>
      <c r="V604" s="29">
        <f t="shared" si="231"/>
        <v>44979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35">
        <f t="shared" si="223"/>
        <v>44968</v>
      </c>
      <c r="B605" s="156">
        <f t="shared" ca="1" si="232"/>
        <v>1375.6759496</v>
      </c>
      <c r="C605" s="14">
        <f t="shared" si="224"/>
        <v>1000</v>
      </c>
      <c r="D605" s="13">
        <f ca="1">IF(A605&lt;$B$1,VLOOKUP(A605,[1]DI!$A$4:$B$15000,2,FALSE),0)</f>
        <v>0</v>
      </c>
      <c r="E605" s="14">
        <f t="shared" ca="1" si="233"/>
        <v>1</v>
      </c>
      <c r="F605" s="14">
        <f ca="1">(TRUNC(PRODUCT($E$12:$E604),16))</f>
        <v>1.1771786782353599</v>
      </c>
      <c r="G605" s="14">
        <f t="shared" ca="1" si="234"/>
        <v>1.16765400016049</v>
      </c>
      <c r="H605" s="14">
        <f t="shared" ca="1" si="235"/>
        <v>1.00815711</v>
      </c>
      <c r="I605" s="13">
        <f t="shared" si="225"/>
        <v>0.1</v>
      </c>
      <c r="J605" s="29">
        <f t="shared" si="226"/>
        <v>44946</v>
      </c>
      <c r="K605" s="2">
        <f t="shared" si="227"/>
        <v>15</v>
      </c>
      <c r="L605" s="17">
        <f t="shared" si="228"/>
        <v>16</v>
      </c>
      <c r="M605" s="12">
        <f t="shared" si="220"/>
        <v>1.0060697869999999</v>
      </c>
      <c r="N605" s="12">
        <f t="shared" ca="1" si="221"/>
        <v>1.014276409</v>
      </c>
      <c r="O605" s="17">
        <f t="shared" si="229"/>
        <v>0</v>
      </c>
      <c r="P605" s="14">
        <f t="shared" ca="1" si="218"/>
        <v>375.67594960000002</v>
      </c>
      <c r="Q605" s="14">
        <f t="shared" si="219"/>
        <v>0</v>
      </c>
      <c r="R605" s="14">
        <f t="shared" ca="1" si="237"/>
        <v>356.31267511999999</v>
      </c>
      <c r="S605" s="20">
        <f t="shared" si="222"/>
        <v>0</v>
      </c>
      <c r="T605" s="14">
        <f t="shared" si="236"/>
        <v>0</v>
      </c>
      <c r="U605" s="4" t="str">
        <f t="shared" si="230"/>
        <v>J=</v>
      </c>
      <c r="V605" s="29">
        <f t="shared" si="231"/>
        <v>44979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35">
        <f t="shared" si="223"/>
        <v>44969</v>
      </c>
      <c r="B606" s="156">
        <f t="shared" ca="1" si="232"/>
        <v>1375.6759496</v>
      </c>
      <c r="C606" s="14">
        <f t="shared" si="224"/>
        <v>1000</v>
      </c>
      <c r="D606" s="13">
        <f ca="1">IF(A606&lt;$B$1,VLOOKUP(A606,[1]DI!$A$4:$B$15000,2,FALSE),0)</f>
        <v>0</v>
      </c>
      <c r="E606" s="14">
        <f t="shared" ca="1" si="233"/>
        <v>1</v>
      </c>
      <c r="F606" s="14">
        <f ca="1">(TRUNC(PRODUCT($E$12:$E605),16))</f>
        <v>1.1771786782353599</v>
      </c>
      <c r="G606" s="14">
        <f t="shared" ca="1" si="234"/>
        <v>1.16765400016049</v>
      </c>
      <c r="H606" s="14">
        <f t="shared" ca="1" si="235"/>
        <v>1.00815711</v>
      </c>
      <c r="I606" s="13">
        <f t="shared" si="225"/>
        <v>0.1</v>
      </c>
      <c r="J606" s="29">
        <f t="shared" si="226"/>
        <v>44946</v>
      </c>
      <c r="K606" s="2">
        <f t="shared" si="227"/>
        <v>15</v>
      </c>
      <c r="L606" s="17">
        <f t="shared" si="228"/>
        <v>16</v>
      </c>
      <c r="M606" s="12">
        <f t="shared" si="220"/>
        <v>1.0060697869999999</v>
      </c>
      <c r="N606" s="12">
        <f t="shared" ca="1" si="221"/>
        <v>1.014276409</v>
      </c>
      <c r="O606" s="17">
        <f t="shared" si="229"/>
        <v>0</v>
      </c>
      <c r="P606" s="14">
        <f t="shared" ca="1" si="218"/>
        <v>375.67594960000002</v>
      </c>
      <c r="Q606" s="14">
        <f t="shared" si="219"/>
        <v>0</v>
      </c>
      <c r="R606" s="14">
        <f t="shared" ca="1" si="237"/>
        <v>356.31267511999999</v>
      </c>
      <c r="S606" s="20">
        <f t="shared" si="222"/>
        <v>0</v>
      </c>
      <c r="T606" s="14">
        <f t="shared" si="236"/>
        <v>0</v>
      </c>
      <c r="U606" s="4" t="str">
        <f t="shared" si="230"/>
        <v>J=</v>
      </c>
      <c r="V606" s="29">
        <f t="shared" si="231"/>
        <v>44979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35">
        <f t="shared" si="223"/>
        <v>44970</v>
      </c>
      <c r="B607" s="156">
        <f t="shared" ca="1" si="232"/>
        <v>1375.6759496</v>
      </c>
      <c r="C607" s="14">
        <f t="shared" si="224"/>
        <v>1000</v>
      </c>
      <c r="D607" s="13">
        <f ca="1">IF(A607&lt;$B$1,VLOOKUP(A607,[1]DI!$A$4:$B$15000,2,FALSE),0)</f>
        <v>0.13650000000000001</v>
      </c>
      <c r="E607" s="14">
        <f t="shared" ca="1" si="233"/>
        <v>1.00050788</v>
      </c>
      <c r="F607" s="14">
        <f ca="1">(TRUNC(PRODUCT($E$12:$E606),16))</f>
        <v>1.1771786782353599</v>
      </c>
      <c r="G607" s="14">
        <f t="shared" ca="1" si="234"/>
        <v>1.16765400016049</v>
      </c>
      <c r="H607" s="14">
        <f t="shared" ca="1" si="235"/>
        <v>1.00815711</v>
      </c>
      <c r="I607" s="13">
        <f t="shared" si="225"/>
        <v>0.1</v>
      </c>
      <c r="J607" s="29">
        <f t="shared" si="226"/>
        <v>44946</v>
      </c>
      <c r="K607" s="2">
        <f t="shared" si="227"/>
        <v>16</v>
      </c>
      <c r="L607" s="17">
        <f t="shared" si="228"/>
        <v>16</v>
      </c>
      <c r="M607" s="12">
        <f t="shared" si="220"/>
        <v>1.0060697869999999</v>
      </c>
      <c r="N607" s="12">
        <f t="shared" ca="1" si="221"/>
        <v>1.014276409</v>
      </c>
      <c r="O607" s="17">
        <f t="shared" si="229"/>
        <v>0</v>
      </c>
      <c r="P607" s="14">
        <f t="shared" ca="1" si="218"/>
        <v>375.67594960000002</v>
      </c>
      <c r="Q607" s="14">
        <f t="shared" si="219"/>
        <v>0</v>
      </c>
      <c r="R607" s="14">
        <f t="shared" ca="1" si="237"/>
        <v>356.31267511999999</v>
      </c>
      <c r="S607" s="20">
        <f t="shared" si="222"/>
        <v>0</v>
      </c>
      <c r="T607" s="14">
        <f t="shared" si="236"/>
        <v>0</v>
      </c>
      <c r="U607" s="4" t="str">
        <f t="shared" si="230"/>
        <v>J=</v>
      </c>
      <c r="V607" s="29">
        <f t="shared" si="231"/>
        <v>44979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35">
        <f t="shared" si="223"/>
        <v>44971</v>
      </c>
      <c r="B608" s="156">
        <f t="shared" ca="1" si="232"/>
        <v>1376.89528825</v>
      </c>
      <c r="C608" s="14">
        <f t="shared" si="224"/>
        <v>1000</v>
      </c>
      <c r="D608" s="13">
        <f ca="1">IF(A608&lt;$B$1,VLOOKUP(A608,[1]DI!$A$4:$B$15000,2,FALSE),0)</f>
        <v>0.13650000000000001</v>
      </c>
      <c r="E608" s="14">
        <f t="shared" ca="1" si="233"/>
        <v>1.00050788</v>
      </c>
      <c r="F608" s="14">
        <f ca="1">(TRUNC(PRODUCT($E$12:$E607),16))</f>
        <v>1.1777765437424601</v>
      </c>
      <c r="G608" s="14">
        <f t="shared" ca="1" si="234"/>
        <v>1.16765400016049</v>
      </c>
      <c r="H608" s="14">
        <f t="shared" ca="1" si="235"/>
        <v>1.0086691299999999</v>
      </c>
      <c r="I608" s="13">
        <f t="shared" si="225"/>
        <v>0.1</v>
      </c>
      <c r="J608" s="29">
        <f t="shared" si="226"/>
        <v>44946</v>
      </c>
      <c r="K608" s="2">
        <f t="shared" si="227"/>
        <v>17</v>
      </c>
      <c r="L608" s="17">
        <f t="shared" si="228"/>
        <v>17</v>
      </c>
      <c r="M608" s="12">
        <f t="shared" si="220"/>
        <v>1.00645037</v>
      </c>
      <c r="N608" s="12">
        <f t="shared" ca="1" si="221"/>
        <v>1.015175419</v>
      </c>
      <c r="O608" s="17">
        <f t="shared" si="229"/>
        <v>0</v>
      </c>
      <c r="P608" s="14">
        <f t="shared" ca="1" si="218"/>
        <v>376.89528824999996</v>
      </c>
      <c r="Q608" s="14">
        <f t="shared" si="219"/>
        <v>0</v>
      </c>
      <c r="R608" s="14">
        <f t="shared" ca="1" si="237"/>
        <v>356.31267511999999</v>
      </c>
      <c r="S608" s="20">
        <f t="shared" si="222"/>
        <v>0</v>
      </c>
      <c r="T608" s="14">
        <f t="shared" si="236"/>
        <v>0</v>
      </c>
      <c r="U608" s="4" t="str">
        <f t="shared" si="230"/>
        <v>J=</v>
      </c>
      <c r="V608" s="29">
        <f t="shared" si="231"/>
        <v>44979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35">
        <f t="shared" si="223"/>
        <v>44972</v>
      </c>
      <c r="B609" s="156">
        <f t="shared" ca="1" si="232"/>
        <v>1378.11570654</v>
      </c>
      <c r="C609" s="14">
        <f t="shared" si="224"/>
        <v>1000</v>
      </c>
      <c r="D609" s="13">
        <f ca="1">IF(A609&lt;$B$1,VLOOKUP(A609,[1]DI!$A$4:$B$15000,2,FALSE),0)</f>
        <v>0.13650000000000001</v>
      </c>
      <c r="E609" s="14">
        <f t="shared" ca="1" si="233"/>
        <v>1.00050788</v>
      </c>
      <c r="F609" s="14">
        <f ca="1">(TRUNC(PRODUCT($E$12:$E608),16))</f>
        <v>1.1783747128934901</v>
      </c>
      <c r="G609" s="14">
        <f t="shared" ca="1" si="234"/>
        <v>1.16765400016049</v>
      </c>
      <c r="H609" s="14">
        <f t="shared" ca="1" si="235"/>
        <v>1.0091814100000001</v>
      </c>
      <c r="I609" s="13">
        <f t="shared" si="225"/>
        <v>0.1</v>
      </c>
      <c r="J609" s="29">
        <f t="shared" si="226"/>
        <v>44946</v>
      </c>
      <c r="K609" s="2">
        <f t="shared" si="227"/>
        <v>18</v>
      </c>
      <c r="L609" s="17">
        <f t="shared" si="228"/>
        <v>18</v>
      </c>
      <c r="M609" s="12">
        <f t="shared" si="220"/>
        <v>1.006831096</v>
      </c>
      <c r="N609" s="12">
        <f t="shared" ca="1" si="221"/>
        <v>1.016075225</v>
      </c>
      <c r="O609" s="17">
        <f t="shared" si="229"/>
        <v>0</v>
      </c>
      <c r="P609" s="14">
        <f t="shared" ca="1" si="218"/>
        <v>378.11570653999996</v>
      </c>
      <c r="Q609" s="14">
        <f t="shared" si="219"/>
        <v>0</v>
      </c>
      <c r="R609" s="14">
        <f t="shared" ca="1" si="237"/>
        <v>356.31267511999999</v>
      </c>
      <c r="S609" s="20">
        <f t="shared" si="222"/>
        <v>0</v>
      </c>
      <c r="T609" s="14">
        <f t="shared" si="236"/>
        <v>0</v>
      </c>
      <c r="U609" s="4" t="str">
        <f t="shared" si="230"/>
        <v>J=</v>
      </c>
      <c r="V609" s="29">
        <f t="shared" si="231"/>
        <v>44979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x14ac:dyDescent="0.15">
      <c r="A610" s="35">
        <f t="shared" si="223"/>
        <v>44973</v>
      </c>
      <c r="B610" s="156">
        <f t="shared" ca="1" si="232"/>
        <v>1379.3372220799999</v>
      </c>
      <c r="C610" s="14">
        <f t="shared" si="224"/>
        <v>1000</v>
      </c>
      <c r="D610" s="13">
        <f ca="1">IF(A610&lt;$B$1,VLOOKUP(A610,[1]DI!$A$4:$B$15000,2,FALSE),0)</f>
        <v>0.13650000000000001</v>
      </c>
      <c r="E610" s="14">
        <f t="shared" ca="1" si="233"/>
        <v>1.00050788</v>
      </c>
      <c r="F610" s="14">
        <f ca="1">(TRUNC(PRODUCT($E$12:$E609),16))</f>
        <v>1.17897318584268</v>
      </c>
      <c r="G610" s="14">
        <f t="shared" ca="1" si="234"/>
        <v>1.16765400016049</v>
      </c>
      <c r="H610" s="14">
        <f t="shared" ca="1" si="235"/>
        <v>1.0096939599999999</v>
      </c>
      <c r="I610" s="13">
        <f t="shared" si="225"/>
        <v>0.1</v>
      </c>
      <c r="J610" s="29">
        <f t="shared" si="226"/>
        <v>44946</v>
      </c>
      <c r="K610" s="2">
        <f t="shared" si="227"/>
        <v>19</v>
      </c>
      <c r="L610" s="17">
        <f t="shared" si="228"/>
        <v>19</v>
      </c>
      <c r="M610" s="12">
        <f t="shared" si="220"/>
        <v>1.0072119669999999</v>
      </c>
      <c r="N610" s="12">
        <f t="shared" ca="1" si="221"/>
        <v>1.01697584</v>
      </c>
      <c r="O610" s="17">
        <f t="shared" si="229"/>
        <v>0</v>
      </c>
      <c r="P610" s="14">
        <f t="shared" ca="1" si="218"/>
        <v>379.33722208</v>
      </c>
      <c r="Q610" s="14">
        <f t="shared" si="219"/>
        <v>0</v>
      </c>
      <c r="R610" s="14">
        <f t="shared" ca="1" si="237"/>
        <v>356.31267511999999</v>
      </c>
      <c r="S610" s="20">
        <f t="shared" si="222"/>
        <v>0</v>
      </c>
      <c r="T610" s="14">
        <f t="shared" si="236"/>
        <v>0</v>
      </c>
      <c r="U610" s="4" t="str">
        <f t="shared" si="230"/>
        <v>J=</v>
      </c>
      <c r="V610" s="29">
        <f t="shared" si="231"/>
        <v>44979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35">
        <f t="shared" si="223"/>
        <v>44974</v>
      </c>
      <c r="B611" s="156">
        <f t="shared" ca="1" si="232"/>
        <v>1380.5598050399999</v>
      </c>
      <c r="C611" s="14">
        <f t="shared" si="224"/>
        <v>1000</v>
      </c>
      <c r="D611" s="13">
        <f ca="1">IF(A611&lt;$B$1,VLOOKUP(A611,[1]DI!$A$4:$B$15000,2,FALSE),0)</f>
        <v>0.13650000000000001</v>
      </c>
      <c r="E611" s="14">
        <f t="shared" ca="1" si="233"/>
        <v>1.00050788</v>
      </c>
      <c r="F611" s="14">
        <f ca="1">(TRUNC(PRODUCT($E$12:$E610),16))</f>
        <v>1.1795719627443</v>
      </c>
      <c r="G611" s="14">
        <f t="shared" ca="1" si="234"/>
        <v>1.16765400016049</v>
      </c>
      <c r="H611" s="14">
        <f t="shared" ca="1" si="235"/>
        <v>1.01020676</v>
      </c>
      <c r="I611" s="13">
        <f t="shared" si="225"/>
        <v>0.1</v>
      </c>
      <c r="J611" s="29">
        <f t="shared" si="226"/>
        <v>44946</v>
      </c>
      <c r="K611" s="2">
        <f t="shared" si="227"/>
        <v>20</v>
      </c>
      <c r="L611" s="17">
        <f t="shared" si="228"/>
        <v>20</v>
      </c>
      <c r="M611" s="12">
        <f t="shared" si="220"/>
        <v>1.007592982</v>
      </c>
      <c r="N611" s="12">
        <f t="shared" ca="1" si="221"/>
        <v>1.017877242</v>
      </c>
      <c r="O611" s="17">
        <f t="shared" si="229"/>
        <v>0</v>
      </c>
      <c r="P611" s="14">
        <f t="shared" ca="1" si="218"/>
        <v>380.55980504000001</v>
      </c>
      <c r="Q611" s="14">
        <f t="shared" si="219"/>
        <v>0</v>
      </c>
      <c r="R611" s="14">
        <f t="shared" ca="1" si="237"/>
        <v>356.31267511999999</v>
      </c>
      <c r="S611" s="20">
        <f t="shared" si="222"/>
        <v>0</v>
      </c>
      <c r="T611" s="14">
        <f t="shared" si="236"/>
        <v>0</v>
      </c>
      <c r="U611" s="4" t="str">
        <f t="shared" si="230"/>
        <v>J=</v>
      </c>
      <c r="V611" s="29">
        <f t="shared" si="231"/>
        <v>44979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35">
        <f t="shared" si="223"/>
        <v>44975</v>
      </c>
      <c r="B612" s="156">
        <f t="shared" ca="1" si="232"/>
        <v>1381.7834689700001</v>
      </c>
      <c r="C612" s="14">
        <f t="shared" si="224"/>
        <v>1000</v>
      </c>
      <c r="D612" s="13">
        <f ca="1">IF(A612&lt;$B$1,VLOOKUP(A612,[1]DI!$A$4:$B$15000,2,FALSE),0)</f>
        <v>0</v>
      </c>
      <c r="E612" s="14">
        <f t="shared" ca="1" si="233"/>
        <v>1</v>
      </c>
      <c r="F612" s="14">
        <f ca="1">(TRUNC(PRODUCT($E$12:$E611),16))</f>
        <v>1.18017104375274</v>
      </c>
      <c r="G612" s="14">
        <f t="shared" ca="1" si="234"/>
        <v>1.16765400016049</v>
      </c>
      <c r="H612" s="14">
        <f t="shared" ca="1" si="235"/>
        <v>1.01071982</v>
      </c>
      <c r="I612" s="13">
        <f t="shared" si="225"/>
        <v>0.1</v>
      </c>
      <c r="J612" s="29">
        <f t="shared" si="226"/>
        <v>44946</v>
      </c>
      <c r="K612" s="2">
        <f t="shared" si="227"/>
        <v>20</v>
      </c>
      <c r="L612" s="17">
        <f t="shared" si="228"/>
        <v>21</v>
      </c>
      <c r="M612" s="12">
        <f t="shared" si="220"/>
        <v>1.00797414</v>
      </c>
      <c r="N612" s="12">
        <f t="shared" ca="1" si="221"/>
        <v>1.018779441</v>
      </c>
      <c r="O612" s="17">
        <f t="shared" si="229"/>
        <v>0</v>
      </c>
      <c r="P612" s="14">
        <f t="shared" ca="1" si="218"/>
        <v>381.78346897</v>
      </c>
      <c r="Q612" s="14">
        <f t="shared" si="219"/>
        <v>0</v>
      </c>
      <c r="R612" s="14">
        <f t="shared" ca="1" si="237"/>
        <v>356.31267511999999</v>
      </c>
      <c r="S612" s="20">
        <f t="shared" si="222"/>
        <v>0</v>
      </c>
      <c r="T612" s="14">
        <f t="shared" si="236"/>
        <v>0</v>
      </c>
      <c r="U612" s="4" t="str">
        <f t="shared" si="230"/>
        <v>J=</v>
      </c>
      <c r="V612" s="29">
        <f t="shared" si="231"/>
        <v>44979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35">
        <f t="shared" si="223"/>
        <v>44976</v>
      </c>
      <c r="B613" s="156">
        <f t="shared" ca="1" si="232"/>
        <v>1381.7834689700001</v>
      </c>
      <c r="C613" s="14">
        <f t="shared" si="224"/>
        <v>1000</v>
      </c>
      <c r="D613" s="13">
        <f ca="1">IF(A613&lt;$B$1,VLOOKUP(A613,[1]DI!$A$4:$B$15000,2,FALSE),0)</f>
        <v>0</v>
      </c>
      <c r="E613" s="14">
        <f t="shared" ca="1" si="233"/>
        <v>1</v>
      </c>
      <c r="F613" s="14">
        <f ca="1">(TRUNC(PRODUCT($E$12:$E612),16))</f>
        <v>1.18017104375274</v>
      </c>
      <c r="G613" s="14">
        <f t="shared" ca="1" si="234"/>
        <v>1.16765400016049</v>
      </c>
      <c r="H613" s="14">
        <f t="shared" ca="1" si="235"/>
        <v>1.01071982</v>
      </c>
      <c r="I613" s="13">
        <f t="shared" si="225"/>
        <v>0.1</v>
      </c>
      <c r="J613" s="29">
        <f t="shared" si="226"/>
        <v>44946</v>
      </c>
      <c r="K613" s="2">
        <f t="shared" si="227"/>
        <v>20</v>
      </c>
      <c r="L613" s="17">
        <f t="shared" si="228"/>
        <v>21</v>
      </c>
      <c r="M613" s="12">
        <f t="shared" si="220"/>
        <v>1.00797414</v>
      </c>
      <c r="N613" s="12">
        <f t="shared" ca="1" si="221"/>
        <v>1.018779441</v>
      </c>
      <c r="O613" s="17">
        <f t="shared" si="229"/>
        <v>0</v>
      </c>
      <c r="P613" s="14">
        <f t="shared" ca="1" si="218"/>
        <v>381.78346897</v>
      </c>
      <c r="Q613" s="14">
        <f t="shared" si="219"/>
        <v>0</v>
      </c>
      <c r="R613" s="14">
        <f t="shared" ca="1" si="237"/>
        <v>356.31267511999999</v>
      </c>
      <c r="S613" s="20">
        <f t="shared" si="222"/>
        <v>0</v>
      </c>
      <c r="T613" s="14">
        <f t="shared" si="236"/>
        <v>0</v>
      </c>
      <c r="U613" s="4" t="str">
        <f t="shared" si="230"/>
        <v>J=</v>
      </c>
      <c r="V613" s="29">
        <f t="shared" si="231"/>
        <v>44979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35">
        <f t="shared" si="223"/>
        <v>44977</v>
      </c>
      <c r="B614" s="156">
        <f t="shared" ca="1" si="232"/>
        <v>1381.7834689700001</v>
      </c>
      <c r="C614" s="14">
        <f t="shared" si="224"/>
        <v>1000</v>
      </c>
      <c r="D614" s="13">
        <f ca="1">IF(A614&lt;$B$1,VLOOKUP(A614,[1]DI!$A$4:$B$15000,2,FALSE),0)</f>
        <v>0</v>
      </c>
      <c r="E614" s="14">
        <f t="shared" ca="1" si="233"/>
        <v>1</v>
      </c>
      <c r="F614" s="14">
        <f ca="1">(TRUNC(PRODUCT($E$12:$E613),16))</f>
        <v>1.18017104375274</v>
      </c>
      <c r="G614" s="14">
        <f t="shared" ca="1" si="234"/>
        <v>1.16765400016049</v>
      </c>
      <c r="H614" s="14">
        <f t="shared" ca="1" si="235"/>
        <v>1.01071982</v>
      </c>
      <c r="I614" s="13">
        <f t="shared" si="225"/>
        <v>0.1</v>
      </c>
      <c r="J614" s="29">
        <f t="shared" si="226"/>
        <v>44946</v>
      </c>
      <c r="K614" s="2">
        <f t="shared" si="227"/>
        <v>20</v>
      </c>
      <c r="L614" s="17">
        <f t="shared" si="228"/>
        <v>21</v>
      </c>
      <c r="M614" s="12">
        <f t="shared" si="220"/>
        <v>1.00797414</v>
      </c>
      <c r="N614" s="12">
        <f t="shared" ca="1" si="221"/>
        <v>1.018779441</v>
      </c>
      <c r="O614" s="17">
        <f t="shared" si="229"/>
        <v>0</v>
      </c>
      <c r="P614" s="14">
        <f t="shared" ca="1" si="218"/>
        <v>381.78346897</v>
      </c>
      <c r="Q614" s="14">
        <f t="shared" si="219"/>
        <v>0</v>
      </c>
      <c r="R614" s="14">
        <f t="shared" ca="1" si="237"/>
        <v>356.31267511999999</v>
      </c>
      <c r="S614" s="20">
        <f t="shared" si="222"/>
        <v>0</v>
      </c>
      <c r="T614" s="14">
        <f t="shared" si="236"/>
        <v>0</v>
      </c>
      <c r="U614" s="4" t="str">
        <f t="shared" si="230"/>
        <v>J=</v>
      </c>
      <c r="V614" s="29">
        <f t="shared" si="231"/>
        <v>44979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35">
        <f t="shared" si="223"/>
        <v>44978</v>
      </c>
      <c r="B615" s="156">
        <f t="shared" ca="1" si="232"/>
        <v>1381.7834689700001</v>
      </c>
      <c r="C615" s="14">
        <f t="shared" si="224"/>
        <v>1000</v>
      </c>
      <c r="D615" s="13">
        <f ca="1">IF(A615&lt;$B$1,VLOOKUP(A615,[1]DI!$A$4:$B$15000,2,FALSE),0)</f>
        <v>0</v>
      </c>
      <c r="E615" s="14">
        <f t="shared" ca="1" si="233"/>
        <v>1</v>
      </c>
      <c r="F615" s="14">
        <f ca="1">(TRUNC(PRODUCT($E$12:$E614),16))</f>
        <v>1.18017104375274</v>
      </c>
      <c r="G615" s="14">
        <f t="shared" ca="1" si="234"/>
        <v>1.16765400016049</v>
      </c>
      <c r="H615" s="14">
        <f t="shared" ca="1" si="235"/>
        <v>1.01071982</v>
      </c>
      <c r="I615" s="13">
        <f t="shared" si="225"/>
        <v>0.1</v>
      </c>
      <c r="J615" s="29">
        <f t="shared" si="226"/>
        <v>44946</v>
      </c>
      <c r="K615" s="2">
        <f t="shared" si="227"/>
        <v>20</v>
      </c>
      <c r="L615" s="17">
        <f t="shared" si="228"/>
        <v>21</v>
      </c>
      <c r="M615" s="12">
        <f t="shared" si="220"/>
        <v>1.00797414</v>
      </c>
      <c r="N615" s="12">
        <f t="shared" ca="1" si="221"/>
        <v>1.018779441</v>
      </c>
      <c r="O615" s="17">
        <f t="shared" si="229"/>
        <v>0</v>
      </c>
      <c r="P615" s="14">
        <f t="shared" ca="1" si="218"/>
        <v>381.78346897</v>
      </c>
      <c r="Q615" s="14">
        <f t="shared" si="219"/>
        <v>0</v>
      </c>
      <c r="R615" s="14">
        <f t="shared" ca="1" si="237"/>
        <v>356.31267511999999</v>
      </c>
      <c r="S615" s="20">
        <f t="shared" si="222"/>
        <v>0</v>
      </c>
      <c r="T615" s="14">
        <f t="shared" si="236"/>
        <v>0</v>
      </c>
      <c r="U615" s="4" t="str">
        <f t="shared" si="230"/>
        <v>J=</v>
      </c>
      <c r="V615" s="29">
        <f t="shared" si="231"/>
        <v>44979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x14ac:dyDescent="0.15">
      <c r="A616" s="35">
        <f t="shared" si="223"/>
        <v>44979</v>
      </c>
      <c r="B616" s="156">
        <f t="shared" ca="1" si="232"/>
        <v>1381.7834689700001</v>
      </c>
      <c r="C616" s="14">
        <f t="shared" si="224"/>
        <v>1000</v>
      </c>
      <c r="D616" s="13">
        <f ca="1">IF(A616&lt;$B$1,VLOOKUP(A616,[1]DI!$A$4:$B$15000,2,FALSE),0)</f>
        <v>0.13650000000000001</v>
      </c>
      <c r="E616" s="14">
        <f t="shared" ca="1" si="233"/>
        <v>1.00050788</v>
      </c>
      <c r="F616" s="14">
        <f ca="1">(TRUNC(PRODUCT($E$12:$E615),16))</f>
        <v>1.18017104375274</v>
      </c>
      <c r="G616" s="14">
        <f t="shared" ca="1" si="234"/>
        <v>1.16765400016049</v>
      </c>
      <c r="H616" s="14">
        <f t="shared" ca="1" si="235"/>
        <v>1.01071982</v>
      </c>
      <c r="I616" s="13">
        <f t="shared" si="225"/>
        <v>0.1</v>
      </c>
      <c r="J616" s="29">
        <f t="shared" si="226"/>
        <v>44946</v>
      </c>
      <c r="K616" s="2">
        <f t="shared" si="227"/>
        <v>21</v>
      </c>
      <c r="L616" s="17">
        <f t="shared" si="228"/>
        <v>21</v>
      </c>
      <c r="M616" s="12">
        <f t="shared" si="220"/>
        <v>1.00797414</v>
      </c>
      <c r="N616" s="12">
        <f t="shared" ca="1" si="221"/>
        <v>1.018779441</v>
      </c>
      <c r="O616" s="17">
        <f t="shared" si="229"/>
        <v>9</v>
      </c>
      <c r="P616" s="14">
        <f t="shared" ca="1" si="218"/>
        <v>381.78346897</v>
      </c>
      <c r="Q616" s="14">
        <f t="shared" si="219"/>
        <v>0</v>
      </c>
      <c r="R616" s="14">
        <f t="shared" ca="1" si="237"/>
        <v>381.78346897</v>
      </c>
      <c r="S616" s="20">
        <f t="shared" si="222"/>
        <v>0</v>
      </c>
      <c r="T616" s="14">
        <f t="shared" si="236"/>
        <v>0</v>
      </c>
      <c r="U616" s="4" t="str">
        <f t="shared" si="230"/>
        <v>J=</v>
      </c>
      <c r="V616" s="29">
        <f t="shared" si="231"/>
        <v>44979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35">
        <f t="shared" si="223"/>
        <v>44980</v>
      </c>
      <c r="B617" s="156">
        <f t="shared" ca="1" si="232"/>
        <v>1383.0082251700001</v>
      </c>
      <c r="C617" s="14">
        <f t="shared" si="224"/>
        <v>1000</v>
      </c>
      <c r="D617" s="13">
        <f ca="1">IF(A617&lt;$B$1,VLOOKUP(A617,[1]DI!$A$4:$B$15000,2,FALSE),0)</f>
        <v>0.13650000000000001</v>
      </c>
      <c r="E617" s="14">
        <f t="shared" ca="1" si="233"/>
        <v>1.00050788</v>
      </c>
      <c r="F617" s="14">
        <f ca="1">(TRUNC(PRODUCT($E$12:$E616),16))</f>
        <v>1.1807704290224399</v>
      </c>
      <c r="G617" s="14">
        <f t="shared" ca="1" si="234"/>
        <v>1.18017104375274</v>
      </c>
      <c r="H617" s="14">
        <f t="shared" ca="1" si="235"/>
        <v>1.00050788</v>
      </c>
      <c r="I617" s="13">
        <f t="shared" si="225"/>
        <v>0.1</v>
      </c>
      <c r="J617" s="29">
        <f t="shared" si="226"/>
        <v>44979</v>
      </c>
      <c r="K617" s="2">
        <f t="shared" si="227"/>
        <v>1</v>
      </c>
      <c r="L617" s="17">
        <f t="shared" si="228"/>
        <v>1</v>
      </c>
      <c r="M617" s="12">
        <f t="shared" si="220"/>
        <v>1.000378287</v>
      </c>
      <c r="N617" s="12">
        <f t="shared" ca="1" si="221"/>
        <v>1.0008863589999999</v>
      </c>
      <c r="O617" s="17">
        <f t="shared" si="229"/>
        <v>0</v>
      </c>
      <c r="P617" s="14">
        <f t="shared" ca="1" si="218"/>
        <v>383.00822517</v>
      </c>
      <c r="Q617" s="14">
        <f t="shared" si="219"/>
        <v>0</v>
      </c>
      <c r="R617" s="14">
        <f t="shared" ca="1" si="237"/>
        <v>381.78346897</v>
      </c>
      <c r="S617" s="20">
        <f t="shared" si="222"/>
        <v>0</v>
      </c>
      <c r="T617" s="14">
        <f t="shared" si="236"/>
        <v>0</v>
      </c>
      <c r="U617" s="4" t="str">
        <f t="shared" si="230"/>
        <v>J=</v>
      </c>
      <c r="V617" s="29">
        <f t="shared" si="231"/>
        <v>45005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35">
        <f t="shared" si="223"/>
        <v>44981</v>
      </c>
      <c r="B618" s="156">
        <f t="shared" ca="1" si="232"/>
        <v>1384.23406886</v>
      </c>
      <c r="C618" s="14">
        <f t="shared" si="224"/>
        <v>1000</v>
      </c>
      <c r="D618" s="13">
        <f ca="1">IF(A618&lt;$B$1,VLOOKUP(A618,[1]DI!$A$4:$B$15000,2,FALSE),0)</f>
        <v>0.13650000000000001</v>
      </c>
      <c r="E618" s="14">
        <f t="shared" ca="1" si="233"/>
        <v>1.00050788</v>
      </c>
      <c r="F618" s="14">
        <f ca="1">(TRUNC(PRODUCT($E$12:$E617),16))</f>
        <v>1.18137011870794</v>
      </c>
      <c r="G618" s="14">
        <f t="shared" ca="1" si="234"/>
        <v>1.18017104375274</v>
      </c>
      <c r="H618" s="14">
        <f t="shared" ca="1" si="235"/>
        <v>1.00101602</v>
      </c>
      <c r="I618" s="13">
        <f t="shared" si="225"/>
        <v>0.1</v>
      </c>
      <c r="J618" s="29">
        <f t="shared" si="226"/>
        <v>44979</v>
      </c>
      <c r="K618" s="2">
        <f t="shared" si="227"/>
        <v>2</v>
      </c>
      <c r="L618" s="17">
        <f t="shared" si="228"/>
        <v>2</v>
      </c>
      <c r="M618" s="12">
        <f t="shared" si="220"/>
        <v>1.0007567159999999</v>
      </c>
      <c r="N618" s="12">
        <f t="shared" ca="1" si="221"/>
        <v>1.0017735050000001</v>
      </c>
      <c r="O618" s="17">
        <f t="shared" si="229"/>
        <v>0</v>
      </c>
      <c r="P618" s="14">
        <f t="shared" ca="1" si="218"/>
        <v>384.23406885999998</v>
      </c>
      <c r="Q618" s="14">
        <f t="shared" si="219"/>
        <v>0</v>
      </c>
      <c r="R618" s="14">
        <f t="shared" ca="1" si="237"/>
        <v>381.78346897</v>
      </c>
      <c r="S618" s="20">
        <f t="shared" si="222"/>
        <v>0</v>
      </c>
      <c r="T618" s="14">
        <f t="shared" si="236"/>
        <v>0</v>
      </c>
      <c r="U618" s="4" t="str">
        <f t="shared" si="230"/>
        <v>J=</v>
      </c>
      <c r="V618" s="29">
        <f t="shared" si="231"/>
        <v>45005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35">
        <f t="shared" si="223"/>
        <v>44982</v>
      </c>
      <c r="B619" s="156">
        <f t="shared" ca="1" si="232"/>
        <v>1385.4609889399999</v>
      </c>
      <c r="C619" s="14">
        <f t="shared" si="224"/>
        <v>1000</v>
      </c>
      <c r="D619" s="13">
        <f ca="1">IF(A619&lt;$B$1,VLOOKUP(A619,[1]DI!$A$4:$B$15000,2,FALSE),0)</f>
        <v>0</v>
      </c>
      <c r="E619" s="14">
        <f t="shared" ca="1" si="233"/>
        <v>1</v>
      </c>
      <c r="F619" s="14">
        <f ca="1">(TRUNC(PRODUCT($E$12:$E618),16))</f>
        <v>1.18197011296383</v>
      </c>
      <c r="G619" s="14">
        <f t="shared" ca="1" si="234"/>
        <v>1.18017104375274</v>
      </c>
      <c r="H619" s="14">
        <f t="shared" ca="1" si="235"/>
        <v>1.00152441</v>
      </c>
      <c r="I619" s="13">
        <f t="shared" si="225"/>
        <v>0.1</v>
      </c>
      <c r="J619" s="29">
        <f t="shared" si="226"/>
        <v>44979</v>
      </c>
      <c r="K619" s="2">
        <f t="shared" si="227"/>
        <v>2</v>
      </c>
      <c r="L619" s="17">
        <f t="shared" si="228"/>
        <v>3</v>
      </c>
      <c r="M619" s="12">
        <f t="shared" si="220"/>
        <v>1.001135289</v>
      </c>
      <c r="N619" s="12">
        <f t="shared" ca="1" si="221"/>
        <v>1.0026614300000001</v>
      </c>
      <c r="O619" s="17">
        <f t="shared" si="229"/>
        <v>0</v>
      </c>
      <c r="P619" s="14">
        <f t="shared" ca="1" si="218"/>
        <v>385.46098893999999</v>
      </c>
      <c r="Q619" s="14">
        <f t="shared" si="219"/>
        <v>0</v>
      </c>
      <c r="R619" s="14">
        <f t="shared" ca="1" si="237"/>
        <v>381.78346897</v>
      </c>
      <c r="S619" s="20">
        <f t="shared" si="222"/>
        <v>0</v>
      </c>
      <c r="T619" s="14">
        <f t="shared" si="236"/>
        <v>0</v>
      </c>
      <c r="U619" s="4" t="str">
        <f t="shared" si="230"/>
        <v>J=</v>
      </c>
      <c r="V619" s="29">
        <f t="shared" si="231"/>
        <v>45005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35">
        <f t="shared" si="223"/>
        <v>44983</v>
      </c>
      <c r="B620" s="156">
        <f t="shared" ca="1" si="232"/>
        <v>1385.4609889399999</v>
      </c>
      <c r="C620" s="14">
        <f t="shared" si="224"/>
        <v>1000</v>
      </c>
      <c r="D620" s="13">
        <f ca="1">IF(A620&lt;$B$1,VLOOKUP(A620,[1]DI!$A$4:$B$15000,2,FALSE),0)</f>
        <v>0</v>
      </c>
      <c r="E620" s="14">
        <f t="shared" ca="1" si="233"/>
        <v>1</v>
      </c>
      <c r="F620" s="14">
        <f ca="1">(TRUNC(PRODUCT($E$12:$E619),16))</f>
        <v>1.18197011296383</v>
      </c>
      <c r="G620" s="14">
        <f t="shared" ca="1" si="234"/>
        <v>1.18017104375274</v>
      </c>
      <c r="H620" s="14">
        <f t="shared" ca="1" si="235"/>
        <v>1.00152441</v>
      </c>
      <c r="I620" s="13">
        <f t="shared" si="225"/>
        <v>0.1</v>
      </c>
      <c r="J620" s="29">
        <f t="shared" si="226"/>
        <v>44979</v>
      </c>
      <c r="K620" s="2">
        <f t="shared" si="227"/>
        <v>2</v>
      </c>
      <c r="L620" s="17">
        <f t="shared" si="228"/>
        <v>3</v>
      </c>
      <c r="M620" s="12">
        <f t="shared" si="220"/>
        <v>1.001135289</v>
      </c>
      <c r="N620" s="12">
        <f t="shared" ca="1" si="221"/>
        <v>1.0026614300000001</v>
      </c>
      <c r="O620" s="17">
        <f t="shared" si="229"/>
        <v>0</v>
      </c>
      <c r="P620" s="14">
        <f t="shared" ca="1" si="218"/>
        <v>385.46098893999999</v>
      </c>
      <c r="Q620" s="14">
        <f t="shared" si="219"/>
        <v>0</v>
      </c>
      <c r="R620" s="14">
        <f t="shared" ca="1" si="237"/>
        <v>381.78346897</v>
      </c>
      <c r="S620" s="20">
        <f t="shared" si="222"/>
        <v>0</v>
      </c>
      <c r="T620" s="14">
        <f t="shared" si="236"/>
        <v>0</v>
      </c>
      <c r="U620" s="4" t="str">
        <f t="shared" si="230"/>
        <v>J=</v>
      </c>
      <c r="V620" s="29">
        <f t="shared" si="231"/>
        <v>45005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35">
        <f t="shared" si="223"/>
        <v>44984</v>
      </c>
      <c r="B621" s="156">
        <f t="shared" ca="1" si="232"/>
        <v>1385.4609889399999</v>
      </c>
      <c r="C621" s="14">
        <f t="shared" si="224"/>
        <v>1000</v>
      </c>
      <c r="D621" s="13">
        <f ca="1">IF(A621&lt;$B$1,VLOOKUP(A621,[1]DI!$A$4:$B$15000,2,FALSE),0)</f>
        <v>0.13650000000000001</v>
      </c>
      <c r="E621" s="14">
        <f t="shared" ca="1" si="233"/>
        <v>1.00050788</v>
      </c>
      <c r="F621" s="14">
        <f ca="1">(TRUNC(PRODUCT($E$12:$E620),16))</f>
        <v>1.18197011296383</v>
      </c>
      <c r="G621" s="14">
        <f t="shared" ca="1" si="234"/>
        <v>1.18017104375274</v>
      </c>
      <c r="H621" s="14">
        <f t="shared" ca="1" si="235"/>
        <v>1.00152441</v>
      </c>
      <c r="I621" s="13">
        <f t="shared" si="225"/>
        <v>0.1</v>
      </c>
      <c r="J621" s="29">
        <f t="shared" si="226"/>
        <v>44979</v>
      </c>
      <c r="K621" s="2">
        <f t="shared" si="227"/>
        <v>3</v>
      </c>
      <c r="L621" s="17">
        <f t="shared" si="228"/>
        <v>3</v>
      </c>
      <c r="M621" s="12">
        <f t="shared" si="220"/>
        <v>1.001135289</v>
      </c>
      <c r="N621" s="12">
        <f t="shared" ca="1" si="221"/>
        <v>1.0026614300000001</v>
      </c>
      <c r="O621" s="17">
        <f t="shared" si="229"/>
        <v>0</v>
      </c>
      <c r="P621" s="14">
        <f t="shared" ca="1" si="218"/>
        <v>385.46098893999999</v>
      </c>
      <c r="Q621" s="14">
        <f t="shared" si="219"/>
        <v>0</v>
      </c>
      <c r="R621" s="14">
        <f t="shared" ca="1" si="237"/>
        <v>381.78346897</v>
      </c>
      <c r="S621" s="20">
        <f t="shared" si="222"/>
        <v>0</v>
      </c>
      <c r="T621" s="14">
        <f t="shared" si="236"/>
        <v>0</v>
      </c>
      <c r="U621" s="4" t="str">
        <f t="shared" si="230"/>
        <v>J=</v>
      </c>
      <c r="V621" s="29">
        <f t="shared" si="231"/>
        <v>45005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35">
        <f t="shared" si="223"/>
        <v>44985</v>
      </c>
      <c r="B622" s="156">
        <f t="shared" ca="1" si="232"/>
        <v>1386.68901168</v>
      </c>
      <c r="C622" s="14">
        <f t="shared" si="224"/>
        <v>1000</v>
      </c>
      <c r="D622" s="13">
        <f ca="1">IF(A622&lt;$B$1,VLOOKUP(A622,[1]DI!$A$4:$B$15000,2,FALSE),0)</f>
        <v>0.13650000000000001</v>
      </c>
      <c r="E622" s="14">
        <f t="shared" ca="1" si="233"/>
        <v>1.00050788</v>
      </c>
      <c r="F622" s="14">
        <f ca="1">(TRUNC(PRODUCT($E$12:$E621),16))</f>
        <v>1.1825704119447999</v>
      </c>
      <c r="G622" s="14">
        <f t="shared" ca="1" si="234"/>
        <v>1.18017104375274</v>
      </c>
      <c r="H622" s="14">
        <f t="shared" ca="1" si="235"/>
        <v>1.00203307</v>
      </c>
      <c r="I622" s="13">
        <f t="shared" si="225"/>
        <v>0.1</v>
      </c>
      <c r="J622" s="29">
        <f t="shared" si="226"/>
        <v>44979</v>
      </c>
      <c r="K622" s="2">
        <f t="shared" si="227"/>
        <v>4</v>
      </c>
      <c r="L622" s="17">
        <f t="shared" si="228"/>
        <v>4</v>
      </c>
      <c r="M622" s="12">
        <f t="shared" si="220"/>
        <v>1.001514005</v>
      </c>
      <c r="N622" s="12">
        <f t="shared" ca="1" si="221"/>
        <v>1.0035501529999999</v>
      </c>
      <c r="O622" s="17">
        <f t="shared" si="229"/>
        <v>0</v>
      </c>
      <c r="P622" s="14">
        <f t="shared" ca="1" si="218"/>
        <v>386.68901168000002</v>
      </c>
      <c r="Q622" s="14">
        <f t="shared" si="219"/>
        <v>0</v>
      </c>
      <c r="R622" s="14">
        <f t="shared" ca="1" si="237"/>
        <v>381.78346897</v>
      </c>
      <c r="S622" s="20">
        <f t="shared" si="222"/>
        <v>0</v>
      </c>
      <c r="T622" s="14">
        <f t="shared" si="236"/>
        <v>0</v>
      </c>
      <c r="U622" s="4" t="str">
        <f t="shared" si="230"/>
        <v>J=</v>
      </c>
      <c r="V622" s="29">
        <f t="shared" si="231"/>
        <v>45005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35">
        <f t="shared" si="223"/>
        <v>44986</v>
      </c>
      <c r="B623" s="156">
        <f t="shared" ca="1" si="232"/>
        <v>1387.91811222</v>
      </c>
      <c r="C623" s="14">
        <f t="shared" si="224"/>
        <v>1000</v>
      </c>
      <c r="D623" s="13">
        <f ca="1">IF(A623&lt;$B$1,VLOOKUP(A623,[1]DI!$A$4:$B$15000,2,FALSE),0)</f>
        <v>0.13650000000000001</v>
      </c>
      <c r="E623" s="14">
        <f t="shared" ca="1" si="233"/>
        <v>1.00050788</v>
      </c>
      <c r="F623" s="14">
        <f ca="1">(TRUNC(PRODUCT($E$12:$E622),16))</f>
        <v>1.1831710158056199</v>
      </c>
      <c r="G623" s="14">
        <f t="shared" ca="1" si="234"/>
        <v>1.18017104375274</v>
      </c>
      <c r="H623" s="14">
        <f t="shared" ca="1" si="235"/>
        <v>1.0025419799999999</v>
      </c>
      <c r="I623" s="13">
        <f t="shared" si="225"/>
        <v>0.1</v>
      </c>
      <c r="J623" s="29">
        <f t="shared" si="226"/>
        <v>44979</v>
      </c>
      <c r="K623" s="2">
        <f t="shared" si="227"/>
        <v>5</v>
      </c>
      <c r="L623" s="17">
        <f t="shared" si="228"/>
        <v>5</v>
      </c>
      <c r="M623" s="12">
        <f t="shared" si="220"/>
        <v>1.001892864</v>
      </c>
      <c r="N623" s="12">
        <f t="shared" ca="1" si="221"/>
        <v>1.004439656</v>
      </c>
      <c r="O623" s="17">
        <f t="shared" si="229"/>
        <v>0</v>
      </c>
      <c r="P623" s="14">
        <f t="shared" ca="1" si="218"/>
        <v>387.91811222000001</v>
      </c>
      <c r="Q623" s="14">
        <f t="shared" si="219"/>
        <v>0</v>
      </c>
      <c r="R623" s="14">
        <f t="shared" ca="1" si="237"/>
        <v>381.78346897</v>
      </c>
      <c r="S623" s="20">
        <f t="shared" si="222"/>
        <v>0</v>
      </c>
      <c r="T623" s="14">
        <f t="shared" si="236"/>
        <v>0</v>
      </c>
      <c r="U623" s="4" t="str">
        <f t="shared" si="230"/>
        <v>J=</v>
      </c>
      <c r="V623" s="29">
        <f t="shared" si="231"/>
        <v>45005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x14ac:dyDescent="0.15">
      <c r="A624" s="35">
        <f t="shared" si="223"/>
        <v>44987</v>
      </c>
      <c r="B624" s="156">
        <f t="shared" ca="1" si="232"/>
        <v>1389.1483043799999</v>
      </c>
      <c r="C624" s="14">
        <f t="shared" si="224"/>
        <v>1000</v>
      </c>
      <c r="D624" s="13">
        <f ca="1">IF(A624&lt;$B$1,VLOOKUP(A624,[1]DI!$A$4:$B$15000,2,FALSE),0)</f>
        <v>0.13650000000000001</v>
      </c>
      <c r="E624" s="14">
        <f t="shared" ca="1" si="233"/>
        <v>1.00050788</v>
      </c>
      <c r="F624" s="14">
        <f ca="1">(TRUNC(PRODUCT($E$12:$E623),16))</f>
        <v>1.18377192470112</v>
      </c>
      <c r="G624" s="14">
        <f t="shared" ca="1" si="234"/>
        <v>1.18017104375274</v>
      </c>
      <c r="H624" s="14">
        <f t="shared" ca="1" si="235"/>
        <v>1.0030511499999999</v>
      </c>
      <c r="I624" s="13">
        <f t="shared" si="225"/>
        <v>0.1</v>
      </c>
      <c r="J624" s="29">
        <f t="shared" si="226"/>
        <v>44979</v>
      </c>
      <c r="K624" s="2">
        <f t="shared" si="227"/>
        <v>6</v>
      </c>
      <c r="L624" s="17">
        <f t="shared" si="228"/>
        <v>6</v>
      </c>
      <c r="M624" s="12">
        <f t="shared" si="220"/>
        <v>1.0022718669999999</v>
      </c>
      <c r="N624" s="12">
        <f t="shared" ca="1" si="221"/>
        <v>1.0053299490000001</v>
      </c>
      <c r="O624" s="17">
        <f t="shared" si="229"/>
        <v>0</v>
      </c>
      <c r="P624" s="14">
        <f t="shared" ca="1" si="218"/>
        <v>389.14830438000001</v>
      </c>
      <c r="Q624" s="14">
        <f t="shared" si="219"/>
        <v>0</v>
      </c>
      <c r="R624" s="14">
        <f t="shared" ca="1" si="237"/>
        <v>381.78346897</v>
      </c>
      <c r="S624" s="20">
        <f t="shared" si="222"/>
        <v>0</v>
      </c>
      <c r="T624" s="14">
        <f t="shared" si="236"/>
        <v>0</v>
      </c>
      <c r="U624" s="4" t="str">
        <f t="shared" si="230"/>
        <v>J=</v>
      </c>
      <c r="V624" s="29">
        <f t="shared" si="231"/>
        <v>45005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35">
        <f t="shared" si="223"/>
        <v>44988</v>
      </c>
      <c r="B625" s="156">
        <f t="shared" ca="1" si="232"/>
        <v>1390.3795881399999</v>
      </c>
      <c r="C625" s="14">
        <f t="shared" si="224"/>
        <v>1000</v>
      </c>
      <c r="D625" s="13">
        <f ca="1">IF(A625&lt;$B$1,VLOOKUP(A625,[1]DI!$A$4:$B$15000,2,FALSE),0)</f>
        <v>0.13650000000000001</v>
      </c>
      <c r="E625" s="14">
        <f t="shared" ca="1" si="233"/>
        <v>1.00050788</v>
      </c>
      <c r="F625" s="14">
        <f ca="1">(TRUNC(PRODUCT($E$12:$E624),16))</f>
        <v>1.18437313878624</v>
      </c>
      <c r="G625" s="14">
        <f t="shared" ca="1" si="234"/>
        <v>1.18017104375274</v>
      </c>
      <c r="H625" s="14">
        <f t="shared" ca="1" si="235"/>
        <v>1.00356058</v>
      </c>
      <c r="I625" s="13">
        <f t="shared" si="225"/>
        <v>0.1</v>
      </c>
      <c r="J625" s="29">
        <f t="shared" si="226"/>
        <v>44979</v>
      </c>
      <c r="K625" s="2">
        <f t="shared" si="227"/>
        <v>7</v>
      </c>
      <c r="L625" s="17">
        <f t="shared" si="228"/>
        <v>7</v>
      </c>
      <c r="M625" s="12">
        <f t="shared" si="220"/>
        <v>1.0026510129999999</v>
      </c>
      <c r="N625" s="12">
        <f t="shared" ca="1" si="221"/>
        <v>1.006221032</v>
      </c>
      <c r="O625" s="17">
        <f t="shared" si="229"/>
        <v>0</v>
      </c>
      <c r="P625" s="14">
        <f t="shared" ca="1" si="218"/>
        <v>390.37958813999995</v>
      </c>
      <c r="Q625" s="14">
        <f t="shared" si="219"/>
        <v>0</v>
      </c>
      <c r="R625" s="14">
        <f t="shared" ca="1" si="237"/>
        <v>381.78346897</v>
      </c>
      <c r="S625" s="20">
        <f t="shared" si="222"/>
        <v>0</v>
      </c>
      <c r="T625" s="14">
        <f t="shared" si="236"/>
        <v>0</v>
      </c>
      <c r="U625" s="4" t="str">
        <f t="shared" si="230"/>
        <v>J=</v>
      </c>
      <c r="V625" s="29">
        <f t="shared" si="231"/>
        <v>45005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35">
        <f t="shared" si="223"/>
        <v>44989</v>
      </c>
      <c r="B626" s="156">
        <f t="shared" ca="1" si="232"/>
        <v>1391.61196488</v>
      </c>
      <c r="C626" s="14">
        <f t="shared" si="224"/>
        <v>1000</v>
      </c>
      <c r="D626" s="13">
        <f ca="1">IF(A626&lt;$B$1,VLOOKUP(A626,[1]DI!$A$4:$B$15000,2,FALSE),0)</f>
        <v>0</v>
      </c>
      <c r="E626" s="14">
        <f t="shared" ca="1" si="233"/>
        <v>1</v>
      </c>
      <c r="F626" s="14">
        <f ca="1">(TRUNC(PRODUCT($E$12:$E625),16))</f>
        <v>1.1849746582159699</v>
      </c>
      <c r="G626" s="14">
        <f t="shared" ca="1" si="234"/>
        <v>1.18017104375274</v>
      </c>
      <c r="H626" s="14">
        <f t="shared" ca="1" si="235"/>
        <v>1.0040702699999999</v>
      </c>
      <c r="I626" s="13">
        <f t="shared" si="225"/>
        <v>0.1</v>
      </c>
      <c r="J626" s="29">
        <f t="shared" si="226"/>
        <v>44979</v>
      </c>
      <c r="K626" s="2">
        <f t="shared" si="227"/>
        <v>7</v>
      </c>
      <c r="L626" s="17">
        <f t="shared" si="228"/>
        <v>8</v>
      </c>
      <c r="M626" s="12">
        <f t="shared" si="220"/>
        <v>1.003030302</v>
      </c>
      <c r="N626" s="12">
        <f t="shared" ca="1" si="221"/>
        <v>1.0071129059999999</v>
      </c>
      <c r="O626" s="17">
        <f t="shared" si="229"/>
        <v>0</v>
      </c>
      <c r="P626" s="14">
        <f t="shared" ref="P626:P689" ca="1" si="238">TRUNC(((N626-1)*C626),8)+TRUNC(R625*N626,8)</f>
        <v>391.61196488000002</v>
      </c>
      <c r="Q626" s="14">
        <f t="shared" ref="Q626:Q689" si="239">Q625</f>
        <v>0</v>
      </c>
      <c r="R626" s="14">
        <f t="shared" ca="1" si="237"/>
        <v>381.78346897</v>
      </c>
      <c r="S626" s="20">
        <f t="shared" si="222"/>
        <v>0</v>
      </c>
      <c r="T626" s="14">
        <f t="shared" si="236"/>
        <v>0</v>
      </c>
      <c r="U626" s="4" t="str">
        <f t="shared" si="230"/>
        <v>J=</v>
      </c>
      <c r="V626" s="29">
        <f t="shared" si="231"/>
        <v>45005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35">
        <f t="shared" si="223"/>
        <v>44990</v>
      </c>
      <c r="B627" s="156">
        <f t="shared" ca="1" si="232"/>
        <v>1391.61196488</v>
      </c>
      <c r="C627" s="14">
        <f t="shared" si="224"/>
        <v>1000</v>
      </c>
      <c r="D627" s="13">
        <f ca="1">IF(A627&lt;$B$1,VLOOKUP(A627,[1]DI!$A$4:$B$15000,2,FALSE),0)</f>
        <v>0</v>
      </c>
      <c r="E627" s="14">
        <f t="shared" ca="1" si="233"/>
        <v>1</v>
      </c>
      <c r="F627" s="14">
        <f ca="1">(TRUNC(PRODUCT($E$12:$E626),16))</f>
        <v>1.1849746582159699</v>
      </c>
      <c r="G627" s="14">
        <f t="shared" ca="1" si="234"/>
        <v>1.18017104375274</v>
      </c>
      <c r="H627" s="14">
        <f t="shared" ca="1" si="235"/>
        <v>1.0040702699999999</v>
      </c>
      <c r="I627" s="13">
        <f t="shared" si="225"/>
        <v>0.1</v>
      </c>
      <c r="J627" s="29">
        <f t="shared" si="226"/>
        <v>44979</v>
      </c>
      <c r="K627" s="2">
        <f t="shared" si="227"/>
        <v>7</v>
      </c>
      <c r="L627" s="17">
        <f t="shared" si="228"/>
        <v>8</v>
      </c>
      <c r="M627" s="12">
        <f t="shared" si="220"/>
        <v>1.003030302</v>
      </c>
      <c r="N627" s="12">
        <f t="shared" ca="1" si="221"/>
        <v>1.0071129059999999</v>
      </c>
      <c r="O627" s="17">
        <f t="shared" si="229"/>
        <v>0</v>
      </c>
      <c r="P627" s="14">
        <f t="shared" ca="1" si="238"/>
        <v>391.61196488000002</v>
      </c>
      <c r="Q627" s="14">
        <f t="shared" si="239"/>
        <v>0</v>
      </c>
      <c r="R627" s="14">
        <f t="shared" ca="1" si="237"/>
        <v>381.78346897</v>
      </c>
      <c r="S627" s="20">
        <f t="shared" si="222"/>
        <v>0</v>
      </c>
      <c r="T627" s="14">
        <f t="shared" si="236"/>
        <v>0</v>
      </c>
      <c r="U627" s="4" t="str">
        <f t="shared" si="230"/>
        <v>J=</v>
      </c>
      <c r="V627" s="29">
        <f t="shared" si="231"/>
        <v>45005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35">
        <f t="shared" si="223"/>
        <v>44991</v>
      </c>
      <c r="B628" s="156">
        <f t="shared" ca="1" si="232"/>
        <v>1391.61196488</v>
      </c>
      <c r="C628" s="14">
        <f t="shared" si="224"/>
        <v>1000</v>
      </c>
      <c r="D628" s="13">
        <f ca="1">IF(A628&lt;$B$1,VLOOKUP(A628,[1]DI!$A$4:$B$15000,2,FALSE),0)</f>
        <v>0.13650000000000001</v>
      </c>
      <c r="E628" s="14">
        <f t="shared" ca="1" si="233"/>
        <v>1.00050788</v>
      </c>
      <c r="F628" s="14">
        <f ca="1">(TRUNC(PRODUCT($E$12:$E627),16))</f>
        <v>1.1849746582159699</v>
      </c>
      <c r="G628" s="14">
        <f t="shared" ca="1" si="234"/>
        <v>1.18017104375274</v>
      </c>
      <c r="H628" s="14">
        <f t="shared" ca="1" si="235"/>
        <v>1.0040702699999999</v>
      </c>
      <c r="I628" s="13">
        <f t="shared" si="225"/>
        <v>0.1</v>
      </c>
      <c r="J628" s="29">
        <f t="shared" si="226"/>
        <v>44979</v>
      </c>
      <c r="K628" s="2">
        <f t="shared" si="227"/>
        <v>8</v>
      </c>
      <c r="L628" s="17">
        <f t="shared" si="228"/>
        <v>8</v>
      </c>
      <c r="M628" s="12">
        <f t="shared" si="220"/>
        <v>1.003030302</v>
      </c>
      <c r="N628" s="12">
        <f t="shared" ca="1" si="221"/>
        <v>1.0071129059999999</v>
      </c>
      <c r="O628" s="17">
        <f t="shared" si="229"/>
        <v>0</v>
      </c>
      <c r="P628" s="14">
        <f t="shared" ca="1" si="238"/>
        <v>391.61196488000002</v>
      </c>
      <c r="Q628" s="14">
        <f t="shared" si="239"/>
        <v>0</v>
      </c>
      <c r="R628" s="14">
        <f t="shared" ca="1" si="237"/>
        <v>381.78346897</v>
      </c>
      <c r="S628" s="20">
        <f t="shared" si="222"/>
        <v>0</v>
      </c>
      <c r="T628" s="14">
        <f t="shared" si="236"/>
        <v>0</v>
      </c>
      <c r="U628" s="4" t="str">
        <f t="shared" si="230"/>
        <v>J=</v>
      </c>
      <c r="V628" s="29">
        <f t="shared" si="231"/>
        <v>45005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35">
        <f t="shared" si="223"/>
        <v>44992</v>
      </c>
      <c r="B629" s="156">
        <f t="shared" ca="1" si="232"/>
        <v>1392.84543601</v>
      </c>
      <c r="C629" s="14">
        <f t="shared" si="224"/>
        <v>1000</v>
      </c>
      <c r="D629" s="13">
        <f ca="1">IF(A629&lt;$B$1,VLOOKUP(A629,[1]DI!$A$4:$B$15000,2,FALSE),0)</f>
        <v>0.13650000000000001</v>
      </c>
      <c r="E629" s="14">
        <f t="shared" ca="1" si="233"/>
        <v>1.00050788</v>
      </c>
      <c r="F629" s="14">
        <f ca="1">(TRUNC(PRODUCT($E$12:$E628),16))</f>
        <v>1.1855764831453799</v>
      </c>
      <c r="G629" s="14">
        <f t="shared" ca="1" si="234"/>
        <v>1.18017104375274</v>
      </c>
      <c r="H629" s="14">
        <f t="shared" ca="1" si="235"/>
        <v>1.00458022</v>
      </c>
      <c r="I629" s="13">
        <f t="shared" si="225"/>
        <v>0.1</v>
      </c>
      <c r="J629" s="29">
        <f t="shared" si="226"/>
        <v>44979</v>
      </c>
      <c r="K629" s="2">
        <f t="shared" si="227"/>
        <v>9</v>
      </c>
      <c r="L629" s="17">
        <f t="shared" si="228"/>
        <v>9</v>
      </c>
      <c r="M629" s="12">
        <f t="shared" si="220"/>
        <v>1.003409735</v>
      </c>
      <c r="N629" s="12">
        <f t="shared" ca="1" si="221"/>
        <v>1.0080055720000001</v>
      </c>
      <c r="O629" s="17">
        <f t="shared" si="229"/>
        <v>0</v>
      </c>
      <c r="P629" s="14">
        <f t="shared" ca="1" si="238"/>
        <v>392.84543600999996</v>
      </c>
      <c r="Q629" s="14">
        <f t="shared" si="239"/>
        <v>0</v>
      </c>
      <c r="R629" s="14">
        <f t="shared" ca="1" si="237"/>
        <v>381.78346897</v>
      </c>
      <c r="S629" s="20">
        <f t="shared" si="222"/>
        <v>0</v>
      </c>
      <c r="T629" s="14">
        <f t="shared" si="236"/>
        <v>0</v>
      </c>
      <c r="U629" s="4" t="str">
        <f t="shared" si="230"/>
        <v>J=</v>
      </c>
      <c r="V629" s="29">
        <f t="shared" si="231"/>
        <v>45005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35">
        <f t="shared" si="223"/>
        <v>44993</v>
      </c>
      <c r="B630" s="156">
        <f t="shared" ca="1" si="232"/>
        <v>1394.0799876900001</v>
      </c>
      <c r="C630" s="14">
        <f t="shared" si="224"/>
        <v>1000</v>
      </c>
      <c r="D630" s="13">
        <f ca="1">IF(A630&lt;$B$1,VLOOKUP(A630,[1]DI!$A$4:$B$15000,2,FALSE),0)</f>
        <v>0.13650000000000001</v>
      </c>
      <c r="E630" s="14">
        <f t="shared" ca="1" si="233"/>
        <v>1.00050788</v>
      </c>
      <c r="F630" s="14">
        <f ca="1">(TRUNC(PRODUCT($E$12:$E629),16))</f>
        <v>1.18617861372964</v>
      </c>
      <c r="G630" s="14">
        <f t="shared" ca="1" si="234"/>
        <v>1.18017104375274</v>
      </c>
      <c r="H630" s="14">
        <f t="shared" ca="1" si="235"/>
        <v>1.0050904199999999</v>
      </c>
      <c r="I630" s="13">
        <f t="shared" si="225"/>
        <v>0.1</v>
      </c>
      <c r="J630" s="29">
        <f t="shared" si="226"/>
        <v>44979</v>
      </c>
      <c r="K630" s="2">
        <f t="shared" si="227"/>
        <v>10</v>
      </c>
      <c r="L630" s="17">
        <f t="shared" si="228"/>
        <v>10</v>
      </c>
      <c r="M630" s="12">
        <f t="shared" si="220"/>
        <v>1.003789311</v>
      </c>
      <c r="N630" s="12">
        <f t="shared" ca="1" si="221"/>
        <v>1.0088990200000001</v>
      </c>
      <c r="O630" s="17">
        <f t="shared" si="229"/>
        <v>0</v>
      </c>
      <c r="P630" s="14">
        <f t="shared" ca="1" si="238"/>
        <v>394.07998769</v>
      </c>
      <c r="Q630" s="14">
        <f t="shared" si="239"/>
        <v>0</v>
      </c>
      <c r="R630" s="14">
        <f t="shared" ca="1" si="237"/>
        <v>381.78346897</v>
      </c>
      <c r="S630" s="20">
        <f t="shared" si="222"/>
        <v>0</v>
      </c>
      <c r="T630" s="14">
        <f t="shared" si="236"/>
        <v>0</v>
      </c>
      <c r="U630" s="4" t="str">
        <f t="shared" si="230"/>
        <v>J=</v>
      </c>
      <c r="V630" s="29">
        <f t="shared" si="231"/>
        <v>45005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x14ac:dyDescent="0.15">
      <c r="A631" s="35">
        <f t="shared" si="223"/>
        <v>44994</v>
      </c>
      <c r="B631" s="156">
        <f t="shared" ca="1" si="232"/>
        <v>1395.31564893</v>
      </c>
      <c r="C631" s="14">
        <f t="shared" si="224"/>
        <v>1000</v>
      </c>
      <c r="D631" s="13">
        <f ca="1">IF(A631&lt;$B$1,VLOOKUP(A631,[1]DI!$A$4:$B$15000,2,FALSE),0)</f>
        <v>0.13650000000000001</v>
      </c>
      <c r="E631" s="14">
        <f t="shared" ca="1" si="233"/>
        <v>1.00050788</v>
      </c>
      <c r="F631" s="14">
        <f ca="1">(TRUNC(PRODUCT($E$12:$E630),16))</f>
        <v>1.1867810501239799</v>
      </c>
      <c r="G631" s="14">
        <f t="shared" ca="1" si="234"/>
        <v>1.18017104375274</v>
      </c>
      <c r="H631" s="14">
        <f t="shared" ca="1" si="235"/>
        <v>1.00560089</v>
      </c>
      <c r="I631" s="13">
        <f t="shared" si="225"/>
        <v>0.1</v>
      </c>
      <c r="J631" s="29">
        <f t="shared" si="226"/>
        <v>44979</v>
      </c>
      <c r="K631" s="2">
        <f t="shared" si="227"/>
        <v>11</v>
      </c>
      <c r="L631" s="17">
        <f t="shared" si="228"/>
        <v>11</v>
      </c>
      <c r="M631" s="12">
        <f t="shared" si="220"/>
        <v>1.004169031</v>
      </c>
      <c r="N631" s="12">
        <f t="shared" ca="1" si="221"/>
        <v>1.0097932709999999</v>
      </c>
      <c r="O631" s="17">
        <f t="shared" si="229"/>
        <v>0</v>
      </c>
      <c r="P631" s="14">
        <f t="shared" ca="1" si="238"/>
        <v>395.31564893000001</v>
      </c>
      <c r="Q631" s="14">
        <f t="shared" si="239"/>
        <v>0</v>
      </c>
      <c r="R631" s="14">
        <f t="shared" ca="1" si="237"/>
        <v>381.78346897</v>
      </c>
      <c r="S631" s="20">
        <f t="shared" si="222"/>
        <v>0</v>
      </c>
      <c r="T631" s="14">
        <f t="shared" si="236"/>
        <v>0</v>
      </c>
      <c r="U631" s="4" t="str">
        <f t="shared" si="230"/>
        <v>J=</v>
      </c>
      <c r="V631" s="29">
        <f t="shared" si="231"/>
        <v>45005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35">
        <f t="shared" si="223"/>
        <v>44995</v>
      </c>
      <c r="B632" s="156">
        <f t="shared" ca="1" si="232"/>
        <v>1396.55239351</v>
      </c>
      <c r="C632" s="14">
        <f t="shared" si="224"/>
        <v>1000</v>
      </c>
      <c r="D632" s="13">
        <f ca="1">IF(A632&lt;$B$1,VLOOKUP(A632,[1]DI!$A$4:$B$15000,2,FALSE),0)</f>
        <v>0.13650000000000001</v>
      </c>
      <c r="E632" s="14">
        <f t="shared" ca="1" si="233"/>
        <v>1.00050788</v>
      </c>
      <c r="F632" s="14">
        <f ca="1">(TRUNC(PRODUCT($E$12:$E631),16))</f>
        <v>1.1873837924837201</v>
      </c>
      <c r="G632" s="14">
        <f t="shared" ca="1" si="234"/>
        <v>1.18017104375274</v>
      </c>
      <c r="H632" s="14">
        <f t="shared" ca="1" si="235"/>
        <v>1.00611161</v>
      </c>
      <c r="I632" s="13">
        <f t="shared" si="225"/>
        <v>0.1</v>
      </c>
      <c r="J632" s="29">
        <f t="shared" si="226"/>
        <v>44979</v>
      </c>
      <c r="K632" s="2">
        <f t="shared" si="227"/>
        <v>12</v>
      </c>
      <c r="L632" s="17">
        <f t="shared" si="228"/>
        <v>12</v>
      </c>
      <c r="M632" s="12">
        <f t="shared" si="220"/>
        <v>1.0045488950000001</v>
      </c>
      <c r="N632" s="12">
        <f t="shared" ca="1" si="221"/>
        <v>1.010688306</v>
      </c>
      <c r="O632" s="17">
        <f t="shared" si="229"/>
        <v>0</v>
      </c>
      <c r="P632" s="14">
        <f t="shared" ca="1" si="238"/>
        <v>396.55239351</v>
      </c>
      <c r="Q632" s="14">
        <f t="shared" si="239"/>
        <v>0</v>
      </c>
      <c r="R632" s="14">
        <f t="shared" ca="1" si="237"/>
        <v>381.78346897</v>
      </c>
      <c r="S632" s="20">
        <f t="shared" si="222"/>
        <v>0</v>
      </c>
      <c r="T632" s="14">
        <f t="shared" si="236"/>
        <v>0</v>
      </c>
      <c r="U632" s="4" t="str">
        <f t="shared" si="230"/>
        <v>J=</v>
      </c>
      <c r="V632" s="29">
        <f t="shared" si="231"/>
        <v>45005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35">
        <f t="shared" si="223"/>
        <v>44996</v>
      </c>
      <c r="B633" s="156">
        <f t="shared" ca="1" si="232"/>
        <v>1397.7902476499999</v>
      </c>
      <c r="C633" s="14">
        <f t="shared" si="224"/>
        <v>1000</v>
      </c>
      <c r="D633" s="13">
        <f ca="1">IF(A633&lt;$B$1,VLOOKUP(A633,[1]DI!$A$4:$B$15000,2,FALSE),0)</f>
        <v>0</v>
      </c>
      <c r="E633" s="14">
        <f t="shared" ca="1" si="233"/>
        <v>1</v>
      </c>
      <c r="F633" s="14">
        <f ca="1">(TRUNC(PRODUCT($E$12:$E632),16))</f>
        <v>1.18798684096425</v>
      </c>
      <c r="G633" s="14">
        <f t="shared" ca="1" si="234"/>
        <v>1.18017104375274</v>
      </c>
      <c r="H633" s="14">
        <f t="shared" ca="1" si="235"/>
        <v>1.0066226</v>
      </c>
      <c r="I633" s="13">
        <f t="shared" si="225"/>
        <v>0.1</v>
      </c>
      <c r="J633" s="29">
        <f t="shared" si="226"/>
        <v>44979</v>
      </c>
      <c r="K633" s="2">
        <f t="shared" si="227"/>
        <v>12</v>
      </c>
      <c r="L633" s="17">
        <f t="shared" si="228"/>
        <v>13</v>
      </c>
      <c r="M633" s="12">
        <f t="shared" si="220"/>
        <v>1.0049289020000001</v>
      </c>
      <c r="N633" s="12">
        <f t="shared" ca="1" si="221"/>
        <v>1.011584144</v>
      </c>
      <c r="O633" s="17">
        <f t="shared" si="229"/>
        <v>0</v>
      </c>
      <c r="P633" s="14">
        <f t="shared" ca="1" si="238"/>
        <v>397.79024764999997</v>
      </c>
      <c r="Q633" s="14">
        <f t="shared" si="239"/>
        <v>0</v>
      </c>
      <c r="R633" s="14">
        <f t="shared" ca="1" si="237"/>
        <v>381.78346897</v>
      </c>
      <c r="S633" s="20">
        <f t="shared" si="222"/>
        <v>0</v>
      </c>
      <c r="T633" s="14">
        <f t="shared" si="236"/>
        <v>0</v>
      </c>
      <c r="U633" s="4" t="str">
        <f t="shared" si="230"/>
        <v>J=</v>
      </c>
      <c r="V633" s="29">
        <f t="shared" si="231"/>
        <v>45005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35">
        <f t="shared" si="223"/>
        <v>44997</v>
      </c>
      <c r="B634" s="156">
        <f t="shared" ca="1" si="232"/>
        <v>1397.7902476499999</v>
      </c>
      <c r="C634" s="14">
        <f t="shared" si="224"/>
        <v>1000</v>
      </c>
      <c r="D634" s="13">
        <f ca="1">IF(A634&lt;$B$1,VLOOKUP(A634,[1]DI!$A$4:$B$15000,2,FALSE),0)</f>
        <v>0</v>
      </c>
      <c r="E634" s="14">
        <f t="shared" ca="1" si="233"/>
        <v>1</v>
      </c>
      <c r="F634" s="14">
        <f ca="1">(TRUNC(PRODUCT($E$12:$E633),16))</f>
        <v>1.18798684096425</v>
      </c>
      <c r="G634" s="14">
        <f t="shared" ca="1" si="234"/>
        <v>1.18017104375274</v>
      </c>
      <c r="H634" s="14">
        <f t="shared" ca="1" si="235"/>
        <v>1.0066226</v>
      </c>
      <c r="I634" s="13">
        <f t="shared" si="225"/>
        <v>0.1</v>
      </c>
      <c r="J634" s="29">
        <f t="shared" si="226"/>
        <v>44979</v>
      </c>
      <c r="K634" s="2">
        <f t="shared" si="227"/>
        <v>12</v>
      </c>
      <c r="L634" s="17">
        <f t="shared" si="228"/>
        <v>13</v>
      </c>
      <c r="M634" s="12">
        <f t="shared" si="220"/>
        <v>1.0049289020000001</v>
      </c>
      <c r="N634" s="12">
        <f t="shared" ca="1" si="221"/>
        <v>1.011584144</v>
      </c>
      <c r="O634" s="17">
        <f t="shared" si="229"/>
        <v>0</v>
      </c>
      <c r="P634" s="14">
        <f t="shared" ca="1" si="238"/>
        <v>397.79024764999997</v>
      </c>
      <c r="Q634" s="14">
        <f t="shared" si="239"/>
        <v>0</v>
      </c>
      <c r="R634" s="14">
        <f t="shared" ca="1" si="237"/>
        <v>381.78346897</v>
      </c>
      <c r="S634" s="20">
        <f t="shared" si="222"/>
        <v>0</v>
      </c>
      <c r="T634" s="14">
        <f t="shared" si="236"/>
        <v>0</v>
      </c>
      <c r="U634" s="4" t="str">
        <f t="shared" si="230"/>
        <v>J=</v>
      </c>
      <c r="V634" s="29">
        <f t="shared" si="231"/>
        <v>45005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35">
        <f t="shared" si="223"/>
        <v>44998</v>
      </c>
      <c r="B635" s="156">
        <f t="shared" ca="1" si="232"/>
        <v>1397.7902476499999</v>
      </c>
      <c r="C635" s="14">
        <f t="shared" si="224"/>
        <v>1000</v>
      </c>
      <c r="D635" s="13">
        <f ca="1">IF(A635&lt;$B$1,VLOOKUP(A635,[1]DI!$A$4:$B$15000,2,FALSE),0)</f>
        <v>0.13650000000000001</v>
      </c>
      <c r="E635" s="14">
        <f t="shared" ca="1" si="233"/>
        <v>1.00050788</v>
      </c>
      <c r="F635" s="14">
        <f ca="1">(TRUNC(PRODUCT($E$12:$E634),16))</f>
        <v>1.18798684096425</v>
      </c>
      <c r="G635" s="14">
        <f t="shared" ca="1" si="234"/>
        <v>1.18017104375274</v>
      </c>
      <c r="H635" s="14">
        <f t="shared" ca="1" si="235"/>
        <v>1.0066226</v>
      </c>
      <c r="I635" s="13">
        <f t="shared" si="225"/>
        <v>0.1</v>
      </c>
      <c r="J635" s="29">
        <f t="shared" si="226"/>
        <v>44979</v>
      </c>
      <c r="K635" s="2">
        <f t="shared" si="227"/>
        <v>13</v>
      </c>
      <c r="L635" s="17">
        <f t="shared" si="228"/>
        <v>13</v>
      </c>
      <c r="M635" s="12">
        <f t="shared" si="220"/>
        <v>1.0049289020000001</v>
      </c>
      <c r="N635" s="12">
        <f t="shared" ca="1" si="221"/>
        <v>1.011584144</v>
      </c>
      <c r="O635" s="17">
        <f t="shared" si="229"/>
        <v>0</v>
      </c>
      <c r="P635" s="14">
        <f t="shared" ca="1" si="238"/>
        <v>397.79024764999997</v>
      </c>
      <c r="Q635" s="14">
        <f t="shared" si="239"/>
        <v>0</v>
      </c>
      <c r="R635" s="14">
        <f t="shared" ca="1" si="237"/>
        <v>381.78346897</v>
      </c>
      <c r="S635" s="20">
        <f t="shared" si="222"/>
        <v>0</v>
      </c>
      <c r="T635" s="14">
        <f t="shared" si="236"/>
        <v>0</v>
      </c>
      <c r="U635" s="4" t="str">
        <f t="shared" si="230"/>
        <v>J=</v>
      </c>
      <c r="V635" s="29">
        <f t="shared" si="231"/>
        <v>45005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35">
        <f t="shared" si="223"/>
        <v>44999</v>
      </c>
      <c r="B636" s="156">
        <f t="shared" ca="1" si="232"/>
        <v>1399.02918649</v>
      </c>
      <c r="C636" s="14">
        <f t="shared" si="224"/>
        <v>1000</v>
      </c>
      <c r="D636" s="13">
        <f ca="1">IF(A636&lt;$B$1,VLOOKUP(A636,[1]DI!$A$4:$B$15000,2,FALSE),0)</f>
        <v>0.13650000000000001</v>
      </c>
      <c r="E636" s="14">
        <f t="shared" ca="1" si="233"/>
        <v>1.00050788</v>
      </c>
      <c r="F636" s="14">
        <f ca="1">(TRUNC(PRODUCT($E$12:$E635),16))</f>
        <v>1.1885901957210401</v>
      </c>
      <c r="G636" s="14">
        <f t="shared" ca="1" si="234"/>
        <v>1.18017104375274</v>
      </c>
      <c r="H636" s="14">
        <f t="shared" ca="1" si="235"/>
        <v>1.0071338400000001</v>
      </c>
      <c r="I636" s="13">
        <f t="shared" si="225"/>
        <v>0.1</v>
      </c>
      <c r="J636" s="29">
        <f t="shared" si="226"/>
        <v>44979</v>
      </c>
      <c r="K636" s="2">
        <f t="shared" si="227"/>
        <v>14</v>
      </c>
      <c r="L636" s="17">
        <f t="shared" si="228"/>
        <v>14</v>
      </c>
      <c r="M636" s="12">
        <f t="shared" si="220"/>
        <v>1.005309053</v>
      </c>
      <c r="N636" s="12">
        <f t="shared" ca="1" si="221"/>
        <v>1.012480767</v>
      </c>
      <c r="O636" s="17">
        <f t="shared" si="229"/>
        <v>0</v>
      </c>
      <c r="P636" s="14">
        <f t="shared" ca="1" si="238"/>
        <v>399.02918649000003</v>
      </c>
      <c r="Q636" s="14">
        <f t="shared" si="239"/>
        <v>0</v>
      </c>
      <c r="R636" s="14">
        <f t="shared" ca="1" si="237"/>
        <v>381.78346897</v>
      </c>
      <c r="S636" s="20">
        <f t="shared" si="222"/>
        <v>0</v>
      </c>
      <c r="T636" s="14">
        <f t="shared" si="236"/>
        <v>0</v>
      </c>
      <c r="U636" s="4" t="str">
        <f t="shared" si="230"/>
        <v>J=</v>
      </c>
      <c r="V636" s="29">
        <f t="shared" si="231"/>
        <v>45005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35">
        <f t="shared" si="223"/>
        <v>45000</v>
      </c>
      <c r="B637" s="156">
        <f t="shared" ca="1" si="232"/>
        <v>1400.26922384</v>
      </c>
      <c r="C637" s="14">
        <f t="shared" si="224"/>
        <v>1000</v>
      </c>
      <c r="D637" s="13">
        <f ca="1">IF(A637&lt;$B$1,VLOOKUP(A637,[1]DI!$A$4:$B$15000,2,FALSE),0)</f>
        <v>0.13650000000000001</v>
      </c>
      <c r="E637" s="14">
        <f t="shared" ca="1" si="233"/>
        <v>1.00050788</v>
      </c>
      <c r="F637" s="14">
        <f ca="1">(TRUNC(PRODUCT($E$12:$E636),16))</f>
        <v>1.1891938569096401</v>
      </c>
      <c r="G637" s="14">
        <f t="shared" ca="1" si="234"/>
        <v>1.18017104375274</v>
      </c>
      <c r="H637" s="14">
        <f t="shared" ca="1" si="235"/>
        <v>1.0076453400000001</v>
      </c>
      <c r="I637" s="13">
        <f t="shared" si="225"/>
        <v>0.1</v>
      </c>
      <c r="J637" s="29">
        <f t="shared" si="226"/>
        <v>44979</v>
      </c>
      <c r="K637" s="2">
        <f t="shared" si="227"/>
        <v>15</v>
      </c>
      <c r="L637" s="17">
        <f t="shared" si="228"/>
        <v>15</v>
      </c>
      <c r="M637" s="12">
        <f t="shared" si="220"/>
        <v>1.005689348</v>
      </c>
      <c r="N637" s="12">
        <f t="shared" ca="1" si="221"/>
        <v>1.0133781850000001</v>
      </c>
      <c r="O637" s="17">
        <f t="shared" si="229"/>
        <v>0</v>
      </c>
      <c r="P637" s="14">
        <f t="shared" ca="1" si="238"/>
        <v>400.26922384</v>
      </c>
      <c r="Q637" s="14">
        <f t="shared" si="239"/>
        <v>0</v>
      </c>
      <c r="R637" s="14">
        <f t="shared" ca="1" si="237"/>
        <v>381.78346897</v>
      </c>
      <c r="S637" s="20">
        <f t="shared" si="222"/>
        <v>0</v>
      </c>
      <c r="T637" s="14">
        <f t="shared" si="236"/>
        <v>0</v>
      </c>
      <c r="U637" s="4" t="str">
        <f t="shared" si="230"/>
        <v>J=</v>
      </c>
      <c r="V637" s="29">
        <f t="shared" si="231"/>
        <v>45005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x14ac:dyDescent="0.15">
      <c r="A638" s="35">
        <f t="shared" si="223"/>
        <v>45001</v>
      </c>
      <c r="B638" s="156">
        <f t="shared" ca="1" si="232"/>
        <v>1401.51037492</v>
      </c>
      <c r="C638" s="14">
        <f t="shared" si="224"/>
        <v>1000</v>
      </c>
      <c r="D638" s="13">
        <f ca="1">IF(A638&lt;$B$1,VLOOKUP(A638,[1]DI!$A$4:$B$15000,2,FALSE),0)</f>
        <v>0.13650000000000001</v>
      </c>
      <c r="E638" s="14">
        <f t="shared" ca="1" si="233"/>
        <v>1.00050788</v>
      </c>
      <c r="F638" s="14">
        <f ca="1">(TRUNC(PRODUCT($E$12:$E637),16))</f>
        <v>1.18979782468569</v>
      </c>
      <c r="G638" s="14">
        <f t="shared" ca="1" si="234"/>
        <v>1.18017104375274</v>
      </c>
      <c r="H638" s="14">
        <f t="shared" ca="1" si="235"/>
        <v>1.00815711</v>
      </c>
      <c r="I638" s="13">
        <f t="shared" si="225"/>
        <v>0.1</v>
      </c>
      <c r="J638" s="29">
        <f t="shared" si="226"/>
        <v>44979</v>
      </c>
      <c r="K638" s="2">
        <f t="shared" si="227"/>
        <v>16</v>
      </c>
      <c r="L638" s="17">
        <f t="shared" si="228"/>
        <v>16</v>
      </c>
      <c r="M638" s="12">
        <f t="shared" si="220"/>
        <v>1.0060697869999999</v>
      </c>
      <c r="N638" s="12">
        <f t="shared" ca="1" si="221"/>
        <v>1.014276409</v>
      </c>
      <c r="O638" s="17">
        <f t="shared" si="229"/>
        <v>0</v>
      </c>
      <c r="P638" s="14">
        <f t="shared" ca="1" si="238"/>
        <v>401.51037492</v>
      </c>
      <c r="Q638" s="14">
        <f t="shared" si="239"/>
        <v>0</v>
      </c>
      <c r="R638" s="14">
        <f t="shared" ca="1" si="237"/>
        <v>381.78346897</v>
      </c>
      <c r="S638" s="20">
        <f t="shared" si="222"/>
        <v>0</v>
      </c>
      <c r="T638" s="14">
        <f t="shared" si="236"/>
        <v>0</v>
      </c>
      <c r="U638" s="4" t="str">
        <f t="shared" si="230"/>
        <v>J=</v>
      </c>
      <c r="V638" s="29">
        <f t="shared" si="231"/>
        <v>45005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35">
        <f t="shared" si="223"/>
        <v>45002</v>
      </c>
      <c r="B639" s="156">
        <f t="shared" ca="1" si="232"/>
        <v>1402.7526120699999</v>
      </c>
      <c r="C639" s="14">
        <f t="shared" si="224"/>
        <v>1000</v>
      </c>
      <c r="D639" s="13">
        <f ca="1">IF(A639&lt;$B$1,VLOOKUP(A639,[1]DI!$A$4:$B$15000,2,FALSE),0)</f>
        <v>0.13650000000000001</v>
      </c>
      <c r="E639" s="14">
        <f t="shared" ca="1" si="233"/>
        <v>1.00050788</v>
      </c>
      <c r="F639" s="14">
        <f ca="1">(TRUNC(PRODUCT($E$12:$E638),16))</f>
        <v>1.19040209920489</v>
      </c>
      <c r="G639" s="14">
        <f t="shared" ca="1" si="234"/>
        <v>1.18017104375274</v>
      </c>
      <c r="H639" s="14">
        <f t="shared" ca="1" si="235"/>
        <v>1.0086691299999999</v>
      </c>
      <c r="I639" s="13">
        <f t="shared" si="225"/>
        <v>0.1</v>
      </c>
      <c r="J639" s="29">
        <f t="shared" si="226"/>
        <v>44979</v>
      </c>
      <c r="K639" s="2">
        <f t="shared" si="227"/>
        <v>17</v>
      </c>
      <c r="L639" s="17">
        <f t="shared" si="228"/>
        <v>17</v>
      </c>
      <c r="M639" s="12">
        <f t="shared" si="220"/>
        <v>1.00645037</v>
      </c>
      <c r="N639" s="12">
        <f t="shared" ca="1" si="221"/>
        <v>1.015175419</v>
      </c>
      <c r="O639" s="17">
        <f t="shared" si="229"/>
        <v>0</v>
      </c>
      <c r="P639" s="14">
        <f t="shared" ca="1" si="238"/>
        <v>402.75261207</v>
      </c>
      <c r="Q639" s="14">
        <f t="shared" si="239"/>
        <v>0</v>
      </c>
      <c r="R639" s="14">
        <f t="shared" ca="1" si="237"/>
        <v>381.78346897</v>
      </c>
      <c r="S639" s="20">
        <f t="shared" si="222"/>
        <v>0</v>
      </c>
      <c r="T639" s="14">
        <f t="shared" si="236"/>
        <v>0</v>
      </c>
      <c r="U639" s="4" t="str">
        <f t="shared" si="230"/>
        <v>J=</v>
      </c>
      <c r="V639" s="29">
        <f t="shared" si="231"/>
        <v>45005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35">
        <f t="shared" si="223"/>
        <v>45003</v>
      </c>
      <c r="B640" s="156">
        <f t="shared" ca="1" si="232"/>
        <v>1403.9959491300001</v>
      </c>
      <c r="C640" s="14">
        <f t="shared" si="224"/>
        <v>1000</v>
      </c>
      <c r="D640" s="13">
        <f ca="1">IF(A640&lt;$B$1,VLOOKUP(A640,[1]DI!$A$4:$B$15000,2,FALSE),0)</f>
        <v>0</v>
      </c>
      <c r="E640" s="14">
        <f t="shared" ca="1" si="233"/>
        <v>1</v>
      </c>
      <c r="F640" s="14">
        <f ca="1">(TRUNC(PRODUCT($E$12:$E639),16))</f>
        <v>1.1910066806230299</v>
      </c>
      <c r="G640" s="14">
        <f t="shared" ca="1" si="234"/>
        <v>1.18017104375274</v>
      </c>
      <c r="H640" s="14">
        <f t="shared" ca="1" si="235"/>
        <v>1.0091814100000001</v>
      </c>
      <c r="I640" s="13">
        <f t="shared" si="225"/>
        <v>0.1</v>
      </c>
      <c r="J640" s="29">
        <f t="shared" si="226"/>
        <v>44979</v>
      </c>
      <c r="K640" s="2">
        <f t="shared" si="227"/>
        <v>17</v>
      </c>
      <c r="L640" s="17">
        <f t="shared" si="228"/>
        <v>18</v>
      </c>
      <c r="M640" s="12">
        <f t="shared" si="220"/>
        <v>1.006831096</v>
      </c>
      <c r="N640" s="12">
        <f t="shared" ca="1" si="221"/>
        <v>1.016075225</v>
      </c>
      <c r="O640" s="17">
        <f t="shared" si="229"/>
        <v>0</v>
      </c>
      <c r="P640" s="14">
        <f t="shared" ca="1" si="238"/>
        <v>403.99594912999999</v>
      </c>
      <c r="Q640" s="14">
        <f t="shared" si="239"/>
        <v>0</v>
      </c>
      <c r="R640" s="14">
        <f t="shared" ca="1" si="237"/>
        <v>381.78346897</v>
      </c>
      <c r="S640" s="20">
        <f t="shared" si="222"/>
        <v>0</v>
      </c>
      <c r="T640" s="14">
        <f t="shared" si="236"/>
        <v>0</v>
      </c>
      <c r="U640" s="4" t="str">
        <f t="shared" si="230"/>
        <v>J=</v>
      </c>
      <c r="V640" s="29">
        <f t="shared" si="231"/>
        <v>45005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35">
        <f t="shared" si="223"/>
        <v>45004</v>
      </c>
      <c r="B641" s="156">
        <f t="shared" ca="1" si="232"/>
        <v>1403.9959491300001</v>
      </c>
      <c r="C641" s="14">
        <f t="shared" si="224"/>
        <v>1000</v>
      </c>
      <c r="D641" s="13">
        <f ca="1">IF(A641&lt;$B$1,VLOOKUP(A641,[1]DI!$A$4:$B$15000,2,FALSE),0)</f>
        <v>0</v>
      </c>
      <c r="E641" s="14">
        <f t="shared" ca="1" si="233"/>
        <v>1</v>
      </c>
      <c r="F641" s="14">
        <f ca="1">(TRUNC(PRODUCT($E$12:$E640),16))</f>
        <v>1.1910066806230299</v>
      </c>
      <c r="G641" s="14">
        <f t="shared" ca="1" si="234"/>
        <v>1.18017104375274</v>
      </c>
      <c r="H641" s="14">
        <f t="shared" ca="1" si="235"/>
        <v>1.0091814100000001</v>
      </c>
      <c r="I641" s="13">
        <f t="shared" si="225"/>
        <v>0.1</v>
      </c>
      <c r="J641" s="29">
        <f t="shared" si="226"/>
        <v>44979</v>
      </c>
      <c r="K641" s="2">
        <f t="shared" si="227"/>
        <v>17</v>
      </c>
      <c r="L641" s="17">
        <f t="shared" si="228"/>
        <v>18</v>
      </c>
      <c r="M641" s="12">
        <f t="shared" si="220"/>
        <v>1.006831096</v>
      </c>
      <c r="N641" s="12">
        <f t="shared" ca="1" si="221"/>
        <v>1.016075225</v>
      </c>
      <c r="O641" s="17">
        <f t="shared" si="229"/>
        <v>0</v>
      </c>
      <c r="P641" s="14">
        <f t="shared" ca="1" si="238"/>
        <v>403.99594912999999</v>
      </c>
      <c r="Q641" s="14">
        <f t="shared" si="239"/>
        <v>0</v>
      </c>
      <c r="R641" s="14">
        <f t="shared" ca="1" si="237"/>
        <v>381.78346897</v>
      </c>
      <c r="S641" s="20">
        <f t="shared" si="222"/>
        <v>0</v>
      </c>
      <c r="T641" s="14">
        <f t="shared" si="236"/>
        <v>0</v>
      </c>
      <c r="U641" s="4" t="str">
        <f t="shared" si="230"/>
        <v>J=</v>
      </c>
      <c r="V641" s="29">
        <f t="shared" si="231"/>
        <v>45005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x14ac:dyDescent="0.15">
      <c r="A642" s="35">
        <f t="shared" si="223"/>
        <v>45005</v>
      </c>
      <c r="B642" s="156">
        <f t="shared" ca="1" si="232"/>
        <v>1403.9959491300001</v>
      </c>
      <c r="C642" s="14">
        <f t="shared" si="224"/>
        <v>1000</v>
      </c>
      <c r="D642" s="13">
        <f ca="1">IF(A642&lt;$B$1,VLOOKUP(A642,[1]DI!$A$4:$B$15000,2,FALSE),0)</f>
        <v>0.13650000000000001</v>
      </c>
      <c r="E642" s="14">
        <f t="shared" ca="1" si="233"/>
        <v>1.00050788</v>
      </c>
      <c r="F642" s="14">
        <f ca="1">(TRUNC(PRODUCT($E$12:$E641),16))</f>
        <v>1.1910066806230299</v>
      </c>
      <c r="G642" s="14">
        <f t="shared" ca="1" si="234"/>
        <v>1.18017104375274</v>
      </c>
      <c r="H642" s="14">
        <f t="shared" ca="1" si="235"/>
        <v>1.0091814100000001</v>
      </c>
      <c r="I642" s="13">
        <f t="shared" si="225"/>
        <v>0.1</v>
      </c>
      <c r="J642" s="29">
        <f t="shared" si="226"/>
        <v>44979</v>
      </c>
      <c r="K642" s="2">
        <f t="shared" si="227"/>
        <v>18</v>
      </c>
      <c r="L642" s="17">
        <f t="shared" si="228"/>
        <v>18</v>
      </c>
      <c r="M642" s="12">
        <f t="shared" si="220"/>
        <v>1.006831096</v>
      </c>
      <c r="N642" s="12">
        <f t="shared" ca="1" si="221"/>
        <v>1.016075225</v>
      </c>
      <c r="O642" s="17">
        <f t="shared" si="229"/>
        <v>10</v>
      </c>
      <c r="P642" s="14">
        <f t="shared" ca="1" si="238"/>
        <v>403.99594912999999</v>
      </c>
      <c r="Q642" s="14">
        <f t="shared" si="239"/>
        <v>0</v>
      </c>
      <c r="R642" s="14">
        <f t="shared" ca="1" si="237"/>
        <v>403.99594912999999</v>
      </c>
      <c r="S642" s="20">
        <f t="shared" si="222"/>
        <v>0</v>
      </c>
      <c r="T642" s="14">
        <f t="shared" si="236"/>
        <v>0</v>
      </c>
      <c r="U642" s="4" t="str">
        <f t="shared" si="230"/>
        <v>J=</v>
      </c>
      <c r="V642" s="29">
        <f t="shared" si="231"/>
        <v>45005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35">
        <f t="shared" si="223"/>
        <v>45006</v>
      </c>
      <c r="B643" s="156">
        <f t="shared" ca="1" si="232"/>
        <v>1405.24039356</v>
      </c>
      <c r="C643" s="14">
        <f t="shared" si="224"/>
        <v>1000</v>
      </c>
      <c r="D643" s="13">
        <f ca="1">IF(A643&lt;$B$1,VLOOKUP(A643,[1]DI!$A$4:$B$15000,2,FALSE),0)</f>
        <v>0.13650000000000001</v>
      </c>
      <c r="E643" s="14">
        <f t="shared" ca="1" si="233"/>
        <v>1.00050788</v>
      </c>
      <c r="F643" s="14">
        <f ca="1">(TRUNC(PRODUCT($E$12:$E642),16))</f>
        <v>1.1916115690959901</v>
      </c>
      <c r="G643" s="14">
        <f t="shared" ca="1" si="234"/>
        <v>1.1910066806230299</v>
      </c>
      <c r="H643" s="14">
        <f t="shared" ca="1" si="235"/>
        <v>1.00050788</v>
      </c>
      <c r="I643" s="13">
        <f t="shared" si="225"/>
        <v>0.1</v>
      </c>
      <c r="J643" s="29">
        <f t="shared" si="226"/>
        <v>45005</v>
      </c>
      <c r="K643" s="2">
        <f t="shared" si="227"/>
        <v>1</v>
      </c>
      <c r="L643" s="17">
        <f t="shared" si="228"/>
        <v>1</v>
      </c>
      <c r="M643" s="12">
        <f t="shared" si="220"/>
        <v>1.000378287</v>
      </c>
      <c r="N643" s="12">
        <f t="shared" ca="1" si="221"/>
        <v>1.0008863589999999</v>
      </c>
      <c r="O643" s="17">
        <f t="shared" si="229"/>
        <v>0</v>
      </c>
      <c r="P643" s="14">
        <f t="shared" ca="1" si="238"/>
        <v>405.24039356000003</v>
      </c>
      <c r="Q643" s="14">
        <f t="shared" si="239"/>
        <v>0</v>
      </c>
      <c r="R643" s="14">
        <f t="shared" ca="1" si="237"/>
        <v>403.99594912999999</v>
      </c>
      <c r="S643" s="20">
        <f t="shared" si="222"/>
        <v>0</v>
      </c>
      <c r="T643" s="14">
        <f t="shared" si="236"/>
        <v>0</v>
      </c>
      <c r="U643" s="4" t="str">
        <f t="shared" si="230"/>
        <v>J=</v>
      </c>
      <c r="V643" s="29">
        <f t="shared" si="231"/>
        <v>45036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35">
        <f t="shared" si="223"/>
        <v>45007</v>
      </c>
      <c r="B644" s="156">
        <f t="shared" ca="1" si="232"/>
        <v>1406.4859429600001</v>
      </c>
      <c r="C644" s="14">
        <f t="shared" si="224"/>
        <v>1000</v>
      </c>
      <c r="D644" s="13">
        <f ca="1">IF(A644&lt;$B$1,VLOOKUP(A644,[1]DI!$A$4:$B$15000,2,FALSE),0)</f>
        <v>0.13650000000000001</v>
      </c>
      <c r="E644" s="14">
        <f t="shared" ca="1" si="233"/>
        <v>1.00050788</v>
      </c>
      <c r="F644" s="14">
        <f ca="1">(TRUNC(PRODUCT($E$12:$E643),16))</f>
        <v>1.1922167647797</v>
      </c>
      <c r="G644" s="14">
        <f t="shared" ca="1" si="234"/>
        <v>1.1910066806230299</v>
      </c>
      <c r="H644" s="14">
        <f t="shared" ca="1" si="235"/>
        <v>1.00101602</v>
      </c>
      <c r="I644" s="13">
        <f t="shared" si="225"/>
        <v>0.1</v>
      </c>
      <c r="J644" s="29">
        <f t="shared" si="226"/>
        <v>45005</v>
      </c>
      <c r="K644" s="2">
        <f t="shared" si="227"/>
        <v>2</v>
      </c>
      <c r="L644" s="17">
        <f t="shared" si="228"/>
        <v>2</v>
      </c>
      <c r="M644" s="12">
        <f t="shared" si="220"/>
        <v>1.0007567159999999</v>
      </c>
      <c r="N644" s="12">
        <f t="shared" ca="1" si="221"/>
        <v>1.0017735050000001</v>
      </c>
      <c r="O644" s="17">
        <f t="shared" si="229"/>
        <v>0</v>
      </c>
      <c r="P644" s="14">
        <f t="shared" ca="1" si="238"/>
        <v>406.48594295999999</v>
      </c>
      <c r="Q644" s="14">
        <f t="shared" si="239"/>
        <v>0</v>
      </c>
      <c r="R644" s="14">
        <f t="shared" ca="1" si="237"/>
        <v>403.99594912999999</v>
      </c>
      <c r="S644" s="20">
        <f t="shared" si="222"/>
        <v>0</v>
      </c>
      <c r="T644" s="14">
        <f t="shared" si="236"/>
        <v>0</v>
      </c>
      <c r="U644" s="4" t="str">
        <f t="shared" si="230"/>
        <v>J=</v>
      </c>
      <c r="V644" s="29">
        <f t="shared" si="231"/>
        <v>45036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x14ac:dyDescent="0.15">
      <c r="A645" s="35">
        <f t="shared" si="223"/>
        <v>45008</v>
      </c>
      <c r="B645" s="156">
        <f t="shared" ca="1" si="232"/>
        <v>1407.7325860599999</v>
      </c>
      <c r="C645" s="14">
        <f t="shared" si="224"/>
        <v>1000</v>
      </c>
      <c r="D645" s="13">
        <f ca="1">IF(A645&lt;$B$1,VLOOKUP(A645,[1]DI!$A$4:$B$15000,2,FALSE),0)</f>
        <v>0.13650000000000001</v>
      </c>
      <c r="E645" s="14">
        <f t="shared" ca="1" si="233"/>
        <v>1.00050788</v>
      </c>
      <c r="F645" s="14">
        <f ca="1">(TRUNC(PRODUCT($E$12:$E644),16))</f>
        <v>1.1928222678302001</v>
      </c>
      <c r="G645" s="14">
        <f t="shared" ca="1" si="234"/>
        <v>1.1910066806230299</v>
      </c>
      <c r="H645" s="14">
        <f t="shared" ca="1" si="235"/>
        <v>1.00152441</v>
      </c>
      <c r="I645" s="13">
        <f t="shared" si="225"/>
        <v>0.1</v>
      </c>
      <c r="J645" s="29">
        <f t="shared" si="226"/>
        <v>45005</v>
      </c>
      <c r="K645" s="2">
        <f t="shared" si="227"/>
        <v>3</v>
      </c>
      <c r="L645" s="17">
        <f t="shared" si="228"/>
        <v>3</v>
      </c>
      <c r="M645" s="12">
        <f t="shared" si="220"/>
        <v>1.001135289</v>
      </c>
      <c r="N645" s="12">
        <f t="shared" ca="1" si="221"/>
        <v>1.0026614300000001</v>
      </c>
      <c r="O645" s="17">
        <f t="shared" si="229"/>
        <v>0</v>
      </c>
      <c r="P645" s="14">
        <f t="shared" ca="1" si="238"/>
        <v>407.73258606000002</v>
      </c>
      <c r="Q645" s="14">
        <f t="shared" si="239"/>
        <v>0</v>
      </c>
      <c r="R645" s="14">
        <f t="shared" ca="1" si="237"/>
        <v>403.99594912999999</v>
      </c>
      <c r="S645" s="20">
        <f t="shared" si="222"/>
        <v>0</v>
      </c>
      <c r="T645" s="14">
        <f t="shared" si="236"/>
        <v>0</v>
      </c>
      <c r="U645" s="4" t="str">
        <f t="shared" si="230"/>
        <v>J=</v>
      </c>
      <c r="V645" s="29">
        <f t="shared" si="231"/>
        <v>45036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x14ac:dyDescent="0.15">
      <c r="A646" s="35">
        <f t="shared" si="223"/>
        <v>45009</v>
      </c>
      <c r="B646" s="156">
        <f t="shared" ca="1" si="232"/>
        <v>1408.98034955</v>
      </c>
      <c r="C646" s="14">
        <f t="shared" si="224"/>
        <v>1000</v>
      </c>
      <c r="D646" s="13">
        <f ca="1">IF(A646&lt;$B$1,VLOOKUP(A646,[1]DI!$A$4:$B$15000,2,FALSE),0)</f>
        <v>0.13650000000000001</v>
      </c>
      <c r="E646" s="14">
        <f t="shared" ca="1" si="233"/>
        <v>1.00050788</v>
      </c>
      <c r="F646" s="14">
        <f ca="1">(TRUNC(PRODUCT($E$12:$E645),16))</f>
        <v>1.19342807840358</v>
      </c>
      <c r="G646" s="14">
        <f t="shared" ca="1" si="234"/>
        <v>1.1910066806230299</v>
      </c>
      <c r="H646" s="14">
        <f t="shared" ca="1" si="235"/>
        <v>1.00203307</v>
      </c>
      <c r="I646" s="13">
        <f t="shared" si="225"/>
        <v>0.1</v>
      </c>
      <c r="J646" s="29">
        <f t="shared" si="226"/>
        <v>45005</v>
      </c>
      <c r="K646" s="2">
        <f t="shared" si="227"/>
        <v>4</v>
      </c>
      <c r="L646" s="17">
        <f t="shared" si="228"/>
        <v>4</v>
      </c>
      <c r="M646" s="12">
        <f t="shared" si="220"/>
        <v>1.001514005</v>
      </c>
      <c r="N646" s="12">
        <f t="shared" ca="1" si="221"/>
        <v>1.0035501529999999</v>
      </c>
      <c r="O646" s="17">
        <f t="shared" si="229"/>
        <v>0</v>
      </c>
      <c r="P646" s="14">
        <f t="shared" ca="1" si="238"/>
        <v>408.98034955000003</v>
      </c>
      <c r="Q646" s="14">
        <f t="shared" si="239"/>
        <v>0</v>
      </c>
      <c r="R646" s="14">
        <f t="shared" ca="1" si="237"/>
        <v>403.99594912999999</v>
      </c>
      <c r="S646" s="20">
        <f t="shared" si="222"/>
        <v>0</v>
      </c>
      <c r="T646" s="14">
        <f t="shared" si="236"/>
        <v>0</v>
      </c>
      <c r="U646" s="4" t="str">
        <f t="shared" si="230"/>
        <v>J=</v>
      </c>
      <c r="V646" s="29">
        <f t="shared" si="231"/>
        <v>45036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x14ac:dyDescent="0.15">
      <c r="A647" s="35">
        <f t="shared" si="223"/>
        <v>45010</v>
      </c>
      <c r="B647" s="156">
        <f t="shared" ca="1" si="232"/>
        <v>1410.22920815</v>
      </c>
      <c r="C647" s="14">
        <f t="shared" si="224"/>
        <v>1000</v>
      </c>
      <c r="D647" s="13">
        <f ca="1">IF(A647&lt;$B$1,VLOOKUP(A647,[1]DI!$A$4:$B$15000,2,FALSE),0)</f>
        <v>0</v>
      </c>
      <c r="E647" s="14">
        <f t="shared" ca="1" si="233"/>
        <v>1</v>
      </c>
      <c r="F647" s="14">
        <f ca="1">(TRUNC(PRODUCT($E$12:$E646),16))</f>
        <v>1.1940341966560399</v>
      </c>
      <c r="G647" s="14">
        <f t="shared" ca="1" si="234"/>
        <v>1.1910066806230299</v>
      </c>
      <c r="H647" s="14">
        <f t="shared" ca="1" si="235"/>
        <v>1.0025419799999999</v>
      </c>
      <c r="I647" s="13">
        <f t="shared" si="225"/>
        <v>0.1</v>
      </c>
      <c r="J647" s="29">
        <f t="shared" si="226"/>
        <v>45005</v>
      </c>
      <c r="K647" s="2">
        <f t="shared" si="227"/>
        <v>4</v>
      </c>
      <c r="L647" s="17">
        <f t="shared" si="228"/>
        <v>5</v>
      </c>
      <c r="M647" s="12">
        <f t="shared" si="220"/>
        <v>1.001892864</v>
      </c>
      <c r="N647" s="12">
        <f t="shared" ca="1" si="221"/>
        <v>1.004439656</v>
      </c>
      <c r="O647" s="17">
        <f t="shared" si="229"/>
        <v>0</v>
      </c>
      <c r="P647" s="14">
        <f t="shared" ca="1" si="238"/>
        <v>410.22920815000003</v>
      </c>
      <c r="Q647" s="14">
        <f t="shared" si="239"/>
        <v>0</v>
      </c>
      <c r="R647" s="14">
        <f t="shared" ca="1" si="237"/>
        <v>403.99594912999999</v>
      </c>
      <c r="S647" s="20">
        <f t="shared" si="222"/>
        <v>0</v>
      </c>
      <c r="T647" s="14">
        <f t="shared" si="236"/>
        <v>0</v>
      </c>
      <c r="U647" s="4" t="str">
        <f t="shared" si="230"/>
        <v>J=</v>
      </c>
      <c r="V647" s="29">
        <f t="shared" si="231"/>
        <v>45036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x14ac:dyDescent="0.15">
      <c r="A648" s="35">
        <f t="shared" si="223"/>
        <v>45011</v>
      </c>
      <c r="B648" s="156">
        <f t="shared" ca="1" si="232"/>
        <v>1410.22920815</v>
      </c>
      <c r="C648" s="14">
        <f t="shared" si="224"/>
        <v>1000</v>
      </c>
      <c r="D648" s="13">
        <f ca="1">IF(A648&lt;$B$1,VLOOKUP(A648,[1]DI!$A$4:$B$15000,2,FALSE),0)</f>
        <v>0</v>
      </c>
      <c r="E648" s="14">
        <f t="shared" ca="1" si="233"/>
        <v>1</v>
      </c>
      <c r="F648" s="14">
        <f ca="1">(TRUNC(PRODUCT($E$12:$E647),16))</f>
        <v>1.1940341966560399</v>
      </c>
      <c r="G648" s="14">
        <f t="shared" ca="1" si="234"/>
        <v>1.1910066806230299</v>
      </c>
      <c r="H648" s="14">
        <f t="shared" ca="1" si="235"/>
        <v>1.0025419799999999</v>
      </c>
      <c r="I648" s="13">
        <f t="shared" si="225"/>
        <v>0.1</v>
      </c>
      <c r="J648" s="29">
        <f t="shared" si="226"/>
        <v>45005</v>
      </c>
      <c r="K648" s="2">
        <f t="shared" si="227"/>
        <v>4</v>
      </c>
      <c r="L648" s="17">
        <f t="shared" si="228"/>
        <v>5</v>
      </c>
      <c r="M648" s="12">
        <f t="shared" si="220"/>
        <v>1.001892864</v>
      </c>
      <c r="N648" s="12">
        <f t="shared" ca="1" si="221"/>
        <v>1.004439656</v>
      </c>
      <c r="O648" s="17">
        <f t="shared" si="229"/>
        <v>0</v>
      </c>
      <c r="P648" s="14">
        <f t="shared" ca="1" si="238"/>
        <v>410.22920815000003</v>
      </c>
      <c r="Q648" s="14">
        <f t="shared" si="239"/>
        <v>0</v>
      </c>
      <c r="R648" s="14">
        <f t="shared" ca="1" si="237"/>
        <v>403.99594912999999</v>
      </c>
      <c r="S648" s="20">
        <f t="shared" si="222"/>
        <v>0</v>
      </c>
      <c r="T648" s="14">
        <f t="shared" si="236"/>
        <v>0</v>
      </c>
      <c r="U648" s="4" t="str">
        <f t="shared" si="230"/>
        <v>J=</v>
      </c>
      <c r="V648" s="29">
        <f t="shared" si="231"/>
        <v>45036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x14ac:dyDescent="0.15">
      <c r="A649" s="35">
        <f t="shared" si="223"/>
        <v>45012</v>
      </c>
      <c r="B649" s="156">
        <f t="shared" ca="1" si="232"/>
        <v>1410.22920815</v>
      </c>
      <c r="C649" s="14">
        <f t="shared" si="224"/>
        <v>1000</v>
      </c>
      <c r="D649" s="13">
        <f ca="1">IF(A649&lt;$B$1,VLOOKUP(A649,[1]DI!$A$4:$B$15000,2,FALSE),0)</f>
        <v>0.13650000000000001</v>
      </c>
      <c r="E649" s="14">
        <f t="shared" ca="1" si="233"/>
        <v>1.00050788</v>
      </c>
      <c r="F649" s="14">
        <f ca="1">(TRUNC(PRODUCT($E$12:$E648),16))</f>
        <v>1.1940341966560399</v>
      </c>
      <c r="G649" s="14">
        <f t="shared" ca="1" si="234"/>
        <v>1.1910066806230299</v>
      </c>
      <c r="H649" s="14">
        <f t="shared" ca="1" si="235"/>
        <v>1.0025419799999999</v>
      </c>
      <c r="I649" s="13">
        <f t="shared" si="225"/>
        <v>0.1</v>
      </c>
      <c r="J649" s="29">
        <f t="shared" si="226"/>
        <v>45005</v>
      </c>
      <c r="K649" s="2">
        <f t="shared" si="227"/>
        <v>5</v>
      </c>
      <c r="L649" s="17">
        <f t="shared" si="228"/>
        <v>5</v>
      </c>
      <c r="M649" s="12">
        <f t="shared" si="220"/>
        <v>1.001892864</v>
      </c>
      <c r="N649" s="12">
        <f t="shared" ca="1" si="221"/>
        <v>1.004439656</v>
      </c>
      <c r="O649" s="17">
        <f t="shared" si="229"/>
        <v>0</v>
      </c>
      <c r="P649" s="14">
        <f t="shared" ca="1" si="238"/>
        <v>410.22920815000003</v>
      </c>
      <c r="Q649" s="14">
        <f t="shared" si="239"/>
        <v>0</v>
      </c>
      <c r="R649" s="14">
        <f t="shared" ca="1" si="237"/>
        <v>403.99594912999999</v>
      </c>
      <c r="S649" s="20">
        <f t="shared" si="222"/>
        <v>0</v>
      </c>
      <c r="T649" s="14">
        <f t="shared" si="236"/>
        <v>0</v>
      </c>
      <c r="U649" s="4" t="str">
        <f t="shared" si="230"/>
        <v>J=</v>
      </c>
      <c r="V649" s="29">
        <f t="shared" si="231"/>
        <v>45036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x14ac:dyDescent="0.15">
      <c r="A650" s="35">
        <f t="shared" si="223"/>
        <v>45013</v>
      </c>
      <c r="B650" s="156">
        <f t="shared" ca="1" si="232"/>
        <v>1411.4791759300001</v>
      </c>
      <c r="C650" s="14">
        <f t="shared" si="224"/>
        <v>1000</v>
      </c>
      <c r="D650" s="13">
        <f ca="1">IF(A650&lt;$B$1,VLOOKUP(A650,[1]DI!$A$4:$B$15000,2,FALSE),0)</f>
        <v>0.13650000000000001</v>
      </c>
      <c r="E650" s="14">
        <f t="shared" ca="1" si="233"/>
        <v>1.00050788</v>
      </c>
      <c r="F650" s="14">
        <f ca="1">(TRUNC(PRODUCT($E$12:$E649),16))</f>
        <v>1.19464062274384</v>
      </c>
      <c r="G650" s="14">
        <f t="shared" ca="1" si="234"/>
        <v>1.1910066806230299</v>
      </c>
      <c r="H650" s="14">
        <f t="shared" ca="1" si="235"/>
        <v>1.0030511499999999</v>
      </c>
      <c r="I650" s="13">
        <f t="shared" si="225"/>
        <v>0.1</v>
      </c>
      <c r="J650" s="29">
        <f t="shared" si="226"/>
        <v>45005</v>
      </c>
      <c r="K650" s="2">
        <f t="shared" si="227"/>
        <v>6</v>
      </c>
      <c r="L650" s="17">
        <f t="shared" si="228"/>
        <v>6</v>
      </c>
      <c r="M650" s="12">
        <f t="shared" si="220"/>
        <v>1.0022718669999999</v>
      </c>
      <c r="N650" s="12">
        <f t="shared" ca="1" si="221"/>
        <v>1.0053299490000001</v>
      </c>
      <c r="O650" s="17">
        <f t="shared" si="229"/>
        <v>0</v>
      </c>
      <c r="P650" s="14">
        <f t="shared" ca="1" si="238"/>
        <v>411.47917593</v>
      </c>
      <c r="Q650" s="14">
        <f t="shared" si="239"/>
        <v>0</v>
      </c>
      <c r="R650" s="14">
        <f t="shared" ca="1" si="237"/>
        <v>403.99594912999999</v>
      </c>
      <c r="S650" s="20">
        <f t="shared" si="222"/>
        <v>0</v>
      </c>
      <c r="T650" s="14">
        <f t="shared" si="236"/>
        <v>0</v>
      </c>
      <c r="U650" s="4" t="str">
        <f t="shared" si="230"/>
        <v>J=</v>
      </c>
      <c r="V650" s="29">
        <f t="shared" si="231"/>
        <v>45036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x14ac:dyDescent="0.15">
      <c r="A651" s="35">
        <f t="shared" si="223"/>
        <v>45014</v>
      </c>
      <c r="B651" s="156">
        <f t="shared" ca="1" si="232"/>
        <v>1412.7302528499999</v>
      </c>
      <c r="C651" s="14">
        <f t="shared" si="224"/>
        <v>1000</v>
      </c>
      <c r="D651" s="13">
        <f ca="1">IF(A651&lt;$B$1,VLOOKUP(A651,[1]DI!$A$4:$B$15000,2,FALSE),0)</f>
        <v>0.13650000000000001</v>
      </c>
      <c r="E651" s="14">
        <f t="shared" ca="1" si="233"/>
        <v>1.00050788</v>
      </c>
      <c r="F651" s="14">
        <f ca="1">(TRUNC(PRODUCT($E$12:$E650),16))</f>
        <v>1.19524735682332</v>
      </c>
      <c r="G651" s="14">
        <f t="shared" ca="1" si="234"/>
        <v>1.1910066806230299</v>
      </c>
      <c r="H651" s="14">
        <f t="shared" ca="1" si="235"/>
        <v>1.00356058</v>
      </c>
      <c r="I651" s="13">
        <f t="shared" si="225"/>
        <v>0.1</v>
      </c>
      <c r="J651" s="29">
        <f t="shared" si="226"/>
        <v>45005</v>
      </c>
      <c r="K651" s="2">
        <f t="shared" si="227"/>
        <v>7</v>
      </c>
      <c r="L651" s="17">
        <f t="shared" si="228"/>
        <v>7</v>
      </c>
      <c r="M651" s="12">
        <f t="shared" si="220"/>
        <v>1.0026510129999999</v>
      </c>
      <c r="N651" s="12">
        <f t="shared" ca="1" si="221"/>
        <v>1.006221032</v>
      </c>
      <c r="O651" s="17">
        <f t="shared" si="229"/>
        <v>0</v>
      </c>
      <c r="P651" s="14">
        <f t="shared" ca="1" si="238"/>
        <v>412.73025285</v>
      </c>
      <c r="Q651" s="14">
        <f t="shared" si="239"/>
        <v>0</v>
      </c>
      <c r="R651" s="14">
        <f t="shared" ca="1" si="237"/>
        <v>403.99594912999999</v>
      </c>
      <c r="S651" s="20">
        <f t="shared" si="222"/>
        <v>0</v>
      </c>
      <c r="T651" s="14">
        <f t="shared" si="236"/>
        <v>0</v>
      </c>
      <c r="U651" s="4" t="str">
        <f t="shared" si="230"/>
        <v>J=</v>
      </c>
      <c r="V651" s="29">
        <f t="shared" si="231"/>
        <v>45036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x14ac:dyDescent="0.15">
      <c r="A652" s="35">
        <f t="shared" si="223"/>
        <v>45015</v>
      </c>
      <c r="B652" s="156">
        <f t="shared" ca="1" si="232"/>
        <v>1413.9824403299999</v>
      </c>
      <c r="C652" s="14">
        <f t="shared" si="224"/>
        <v>1000</v>
      </c>
      <c r="D652" s="13">
        <f ca="1">IF(A652&lt;$B$1,VLOOKUP(A652,[1]DI!$A$4:$B$15000,2,FALSE),0)</f>
        <v>0.13650000000000001</v>
      </c>
      <c r="E652" s="14">
        <f t="shared" ca="1" si="233"/>
        <v>1.00050788</v>
      </c>
      <c r="F652" s="14">
        <f ca="1">(TRUNC(PRODUCT($E$12:$E651),16))</f>
        <v>1.1958543990509001</v>
      </c>
      <c r="G652" s="14">
        <f t="shared" ca="1" si="234"/>
        <v>1.1910066806230299</v>
      </c>
      <c r="H652" s="14">
        <f t="shared" ca="1" si="235"/>
        <v>1.0040702699999999</v>
      </c>
      <c r="I652" s="13">
        <f t="shared" si="225"/>
        <v>0.1</v>
      </c>
      <c r="J652" s="29">
        <f t="shared" si="226"/>
        <v>45005</v>
      </c>
      <c r="K652" s="2">
        <f t="shared" si="227"/>
        <v>8</v>
      </c>
      <c r="L652" s="17">
        <f t="shared" si="228"/>
        <v>8</v>
      </c>
      <c r="M652" s="12">
        <f t="shared" ref="M652:M715" si="240">ROUND((I652+1)^(L652/252),9)</f>
        <v>1.003030302</v>
      </c>
      <c r="N652" s="12">
        <f t="shared" ref="N652:N715" ca="1" si="241">ROUND(H652*M652,9)</f>
        <v>1.0071129059999999</v>
      </c>
      <c r="O652" s="17">
        <f t="shared" si="229"/>
        <v>0</v>
      </c>
      <c r="P652" s="14">
        <f t="shared" ca="1" si="238"/>
        <v>413.98244032999997</v>
      </c>
      <c r="Q652" s="14">
        <f t="shared" si="239"/>
        <v>0</v>
      </c>
      <c r="R652" s="14">
        <f t="shared" ca="1" si="237"/>
        <v>403.99594912999999</v>
      </c>
      <c r="S652" s="20">
        <f t="shared" ref="S652:S715" si="242">IF($O652&gt;0,VLOOKUP($O652,$Y$12:$AE$150,7),0)</f>
        <v>0</v>
      </c>
      <c r="T652" s="14">
        <f t="shared" si="236"/>
        <v>0</v>
      </c>
      <c r="U652" s="4" t="str">
        <f t="shared" si="230"/>
        <v>J=</v>
      </c>
      <c r="V652" s="29">
        <f t="shared" si="231"/>
        <v>45036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x14ac:dyDescent="0.15">
      <c r="A653" s="35">
        <f t="shared" ref="A653:A716" si="243">(A652+1)</f>
        <v>45016</v>
      </c>
      <c r="B653" s="156">
        <f t="shared" ca="1" si="232"/>
        <v>1415.2357397800001</v>
      </c>
      <c r="C653" s="14">
        <f t="shared" ref="C653:C716" si="244">(C652-T652)</f>
        <v>1000</v>
      </c>
      <c r="D653" s="13">
        <f ca="1">IF(A653&lt;$B$1,VLOOKUP(A653,[1]DI!$A$4:$B$15000,2,FALSE),0)</f>
        <v>0.13650000000000001</v>
      </c>
      <c r="E653" s="14">
        <f t="shared" ca="1" si="233"/>
        <v>1.00050788</v>
      </c>
      <c r="F653" s="14">
        <f ca="1">(TRUNC(PRODUCT($E$12:$E652),16))</f>
        <v>1.19646174958309</v>
      </c>
      <c r="G653" s="14">
        <f t="shared" ca="1" si="234"/>
        <v>1.1910066806230299</v>
      </c>
      <c r="H653" s="14">
        <f t="shared" ca="1" si="235"/>
        <v>1.00458022</v>
      </c>
      <c r="I653" s="13">
        <f t="shared" ref="I653:I716" si="245">I652</f>
        <v>0.1</v>
      </c>
      <c r="J653" s="29">
        <f t="shared" ref="J653:J716" si="246">IF(O652&gt;0,VLOOKUP(O652,Y$12:AI$150,2),J652)</f>
        <v>45005</v>
      </c>
      <c r="K653" s="2">
        <f t="shared" ref="K653:K716" si="247">IF(A653&gt;J653,IF(NETWORKDAYS(J653,A653,$Y$160:$Y$544)-1=0,1,NETWORKDAYS(J653,A653,$Y$160:$Y$544)-1),0)</f>
        <v>9</v>
      </c>
      <c r="L653" s="17">
        <f t="shared" ref="L653:L716" si="248">IF(AND(K653=1,K652=1),1,IF(K653&gt;0,IF(K653=K652,K653+1,K653),0))</f>
        <v>9</v>
      </c>
      <c r="M653" s="12">
        <f t="shared" si="240"/>
        <v>1.003409735</v>
      </c>
      <c r="N653" s="12">
        <f t="shared" ca="1" si="241"/>
        <v>1.0080055720000001</v>
      </c>
      <c r="O653" s="17">
        <f t="shared" ref="O653:O716" si="249">IF(VLOOKUP(A653,Z$12:AG$150,8)=VLOOKUP(A652,Z$12:AG$150,8),0,VLOOKUP(A653,Z$12:AG$150,8))</f>
        <v>0</v>
      </c>
      <c r="P653" s="14">
        <f t="shared" ca="1" si="238"/>
        <v>415.23573978000002</v>
      </c>
      <c r="Q653" s="14">
        <f t="shared" si="239"/>
        <v>0</v>
      </c>
      <c r="R653" s="14">
        <f t="shared" ca="1" si="237"/>
        <v>403.99594912999999</v>
      </c>
      <c r="S653" s="20">
        <f t="shared" si="242"/>
        <v>0</v>
      </c>
      <c r="T653" s="14">
        <f t="shared" si="236"/>
        <v>0</v>
      </c>
      <c r="U653" s="4" t="str">
        <f t="shared" ref="U653:U716" si="250">IF(O652&gt;0,VLOOKUP(O652,Y$12:AI$150,10),U652)</f>
        <v>J=</v>
      </c>
      <c r="V653" s="29">
        <f t="shared" ref="V653:V716" si="251">IF(O652&gt;0,VLOOKUP(O652,Y$12:AI$150,11),V652)</f>
        <v>45036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x14ac:dyDescent="0.15">
      <c r="A654" s="35">
        <f t="shared" si="243"/>
        <v>45017</v>
      </c>
      <c r="B654" s="156">
        <f t="shared" ref="B654:B717" ca="1" si="252">IF(A654&lt;=TODAY(),C654+P654,IF(AND(A654&gt;TODAY(),A654&lt;=$B$1),IF(VLOOKUP(TODAY(),$A$10:$D$5000,4,FALSE)=0,"n.d",C654+P654),"n.d"))</f>
        <v>1416.4901371599999</v>
      </c>
      <c r="C654" s="14">
        <f t="shared" si="244"/>
        <v>1000</v>
      </c>
      <c r="D654" s="13">
        <f ca="1">IF(A654&lt;$B$1,VLOOKUP(A654,[1]DI!$A$4:$B$15000,2,FALSE),0)</f>
        <v>0</v>
      </c>
      <c r="E654" s="14">
        <f t="shared" ref="E654:E717" ca="1" si="253">ROUND(((1+D654)^(1/252)),8)</f>
        <v>1</v>
      </c>
      <c r="F654" s="14">
        <f ca="1">(TRUNC(PRODUCT($E$12:$E653),16))</f>
        <v>1.1970694085764699</v>
      </c>
      <c r="G654" s="14">
        <f t="shared" ref="G654:G717" ca="1" si="254">IF(O653&gt;0,F653,G653)</f>
        <v>1.1910066806230299</v>
      </c>
      <c r="H654" s="14">
        <f t="shared" ref="H654:H717" ca="1" si="255">ROUND(F654/G654,8)</f>
        <v>1.0050904199999999</v>
      </c>
      <c r="I654" s="13">
        <f t="shared" si="245"/>
        <v>0.1</v>
      </c>
      <c r="J654" s="29">
        <f t="shared" si="246"/>
        <v>45005</v>
      </c>
      <c r="K654" s="2">
        <f t="shared" si="247"/>
        <v>9</v>
      </c>
      <c r="L654" s="17">
        <f t="shared" si="248"/>
        <v>10</v>
      </c>
      <c r="M654" s="12">
        <f t="shared" si="240"/>
        <v>1.003789311</v>
      </c>
      <c r="N654" s="12">
        <f t="shared" ca="1" si="241"/>
        <v>1.0088990200000001</v>
      </c>
      <c r="O654" s="17">
        <f t="shared" si="249"/>
        <v>0</v>
      </c>
      <c r="P654" s="14">
        <f t="shared" ca="1" si="238"/>
        <v>416.49013716000002</v>
      </c>
      <c r="Q654" s="14">
        <f t="shared" si="239"/>
        <v>0</v>
      </c>
      <c r="R654" s="14">
        <f t="shared" ca="1" si="237"/>
        <v>403.99594912999999</v>
      </c>
      <c r="S654" s="20">
        <f t="shared" si="242"/>
        <v>0</v>
      </c>
      <c r="T654" s="14">
        <f t="shared" ref="T654:T717" si="256">IF(S654&gt;0,TRUNC(S654*C654,8),0)</f>
        <v>0</v>
      </c>
      <c r="U654" s="4" t="str">
        <f t="shared" si="250"/>
        <v>J=</v>
      </c>
      <c r="V654" s="29">
        <f t="shared" si="251"/>
        <v>45036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x14ac:dyDescent="0.15">
      <c r="A655" s="35">
        <f t="shared" si="243"/>
        <v>45018</v>
      </c>
      <c r="B655" s="156">
        <f t="shared" ca="1" si="252"/>
        <v>1416.4901371599999</v>
      </c>
      <c r="C655" s="14">
        <f t="shared" si="244"/>
        <v>1000</v>
      </c>
      <c r="D655" s="13">
        <f ca="1">IF(A655&lt;$B$1,VLOOKUP(A655,[1]DI!$A$4:$B$15000,2,FALSE),0)</f>
        <v>0</v>
      </c>
      <c r="E655" s="14">
        <f t="shared" ca="1" si="253"/>
        <v>1</v>
      </c>
      <c r="F655" s="14">
        <f ca="1">(TRUNC(PRODUCT($E$12:$E654),16))</f>
        <v>1.1970694085764699</v>
      </c>
      <c r="G655" s="14">
        <f t="shared" ca="1" si="254"/>
        <v>1.1910066806230299</v>
      </c>
      <c r="H655" s="14">
        <f t="shared" ca="1" si="255"/>
        <v>1.0050904199999999</v>
      </c>
      <c r="I655" s="13">
        <f t="shared" si="245"/>
        <v>0.1</v>
      </c>
      <c r="J655" s="29">
        <f t="shared" si="246"/>
        <v>45005</v>
      </c>
      <c r="K655" s="2">
        <f t="shared" si="247"/>
        <v>9</v>
      </c>
      <c r="L655" s="17">
        <f t="shared" si="248"/>
        <v>10</v>
      </c>
      <c r="M655" s="12">
        <f t="shared" si="240"/>
        <v>1.003789311</v>
      </c>
      <c r="N655" s="12">
        <f t="shared" ca="1" si="241"/>
        <v>1.0088990200000001</v>
      </c>
      <c r="O655" s="17">
        <f t="shared" si="249"/>
        <v>0</v>
      </c>
      <c r="P655" s="14">
        <f t="shared" ca="1" si="238"/>
        <v>416.49013716000002</v>
      </c>
      <c r="Q655" s="14">
        <f t="shared" si="239"/>
        <v>0</v>
      </c>
      <c r="R655" s="14">
        <f t="shared" ca="1" si="237"/>
        <v>403.99594912999999</v>
      </c>
      <c r="S655" s="20">
        <f t="shared" si="242"/>
        <v>0</v>
      </c>
      <c r="T655" s="14">
        <f t="shared" si="256"/>
        <v>0</v>
      </c>
      <c r="U655" s="4" t="str">
        <f t="shared" si="250"/>
        <v>J=</v>
      </c>
      <c r="V655" s="29">
        <f t="shared" si="251"/>
        <v>45036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x14ac:dyDescent="0.15">
      <c r="A656" s="35">
        <f t="shared" si="243"/>
        <v>45019</v>
      </c>
      <c r="B656" s="156">
        <f t="shared" ca="1" si="252"/>
        <v>1416.4901371599999</v>
      </c>
      <c r="C656" s="14">
        <f t="shared" si="244"/>
        <v>1000</v>
      </c>
      <c r="D656" s="13">
        <f ca="1">IF(A656&lt;$B$1,VLOOKUP(A656,[1]DI!$A$4:$B$15000,2,FALSE),0)</f>
        <v>0.13650000000000001</v>
      </c>
      <c r="E656" s="14">
        <f t="shared" ca="1" si="253"/>
        <v>1.00050788</v>
      </c>
      <c r="F656" s="14">
        <f ca="1">(TRUNC(PRODUCT($E$12:$E655),16))</f>
        <v>1.1970694085764699</v>
      </c>
      <c r="G656" s="14">
        <f t="shared" ca="1" si="254"/>
        <v>1.1910066806230299</v>
      </c>
      <c r="H656" s="14">
        <f t="shared" ca="1" si="255"/>
        <v>1.0050904199999999</v>
      </c>
      <c r="I656" s="13">
        <f t="shared" si="245"/>
        <v>0.1</v>
      </c>
      <c r="J656" s="29">
        <f t="shared" si="246"/>
        <v>45005</v>
      </c>
      <c r="K656" s="2">
        <f t="shared" si="247"/>
        <v>10</v>
      </c>
      <c r="L656" s="17">
        <f t="shared" si="248"/>
        <v>10</v>
      </c>
      <c r="M656" s="12">
        <f t="shared" si="240"/>
        <v>1.003789311</v>
      </c>
      <c r="N656" s="12">
        <f t="shared" ca="1" si="241"/>
        <v>1.0088990200000001</v>
      </c>
      <c r="O656" s="17">
        <f t="shared" si="249"/>
        <v>0</v>
      </c>
      <c r="P656" s="14">
        <f t="shared" ca="1" si="238"/>
        <v>416.49013716000002</v>
      </c>
      <c r="Q656" s="14">
        <f t="shared" si="239"/>
        <v>0</v>
      </c>
      <c r="R656" s="14">
        <f t="shared" ca="1" si="237"/>
        <v>403.99594912999999</v>
      </c>
      <c r="S656" s="20">
        <f t="shared" si="242"/>
        <v>0</v>
      </c>
      <c r="T656" s="14">
        <f t="shared" si="256"/>
        <v>0</v>
      </c>
      <c r="U656" s="4" t="str">
        <f t="shared" si="250"/>
        <v>J=</v>
      </c>
      <c r="V656" s="29">
        <f t="shared" si="251"/>
        <v>45036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x14ac:dyDescent="0.15">
      <c r="A657" s="35">
        <f t="shared" si="243"/>
        <v>45020</v>
      </c>
      <c r="B657" s="156">
        <f t="shared" ca="1" si="252"/>
        <v>1417.7456619300001</v>
      </c>
      <c r="C657" s="14">
        <f t="shared" si="244"/>
        <v>1000</v>
      </c>
      <c r="D657" s="13">
        <f ca="1">IF(A657&lt;$B$1,VLOOKUP(A657,[1]DI!$A$4:$B$15000,2,FALSE),0)</f>
        <v>0.13650000000000001</v>
      </c>
      <c r="E657" s="14">
        <f t="shared" ca="1" si="253"/>
        <v>1.00050788</v>
      </c>
      <c r="F657" s="14">
        <f ca="1">(TRUNC(PRODUCT($E$12:$E656),16))</f>
        <v>1.1976773761877</v>
      </c>
      <c r="G657" s="14">
        <f t="shared" ca="1" si="254"/>
        <v>1.1910066806230299</v>
      </c>
      <c r="H657" s="14">
        <f t="shared" ca="1" si="255"/>
        <v>1.00560089</v>
      </c>
      <c r="I657" s="13">
        <f t="shared" si="245"/>
        <v>0.1</v>
      </c>
      <c r="J657" s="29">
        <f t="shared" si="246"/>
        <v>45005</v>
      </c>
      <c r="K657" s="2">
        <f t="shared" si="247"/>
        <v>11</v>
      </c>
      <c r="L657" s="17">
        <f t="shared" si="248"/>
        <v>11</v>
      </c>
      <c r="M657" s="12">
        <f t="shared" si="240"/>
        <v>1.004169031</v>
      </c>
      <c r="N657" s="12">
        <f t="shared" ca="1" si="241"/>
        <v>1.0097932709999999</v>
      </c>
      <c r="O657" s="17">
        <f t="shared" si="249"/>
        <v>0</v>
      </c>
      <c r="P657" s="14">
        <f t="shared" ca="1" si="238"/>
        <v>417.74566192999998</v>
      </c>
      <c r="Q657" s="14">
        <f t="shared" si="239"/>
        <v>0</v>
      </c>
      <c r="R657" s="14">
        <f t="shared" ca="1" si="237"/>
        <v>403.99594912999999</v>
      </c>
      <c r="S657" s="20">
        <f t="shared" si="242"/>
        <v>0</v>
      </c>
      <c r="T657" s="14">
        <f t="shared" si="256"/>
        <v>0</v>
      </c>
      <c r="U657" s="4" t="str">
        <f t="shared" si="250"/>
        <v>J=</v>
      </c>
      <c r="V657" s="29">
        <f t="shared" si="251"/>
        <v>45036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x14ac:dyDescent="0.15">
      <c r="A658" s="35">
        <f t="shared" si="243"/>
        <v>45021</v>
      </c>
      <c r="B658" s="156">
        <f t="shared" ca="1" si="252"/>
        <v>1419.00228745</v>
      </c>
      <c r="C658" s="14">
        <f t="shared" si="244"/>
        <v>1000</v>
      </c>
      <c r="D658" s="13">
        <f ca="1">IF(A658&lt;$B$1,VLOOKUP(A658,[1]DI!$A$4:$B$15000,2,FALSE),0)</f>
        <v>0.13650000000000001</v>
      </c>
      <c r="E658" s="14">
        <f t="shared" ca="1" si="253"/>
        <v>1.00050788</v>
      </c>
      <c r="F658" s="14">
        <f ca="1">(TRUNC(PRODUCT($E$12:$E657),16))</f>
        <v>1.1982856525735199</v>
      </c>
      <c r="G658" s="14">
        <f t="shared" ca="1" si="254"/>
        <v>1.1910066806230299</v>
      </c>
      <c r="H658" s="14">
        <f t="shared" ca="1" si="255"/>
        <v>1.00611161</v>
      </c>
      <c r="I658" s="13">
        <f t="shared" si="245"/>
        <v>0.1</v>
      </c>
      <c r="J658" s="29">
        <f t="shared" si="246"/>
        <v>45005</v>
      </c>
      <c r="K658" s="2">
        <f t="shared" si="247"/>
        <v>12</v>
      </c>
      <c r="L658" s="17">
        <f t="shared" si="248"/>
        <v>12</v>
      </c>
      <c r="M658" s="12">
        <f t="shared" si="240"/>
        <v>1.0045488950000001</v>
      </c>
      <c r="N658" s="12">
        <f t="shared" ca="1" si="241"/>
        <v>1.010688306</v>
      </c>
      <c r="O658" s="17">
        <f t="shared" si="249"/>
        <v>0</v>
      </c>
      <c r="P658" s="14">
        <f t="shared" ca="1" si="238"/>
        <v>419.00228745000004</v>
      </c>
      <c r="Q658" s="14">
        <f t="shared" si="239"/>
        <v>0</v>
      </c>
      <c r="R658" s="14">
        <f t="shared" ref="R658:R721" ca="1" si="257">IF(O658&gt;0,P658-Q658,R657)</f>
        <v>403.99594912999999</v>
      </c>
      <c r="S658" s="20">
        <f t="shared" si="242"/>
        <v>0</v>
      </c>
      <c r="T658" s="14">
        <f t="shared" si="256"/>
        <v>0</v>
      </c>
      <c r="U658" s="4" t="str">
        <f t="shared" si="250"/>
        <v>J=</v>
      </c>
      <c r="V658" s="29">
        <f t="shared" si="251"/>
        <v>45036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x14ac:dyDescent="0.15">
      <c r="A659" s="35">
        <f t="shared" si="243"/>
        <v>45022</v>
      </c>
      <c r="B659" s="156">
        <f t="shared" ca="1" si="252"/>
        <v>1420.26004038</v>
      </c>
      <c r="C659" s="14">
        <f t="shared" si="244"/>
        <v>1000</v>
      </c>
      <c r="D659" s="13">
        <f ca="1">IF(A659&lt;$B$1,VLOOKUP(A659,[1]DI!$A$4:$B$15000,2,FALSE),0)</f>
        <v>0.13650000000000001</v>
      </c>
      <c r="E659" s="14">
        <f t="shared" ca="1" si="253"/>
        <v>1.00050788</v>
      </c>
      <c r="F659" s="14">
        <f ca="1">(TRUNC(PRODUCT($E$12:$E658),16))</f>
        <v>1.1988942378907399</v>
      </c>
      <c r="G659" s="14">
        <f t="shared" ca="1" si="254"/>
        <v>1.1910066806230299</v>
      </c>
      <c r="H659" s="14">
        <f t="shared" ca="1" si="255"/>
        <v>1.0066226</v>
      </c>
      <c r="I659" s="13">
        <f t="shared" si="245"/>
        <v>0.1</v>
      </c>
      <c r="J659" s="29">
        <f t="shared" si="246"/>
        <v>45005</v>
      </c>
      <c r="K659" s="2">
        <f t="shared" si="247"/>
        <v>13</v>
      </c>
      <c r="L659" s="17">
        <f t="shared" si="248"/>
        <v>13</v>
      </c>
      <c r="M659" s="12">
        <f t="shared" si="240"/>
        <v>1.0049289020000001</v>
      </c>
      <c r="N659" s="12">
        <f t="shared" ca="1" si="241"/>
        <v>1.011584144</v>
      </c>
      <c r="O659" s="17">
        <f t="shared" si="249"/>
        <v>0</v>
      </c>
      <c r="P659" s="14">
        <f t="shared" ca="1" si="238"/>
        <v>420.26004037999996</v>
      </c>
      <c r="Q659" s="14">
        <f t="shared" si="239"/>
        <v>0</v>
      </c>
      <c r="R659" s="14">
        <f t="shared" ca="1" si="257"/>
        <v>403.99594912999999</v>
      </c>
      <c r="S659" s="20">
        <f t="shared" si="242"/>
        <v>0</v>
      </c>
      <c r="T659" s="14">
        <f t="shared" si="256"/>
        <v>0</v>
      </c>
      <c r="U659" s="4" t="str">
        <f t="shared" si="250"/>
        <v>J=</v>
      </c>
      <c r="V659" s="29">
        <f t="shared" si="251"/>
        <v>45036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35">
        <f t="shared" si="243"/>
        <v>45023</v>
      </c>
      <c r="B660" s="156">
        <f t="shared" ca="1" si="252"/>
        <v>1421.5188954400001</v>
      </c>
      <c r="C660" s="14">
        <f t="shared" si="244"/>
        <v>1000</v>
      </c>
      <c r="D660" s="13">
        <f ca="1">IF(A660&lt;$B$1,VLOOKUP(A660,[1]DI!$A$4:$B$15000,2,FALSE),0)</f>
        <v>0</v>
      </c>
      <c r="E660" s="14">
        <f t="shared" ca="1" si="253"/>
        <v>1</v>
      </c>
      <c r="F660" s="14">
        <f ca="1">(TRUNC(PRODUCT($E$12:$E659),16))</f>
        <v>1.1995031322962799</v>
      </c>
      <c r="G660" s="14">
        <f t="shared" ca="1" si="254"/>
        <v>1.1910066806230299</v>
      </c>
      <c r="H660" s="14">
        <f t="shared" ca="1" si="255"/>
        <v>1.0071338400000001</v>
      </c>
      <c r="I660" s="13">
        <f t="shared" si="245"/>
        <v>0.1</v>
      </c>
      <c r="J660" s="29">
        <f t="shared" si="246"/>
        <v>45005</v>
      </c>
      <c r="K660" s="2">
        <f t="shared" si="247"/>
        <v>13</v>
      </c>
      <c r="L660" s="17">
        <f t="shared" si="248"/>
        <v>14</v>
      </c>
      <c r="M660" s="12">
        <f t="shared" si="240"/>
        <v>1.005309053</v>
      </c>
      <c r="N660" s="12">
        <f t="shared" ca="1" si="241"/>
        <v>1.012480767</v>
      </c>
      <c r="O660" s="17">
        <f t="shared" si="249"/>
        <v>0</v>
      </c>
      <c r="P660" s="14">
        <f t="shared" ca="1" si="238"/>
        <v>421.51889543999999</v>
      </c>
      <c r="Q660" s="14">
        <f t="shared" si="239"/>
        <v>0</v>
      </c>
      <c r="R660" s="14">
        <f t="shared" ca="1" si="257"/>
        <v>403.99594912999999</v>
      </c>
      <c r="S660" s="20">
        <f t="shared" si="242"/>
        <v>0</v>
      </c>
      <c r="T660" s="14">
        <f t="shared" si="256"/>
        <v>0</v>
      </c>
      <c r="U660" s="4" t="str">
        <f t="shared" si="250"/>
        <v>J=</v>
      </c>
      <c r="V660" s="29">
        <f t="shared" si="251"/>
        <v>45036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35">
        <f t="shared" si="243"/>
        <v>45024</v>
      </c>
      <c r="B661" s="156">
        <f t="shared" ca="1" si="252"/>
        <v>1421.5188954400001</v>
      </c>
      <c r="C661" s="14">
        <f t="shared" si="244"/>
        <v>1000</v>
      </c>
      <c r="D661" s="13">
        <f ca="1">IF(A661&lt;$B$1,VLOOKUP(A661,[1]DI!$A$4:$B$15000,2,FALSE),0)</f>
        <v>0</v>
      </c>
      <c r="E661" s="14">
        <f t="shared" ca="1" si="253"/>
        <v>1</v>
      </c>
      <c r="F661" s="14">
        <f ca="1">(TRUNC(PRODUCT($E$12:$E660),16))</f>
        <v>1.1995031322962799</v>
      </c>
      <c r="G661" s="14">
        <f t="shared" ca="1" si="254"/>
        <v>1.1910066806230299</v>
      </c>
      <c r="H661" s="14">
        <f t="shared" ca="1" si="255"/>
        <v>1.0071338400000001</v>
      </c>
      <c r="I661" s="13">
        <f t="shared" si="245"/>
        <v>0.1</v>
      </c>
      <c r="J661" s="29">
        <f t="shared" si="246"/>
        <v>45005</v>
      </c>
      <c r="K661" s="2">
        <f t="shared" si="247"/>
        <v>13</v>
      </c>
      <c r="L661" s="17">
        <f t="shared" si="248"/>
        <v>14</v>
      </c>
      <c r="M661" s="12">
        <f t="shared" si="240"/>
        <v>1.005309053</v>
      </c>
      <c r="N661" s="12">
        <f t="shared" ca="1" si="241"/>
        <v>1.012480767</v>
      </c>
      <c r="O661" s="17">
        <f t="shared" si="249"/>
        <v>0</v>
      </c>
      <c r="P661" s="14">
        <f t="shared" ca="1" si="238"/>
        <v>421.51889543999999</v>
      </c>
      <c r="Q661" s="14">
        <f t="shared" si="239"/>
        <v>0</v>
      </c>
      <c r="R661" s="14">
        <f t="shared" ca="1" si="257"/>
        <v>403.99594912999999</v>
      </c>
      <c r="S661" s="20">
        <f t="shared" si="242"/>
        <v>0</v>
      </c>
      <c r="T661" s="14">
        <f t="shared" si="256"/>
        <v>0</v>
      </c>
      <c r="U661" s="4" t="str">
        <f t="shared" si="250"/>
        <v>J=</v>
      </c>
      <c r="V661" s="29">
        <f t="shared" si="251"/>
        <v>45036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35">
        <f t="shared" si="243"/>
        <v>45025</v>
      </c>
      <c r="B662" s="156">
        <f t="shared" ca="1" si="252"/>
        <v>1421.5188954400001</v>
      </c>
      <c r="C662" s="14">
        <f t="shared" si="244"/>
        <v>1000</v>
      </c>
      <c r="D662" s="13">
        <f ca="1">IF(A662&lt;$B$1,VLOOKUP(A662,[1]DI!$A$4:$B$15000,2,FALSE),0)</f>
        <v>0</v>
      </c>
      <c r="E662" s="14">
        <f t="shared" ca="1" si="253"/>
        <v>1</v>
      </c>
      <c r="F662" s="14">
        <f ca="1">(TRUNC(PRODUCT($E$12:$E661),16))</f>
        <v>1.1995031322962799</v>
      </c>
      <c r="G662" s="14">
        <f t="shared" ca="1" si="254"/>
        <v>1.1910066806230299</v>
      </c>
      <c r="H662" s="14">
        <f t="shared" ca="1" si="255"/>
        <v>1.0071338400000001</v>
      </c>
      <c r="I662" s="13">
        <f t="shared" si="245"/>
        <v>0.1</v>
      </c>
      <c r="J662" s="29">
        <f t="shared" si="246"/>
        <v>45005</v>
      </c>
      <c r="K662" s="2">
        <f t="shared" si="247"/>
        <v>13</v>
      </c>
      <c r="L662" s="17">
        <f t="shared" si="248"/>
        <v>14</v>
      </c>
      <c r="M662" s="12">
        <f t="shared" si="240"/>
        <v>1.005309053</v>
      </c>
      <c r="N662" s="12">
        <f t="shared" ca="1" si="241"/>
        <v>1.012480767</v>
      </c>
      <c r="O662" s="17">
        <f t="shared" si="249"/>
        <v>0</v>
      </c>
      <c r="P662" s="14">
        <f t="shared" ca="1" si="238"/>
        <v>421.51889543999999</v>
      </c>
      <c r="Q662" s="14">
        <f t="shared" si="239"/>
        <v>0</v>
      </c>
      <c r="R662" s="14">
        <f t="shared" ca="1" si="257"/>
        <v>403.99594912999999</v>
      </c>
      <c r="S662" s="20">
        <f t="shared" si="242"/>
        <v>0</v>
      </c>
      <c r="T662" s="14">
        <f t="shared" si="256"/>
        <v>0</v>
      </c>
      <c r="U662" s="4" t="str">
        <f t="shared" si="250"/>
        <v>J=</v>
      </c>
      <c r="V662" s="29">
        <f t="shared" si="251"/>
        <v>45036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35">
        <f t="shared" si="243"/>
        <v>45026</v>
      </c>
      <c r="B663" s="156">
        <f t="shared" ca="1" si="252"/>
        <v>1421.5188954400001</v>
      </c>
      <c r="C663" s="14">
        <f t="shared" si="244"/>
        <v>1000</v>
      </c>
      <c r="D663" s="13">
        <f ca="1">IF(A663&lt;$B$1,VLOOKUP(A663,[1]DI!$A$4:$B$15000,2,FALSE),0)</f>
        <v>0.13650000000000001</v>
      </c>
      <c r="E663" s="14">
        <f t="shared" ca="1" si="253"/>
        <v>1.00050788</v>
      </c>
      <c r="F663" s="14">
        <f ca="1">(TRUNC(PRODUCT($E$12:$E662),16))</f>
        <v>1.1995031322962799</v>
      </c>
      <c r="G663" s="14">
        <f t="shared" ca="1" si="254"/>
        <v>1.1910066806230299</v>
      </c>
      <c r="H663" s="14">
        <f t="shared" ca="1" si="255"/>
        <v>1.0071338400000001</v>
      </c>
      <c r="I663" s="13">
        <f t="shared" si="245"/>
        <v>0.1</v>
      </c>
      <c r="J663" s="29">
        <f t="shared" si="246"/>
        <v>45005</v>
      </c>
      <c r="K663" s="2">
        <f t="shared" si="247"/>
        <v>14</v>
      </c>
      <c r="L663" s="17">
        <f t="shared" si="248"/>
        <v>14</v>
      </c>
      <c r="M663" s="12">
        <f t="shared" si="240"/>
        <v>1.005309053</v>
      </c>
      <c r="N663" s="12">
        <f t="shared" ca="1" si="241"/>
        <v>1.012480767</v>
      </c>
      <c r="O663" s="17">
        <f t="shared" si="249"/>
        <v>0</v>
      </c>
      <c r="P663" s="14">
        <f t="shared" ca="1" si="238"/>
        <v>421.51889543999999</v>
      </c>
      <c r="Q663" s="14">
        <f t="shared" si="239"/>
        <v>0</v>
      </c>
      <c r="R663" s="14">
        <f t="shared" ca="1" si="257"/>
        <v>403.99594912999999</v>
      </c>
      <c r="S663" s="20">
        <f t="shared" si="242"/>
        <v>0</v>
      </c>
      <c r="T663" s="14">
        <f t="shared" si="256"/>
        <v>0</v>
      </c>
      <c r="U663" s="4" t="str">
        <f t="shared" si="250"/>
        <v>J=</v>
      </c>
      <c r="V663" s="29">
        <f t="shared" si="251"/>
        <v>45036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35">
        <f t="shared" si="243"/>
        <v>45027</v>
      </c>
      <c r="B664" s="156">
        <f t="shared" ca="1" si="252"/>
        <v>1422.7788666699998</v>
      </c>
      <c r="C664" s="14">
        <f t="shared" si="244"/>
        <v>1000</v>
      </c>
      <c r="D664" s="13">
        <f ca="1">IF(A664&lt;$B$1,VLOOKUP(A664,[1]DI!$A$4:$B$15000,2,FALSE),0)</f>
        <v>0.13650000000000001</v>
      </c>
      <c r="E664" s="14">
        <f t="shared" ca="1" si="253"/>
        <v>1.00050788</v>
      </c>
      <c r="F664" s="14">
        <f ca="1">(TRUNC(PRODUCT($E$12:$E663),16))</f>
        <v>1.20011233594712</v>
      </c>
      <c r="G664" s="14">
        <f t="shared" ca="1" si="254"/>
        <v>1.1910066806230299</v>
      </c>
      <c r="H664" s="14">
        <f t="shared" ca="1" si="255"/>
        <v>1.0076453400000001</v>
      </c>
      <c r="I664" s="13">
        <f t="shared" si="245"/>
        <v>0.1</v>
      </c>
      <c r="J664" s="29">
        <f t="shared" si="246"/>
        <v>45005</v>
      </c>
      <c r="K664" s="2">
        <f t="shared" si="247"/>
        <v>15</v>
      </c>
      <c r="L664" s="17">
        <f t="shared" si="248"/>
        <v>15</v>
      </c>
      <c r="M664" s="12">
        <f t="shared" si="240"/>
        <v>1.005689348</v>
      </c>
      <c r="N664" s="12">
        <f t="shared" ca="1" si="241"/>
        <v>1.0133781850000001</v>
      </c>
      <c r="O664" s="17">
        <f t="shared" si="249"/>
        <v>0</v>
      </c>
      <c r="P664" s="14">
        <f t="shared" ca="1" si="238"/>
        <v>422.77886666999996</v>
      </c>
      <c r="Q664" s="14">
        <f t="shared" si="239"/>
        <v>0</v>
      </c>
      <c r="R664" s="14">
        <f t="shared" ca="1" si="257"/>
        <v>403.99594912999999</v>
      </c>
      <c r="S664" s="20">
        <f t="shared" si="242"/>
        <v>0</v>
      </c>
      <c r="T664" s="14">
        <f t="shared" si="256"/>
        <v>0</v>
      </c>
      <c r="U664" s="4" t="str">
        <f t="shared" si="250"/>
        <v>J=</v>
      </c>
      <c r="V664" s="29">
        <f t="shared" si="251"/>
        <v>45036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35">
        <f t="shared" si="243"/>
        <v>45028</v>
      </c>
      <c r="B665" s="156">
        <f t="shared" ca="1" si="252"/>
        <v>1424.03996953</v>
      </c>
      <c r="C665" s="14">
        <f t="shared" si="244"/>
        <v>1000</v>
      </c>
      <c r="D665" s="13">
        <f ca="1">IF(A665&lt;$B$1,VLOOKUP(A665,[1]DI!$A$4:$B$15000,2,FALSE),0)</f>
        <v>0.13650000000000001</v>
      </c>
      <c r="E665" s="14">
        <f t="shared" ca="1" si="253"/>
        <v>1.00050788</v>
      </c>
      <c r="F665" s="14">
        <f ca="1">(TRUNC(PRODUCT($E$12:$E664),16))</f>
        <v>1.2007218490003</v>
      </c>
      <c r="G665" s="14">
        <f t="shared" ca="1" si="254"/>
        <v>1.1910066806230299</v>
      </c>
      <c r="H665" s="14">
        <f t="shared" ca="1" si="255"/>
        <v>1.00815711</v>
      </c>
      <c r="I665" s="13">
        <f t="shared" si="245"/>
        <v>0.1</v>
      </c>
      <c r="J665" s="29">
        <f t="shared" si="246"/>
        <v>45005</v>
      </c>
      <c r="K665" s="2">
        <f t="shared" si="247"/>
        <v>16</v>
      </c>
      <c r="L665" s="17">
        <f t="shared" si="248"/>
        <v>16</v>
      </c>
      <c r="M665" s="12">
        <f t="shared" si="240"/>
        <v>1.0060697869999999</v>
      </c>
      <c r="N665" s="12">
        <f t="shared" ca="1" si="241"/>
        <v>1.014276409</v>
      </c>
      <c r="O665" s="17">
        <f t="shared" si="249"/>
        <v>0</v>
      </c>
      <c r="P665" s="14">
        <f t="shared" ca="1" si="238"/>
        <v>424.03996953000001</v>
      </c>
      <c r="Q665" s="14">
        <f t="shared" si="239"/>
        <v>0</v>
      </c>
      <c r="R665" s="14">
        <f t="shared" ca="1" si="257"/>
        <v>403.99594912999999</v>
      </c>
      <c r="S665" s="20">
        <f t="shared" si="242"/>
        <v>0</v>
      </c>
      <c r="T665" s="14">
        <f t="shared" si="256"/>
        <v>0</v>
      </c>
      <c r="U665" s="4" t="str">
        <f t="shared" si="250"/>
        <v>J=</v>
      </c>
      <c r="V665" s="29">
        <f t="shared" si="251"/>
        <v>45036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x14ac:dyDescent="0.15">
      <c r="A666" s="35">
        <f t="shared" si="243"/>
        <v>45029</v>
      </c>
      <c r="B666" s="156">
        <f t="shared" ca="1" si="252"/>
        <v>1425.30217593</v>
      </c>
      <c r="C666" s="14">
        <f t="shared" si="244"/>
        <v>1000</v>
      </c>
      <c r="D666" s="13">
        <f ca="1">IF(A666&lt;$B$1,VLOOKUP(A666,[1]DI!$A$4:$B$15000,2,FALSE),0)</f>
        <v>0.13650000000000001</v>
      </c>
      <c r="E666" s="14">
        <f t="shared" ca="1" si="253"/>
        <v>1.00050788</v>
      </c>
      <c r="F666" s="14">
        <f ca="1">(TRUNC(PRODUCT($E$12:$E665),16))</f>
        <v>1.2013316716129701</v>
      </c>
      <c r="G666" s="14">
        <f t="shared" ca="1" si="254"/>
        <v>1.1910066806230299</v>
      </c>
      <c r="H666" s="14">
        <f t="shared" ca="1" si="255"/>
        <v>1.0086691299999999</v>
      </c>
      <c r="I666" s="13">
        <f t="shared" si="245"/>
        <v>0.1</v>
      </c>
      <c r="J666" s="29">
        <f t="shared" si="246"/>
        <v>45005</v>
      </c>
      <c r="K666" s="2">
        <f t="shared" si="247"/>
        <v>17</v>
      </c>
      <c r="L666" s="17">
        <f t="shared" si="248"/>
        <v>17</v>
      </c>
      <c r="M666" s="12">
        <f t="shared" si="240"/>
        <v>1.00645037</v>
      </c>
      <c r="N666" s="12">
        <f t="shared" ca="1" si="241"/>
        <v>1.015175419</v>
      </c>
      <c r="O666" s="17">
        <f t="shared" si="249"/>
        <v>0</v>
      </c>
      <c r="P666" s="14">
        <f t="shared" ca="1" si="238"/>
        <v>425.30217592999998</v>
      </c>
      <c r="Q666" s="14">
        <f t="shared" si="239"/>
        <v>0</v>
      </c>
      <c r="R666" s="14">
        <f t="shared" ca="1" si="257"/>
        <v>403.99594912999999</v>
      </c>
      <c r="S666" s="20">
        <f t="shared" si="242"/>
        <v>0</v>
      </c>
      <c r="T666" s="14">
        <f t="shared" si="256"/>
        <v>0</v>
      </c>
      <c r="U666" s="4" t="str">
        <f t="shared" si="250"/>
        <v>J=</v>
      </c>
      <c r="V666" s="29">
        <f t="shared" si="251"/>
        <v>45036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35">
        <f t="shared" si="243"/>
        <v>45030</v>
      </c>
      <c r="B667" s="156">
        <f t="shared" ca="1" si="252"/>
        <v>1426.56549991</v>
      </c>
      <c r="C667" s="14">
        <f t="shared" si="244"/>
        <v>1000</v>
      </c>
      <c r="D667" s="13">
        <f ca="1">IF(A667&lt;$B$1,VLOOKUP(A667,[1]DI!$A$4:$B$15000,2,FALSE),0)</f>
        <v>0.13650000000000001</v>
      </c>
      <c r="E667" s="14">
        <f t="shared" ca="1" si="253"/>
        <v>1.00050788</v>
      </c>
      <c r="F667" s="14">
        <f ca="1">(TRUNC(PRODUCT($E$12:$E666),16))</f>
        <v>1.20194180394235</v>
      </c>
      <c r="G667" s="14">
        <f t="shared" ca="1" si="254"/>
        <v>1.1910066806230299</v>
      </c>
      <c r="H667" s="14">
        <f t="shared" ca="1" si="255"/>
        <v>1.0091814100000001</v>
      </c>
      <c r="I667" s="13">
        <f t="shared" si="245"/>
        <v>0.1</v>
      </c>
      <c r="J667" s="29">
        <f t="shared" si="246"/>
        <v>45005</v>
      </c>
      <c r="K667" s="2">
        <f t="shared" si="247"/>
        <v>18</v>
      </c>
      <c r="L667" s="17">
        <f t="shared" si="248"/>
        <v>18</v>
      </c>
      <c r="M667" s="12">
        <f t="shared" si="240"/>
        <v>1.006831096</v>
      </c>
      <c r="N667" s="12">
        <f t="shared" ca="1" si="241"/>
        <v>1.016075225</v>
      </c>
      <c r="O667" s="17">
        <f t="shared" si="249"/>
        <v>0</v>
      </c>
      <c r="P667" s="14">
        <f t="shared" ca="1" si="238"/>
        <v>426.56549990999997</v>
      </c>
      <c r="Q667" s="14">
        <f t="shared" si="239"/>
        <v>0</v>
      </c>
      <c r="R667" s="14">
        <f t="shared" ca="1" si="257"/>
        <v>403.99594912999999</v>
      </c>
      <c r="S667" s="20">
        <f t="shared" si="242"/>
        <v>0</v>
      </c>
      <c r="T667" s="14">
        <f t="shared" si="256"/>
        <v>0</v>
      </c>
      <c r="U667" s="4" t="str">
        <f t="shared" si="250"/>
        <v>J=</v>
      </c>
      <c r="V667" s="29">
        <f t="shared" si="251"/>
        <v>45036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35">
        <f t="shared" si="243"/>
        <v>45031</v>
      </c>
      <c r="B668" s="156">
        <f t="shared" ca="1" si="252"/>
        <v>1427.82995972</v>
      </c>
      <c r="C668" s="14">
        <f t="shared" si="244"/>
        <v>1000</v>
      </c>
      <c r="D668" s="13">
        <f ca="1">IF(A668&lt;$B$1,VLOOKUP(A668,[1]DI!$A$4:$B$15000,2,FALSE),0)</f>
        <v>0</v>
      </c>
      <c r="E668" s="14">
        <f t="shared" ca="1" si="253"/>
        <v>1</v>
      </c>
      <c r="F668" s="14">
        <f ca="1">(TRUNC(PRODUCT($E$12:$E667),16))</f>
        <v>1.2025522461457301</v>
      </c>
      <c r="G668" s="14">
        <f t="shared" ca="1" si="254"/>
        <v>1.1910066806230299</v>
      </c>
      <c r="H668" s="14">
        <f t="shared" ca="1" si="255"/>
        <v>1.0096939599999999</v>
      </c>
      <c r="I668" s="13">
        <f t="shared" si="245"/>
        <v>0.1</v>
      </c>
      <c r="J668" s="29">
        <f t="shared" si="246"/>
        <v>45005</v>
      </c>
      <c r="K668" s="2">
        <f t="shared" si="247"/>
        <v>18</v>
      </c>
      <c r="L668" s="17">
        <f t="shared" si="248"/>
        <v>19</v>
      </c>
      <c r="M668" s="12">
        <f t="shared" si="240"/>
        <v>1.0072119669999999</v>
      </c>
      <c r="N668" s="12">
        <f t="shared" ca="1" si="241"/>
        <v>1.01697584</v>
      </c>
      <c r="O668" s="17">
        <f t="shared" si="249"/>
        <v>0</v>
      </c>
      <c r="P668" s="14">
        <f t="shared" ca="1" si="238"/>
        <v>427.82995972000003</v>
      </c>
      <c r="Q668" s="14">
        <f t="shared" si="239"/>
        <v>0</v>
      </c>
      <c r="R668" s="14">
        <f t="shared" ca="1" si="257"/>
        <v>403.99594912999999</v>
      </c>
      <c r="S668" s="20">
        <f t="shared" si="242"/>
        <v>0</v>
      </c>
      <c r="T668" s="14">
        <f t="shared" si="256"/>
        <v>0</v>
      </c>
      <c r="U668" s="4" t="str">
        <f t="shared" si="250"/>
        <v>J=</v>
      </c>
      <c r="V668" s="29">
        <f t="shared" si="251"/>
        <v>45036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35">
        <f t="shared" si="243"/>
        <v>45032</v>
      </c>
      <c r="B669" s="156">
        <f t="shared" ca="1" si="252"/>
        <v>1427.82995972</v>
      </c>
      <c r="C669" s="14">
        <f t="shared" si="244"/>
        <v>1000</v>
      </c>
      <c r="D669" s="13">
        <f ca="1">IF(A669&lt;$B$1,VLOOKUP(A669,[1]DI!$A$4:$B$15000,2,FALSE),0)</f>
        <v>0</v>
      </c>
      <c r="E669" s="14">
        <f t="shared" ca="1" si="253"/>
        <v>1</v>
      </c>
      <c r="F669" s="14">
        <f ca="1">(TRUNC(PRODUCT($E$12:$E668),16))</f>
        <v>1.2025522461457301</v>
      </c>
      <c r="G669" s="14">
        <f t="shared" ca="1" si="254"/>
        <v>1.1910066806230299</v>
      </c>
      <c r="H669" s="14">
        <f t="shared" ca="1" si="255"/>
        <v>1.0096939599999999</v>
      </c>
      <c r="I669" s="13">
        <f t="shared" si="245"/>
        <v>0.1</v>
      </c>
      <c r="J669" s="29">
        <f t="shared" si="246"/>
        <v>45005</v>
      </c>
      <c r="K669" s="2">
        <f t="shared" si="247"/>
        <v>18</v>
      </c>
      <c r="L669" s="17">
        <f t="shared" si="248"/>
        <v>19</v>
      </c>
      <c r="M669" s="12">
        <f t="shared" si="240"/>
        <v>1.0072119669999999</v>
      </c>
      <c r="N669" s="12">
        <f t="shared" ca="1" si="241"/>
        <v>1.01697584</v>
      </c>
      <c r="O669" s="17">
        <f t="shared" si="249"/>
        <v>0</v>
      </c>
      <c r="P669" s="14">
        <f t="shared" ca="1" si="238"/>
        <v>427.82995972000003</v>
      </c>
      <c r="Q669" s="14">
        <f t="shared" si="239"/>
        <v>0</v>
      </c>
      <c r="R669" s="14">
        <f t="shared" ca="1" si="257"/>
        <v>403.99594912999999</v>
      </c>
      <c r="S669" s="20">
        <f t="shared" si="242"/>
        <v>0</v>
      </c>
      <c r="T669" s="14">
        <f t="shared" si="256"/>
        <v>0</v>
      </c>
      <c r="U669" s="4" t="str">
        <f t="shared" si="250"/>
        <v>J=</v>
      </c>
      <c r="V669" s="29">
        <f t="shared" si="251"/>
        <v>45036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35">
        <f t="shared" si="243"/>
        <v>45033</v>
      </c>
      <c r="B670" s="156">
        <f t="shared" ca="1" si="252"/>
        <v>1427.82995972</v>
      </c>
      <c r="C670" s="14">
        <f t="shared" si="244"/>
        <v>1000</v>
      </c>
      <c r="D670" s="13">
        <f ca="1">IF(A670&lt;$B$1,VLOOKUP(A670,[1]DI!$A$4:$B$15000,2,FALSE),0)</f>
        <v>0.13650000000000001</v>
      </c>
      <c r="E670" s="14">
        <f t="shared" ca="1" si="253"/>
        <v>1.00050788</v>
      </c>
      <c r="F670" s="14">
        <f ca="1">(TRUNC(PRODUCT($E$12:$E669),16))</f>
        <v>1.2025522461457301</v>
      </c>
      <c r="G670" s="14">
        <f t="shared" ca="1" si="254"/>
        <v>1.1910066806230299</v>
      </c>
      <c r="H670" s="14">
        <f t="shared" ca="1" si="255"/>
        <v>1.0096939599999999</v>
      </c>
      <c r="I670" s="13">
        <f t="shared" si="245"/>
        <v>0.1</v>
      </c>
      <c r="J670" s="29">
        <f t="shared" si="246"/>
        <v>45005</v>
      </c>
      <c r="K670" s="2">
        <f t="shared" si="247"/>
        <v>19</v>
      </c>
      <c r="L670" s="17">
        <f t="shared" si="248"/>
        <v>19</v>
      </c>
      <c r="M670" s="12">
        <f t="shared" si="240"/>
        <v>1.0072119669999999</v>
      </c>
      <c r="N670" s="12">
        <f t="shared" ca="1" si="241"/>
        <v>1.01697584</v>
      </c>
      <c r="O670" s="17">
        <f t="shared" si="249"/>
        <v>0</v>
      </c>
      <c r="P670" s="14">
        <f t="shared" ca="1" si="238"/>
        <v>427.82995972000003</v>
      </c>
      <c r="Q670" s="14">
        <f t="shared" si="239"/>
        <v>0</v>
      </c>
      <c r="R670" s="14">
        <f t="shared" ca="1" si="257"/>
        <v>403.99594912999999</v>
      </c>
      <c r="S670" s="20">
        <f t="shared" si="242"/>
        <v>0</v>
      </c>
      <c r="T670" s="14">
        <f t="shared" si="256"/>
        <v>0</v>
      </c>
      <c r="U670" s="4" t="str">
        <f t="shared" si="250"/>
        <v>J=</v>
      </c>
      <c r="V670" s="29">
        <f t="shared" si="251"/>
        <v>45036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35">
        <f t="shared" si="243"/>
        <v>45034</v>
      </c>
      <c r="B671" s="156">
        <f t="shared" ca="1" si="252"/>
        <v>1429.0955244700001</v>
      </c>
      <c r="C671" s="14">
        <f t="shared" si="244"/>
        <v>1000</v>
      </c>
      <c r="D671" s="13">
        <f ca="1">IF(A671&lt;$B$1,VLOOKUP(A671,[1]DI!$A$4:$B$15000,2,FALSE),0)</f>
        <v>0.13650000000000001</v>
      </c>
      <c r="E671" s="14">
        <f t="shared" ca="1" si="253"/>
        <v>1.00050788</v>
      </c>
      <c r="F671" s="14">
        <f ca="1">(TRUNC(PRODUCT($E$12:$E670),16))</f>
        <v>1.2031629983804999</v>
      </c>
      <c r="G671" s="14">
        <f t="shared" ca="1" si="254"/>
        <v>1.1910066806230299</v>
      </c>
      <c r="H671" s="14">
        <f t="shared" ca="1" si="255"/>
        <v>1.01020676</v>
      </c>
      <c r="I671" s="13">
        <f t="shared" si="245"/>
        <v>0.1</v>
      </c>
      <c r="J671" s="29">
        <f t="shared" si="246"/>
        <v>45005</v>
      </c>
      <c r="K671" s="2">
        <f t="shared" si="247"/>
        <v>20</v>
      </c>
      <c r="L671" s="17">
        <f t="shared" si="248"/>
        <v>20</v>
      </c>
      <c r="M671" s="12">
        <f t="shared" si="240"/>
        <v>1.007592982</v>
      </c>
      <c r="N671" s="12">
        <f t="shared" ca="1" si="241"/>
        <v>1.017877242</v>
      </c>
      <c r="O671" s="17">
        <f t="shared" si="249"/>
        <v>0</v>
      </c>
      <c r="P671" s="14">
        <f t="shared" ca="1" si="238"/>
        <v>429.09552447000004</v>
      </c>
      <c r="Q671" s="14">
        <f t="shared" si="239"/>
        <v>0</v>
      </c>
      <c r="R671" s="14">
        <f t="shared" ca="1" si="257"/>
        <v>403.99594912999999</v>
      </c>
      <c r="S671" s="20">
        <f t="shared" si="242"/>
        <v>0</v>
      </c>
      <c r="T671" s="14">
        <f t="shared" si="256"/>
        <v>0</v>
      </c>
      <c r="U671" s="4" t="str">
        <f t="shared" si="250"/>
        <v>J=</v>
      </c>
      <c r="V671" s="29">
        <f t="shared" si="251"/>
        <v>45036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35">
        <f t="shared" si="243"/>
        <v>45035</v>
      </c>
      <c r="B672" s="156">
        <f t="shared" ca="1" si="252"/>
        <v>1430.36220822</v>
      </c>
      <c r="C672" s="14">
        <f t="shared" si="244"/>
        <v>1000</v>
      </c>
      <c r="D672" s="13">
        <f ca="1">IF(A672&lt;$B$1,VLOOKUP(A672,[1]DI!$A$4:$B$15000,2,FALSE),0)</f>
        <v>0.13650000000000001</v>
      </c>
      <c r="E672" s="14">
        <f t="shared" ca="1" si="253"/>
        <v>1.00050788</v>
      </c>
      <c r="F672" s="14">
        <f ca="1">(TRUNC(PRODUCT($E$12:$E671),16))</f>
        <v>1.2037740608041201</v>
      </c>
      <c r="G672" s="14">
        <f t="shared" ca="1" si="254"/>
        <v>1.1910066806230299</v>
      </c>
      <c r="H672" s="14">
        <f t="shared" ca="1" si="255"/>
        <v>1.01071982</v>
      </c>
      <c r="I672" s="13">
        <f t="shared" si="245"/>
        <v>0.1</v>
      </c>
      <c r="J672" s="29">
        <f t="shared" si="246"/>
        <v>45005</v>
      </c>
      <c r="K672" s="2">
        <f t="shared" si="247"/>
        <v>21</v>
      </c>
      <c r="L672" s="17">
        <f t="shared" si="248"/>
        <v>21</v>
      </c>
      <c r="M672" s="12">
        <f t="shared" si="240"/>
        <v>1.00797414</v>
      </c>
      <c r="N672" s="12">
        <f t="shared" ca="1" si="241"/>
        <v>1.018779441</v>
      </c>
      <c r="O672" s="17">
        <f t="shared" si="249"/>
        <v>0</v>
      </c>
      <c r="P672" s="14">
        <f t="shared" ca="1" si="238"/>
        <v>430.36220822000001</v>
      </c>
      <c r="Q672" s="14">
        <f t="shared" si="239"/>
        <v>0</v>
      </c>
      <c r="R672" s="14">
        <f t="shared" ca="1" si="257"/>
        <v>403.99594912999999</v>
      </c>
      <c r="S672" s="20">
        <f t="shared" si="242"/>
        <v>0</v>
      </c>
      <c r="T672" s="14">
        <f t="shared" si="256"/>
        <v>0</v>
      </c>
      <c r="U672" s="4" t="str">
        <f t="shared" si="250"/>
        <v>J=</v>
      </c>
      <c r="V672" s="29">
        <f t="shared" si="251"/>
        <v>45036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x14ac:dyDescent="0.15">
      <c r="A673" s="35">
        <f t="shared" si="243"/>
        <v>45036</v>
      </c>
      <c r="B673" s="156">
        <f t="shared" ca="1" si="252"/>
        <v>1431.6300306000001</v>
      </c>
      <c r="C673" s="14">
        <f t="shared" si="244"/>
        <v>1000</v>
      </c>
      <c r="D673" s="13">
        <f ca="1">IF(A673&lt;$B$1,VLOOKUP(A673,[1]DI!$A$4:$B$15000,2,FALSE),0)</f>
        <v>0.13650000000000001</v>
      </c>
      <c r="E673" s="14">
        <f t="shared" ca="1" si="253"/>
        <v>1.00050788</v>
      </c>
      <c r="F673" s="14">
        <f ca="1">(TRUNC(PRODUCT($E$12:$E672),16))</f>
        <v>1.20438543357412</v>
      </c>
      <c r="G673" s="14">
        <f t="shared" ca="1" si="254"/>
        <v>1.1910066806230299</v>
      </c>
      <c r="H673" s="14">
        <f t="shared" ca="1" si="255"/>
        <v>1.01123315</v>
      </c>
      <c r="I673" s="13">
        <f t="shared" si="245"/>
        <v>0.1</v>
      </c>
      <c r="J673" s="29">
        <f t="shared" si="246"/>
        <v>45005</v>
      </c>
      <c r="K673" s="2">
        <f t="shared" si="247"/>
        <v>22</v>
      </c>
      <c r="L673" s="17">
        <f t="shared" si="248"/>
        <v>22</v>
      </c>
      <c r="M673" s="12">
        <f t="shared" si="240"/>
        <v>1.0083554429999999</v>
      </c>
      <c r="N673" s="12">
        <f t="shared" ca="1" si="241"/>
        <v>1.019682451</v>
      </c>
      <c r="O673" s="17">
        <f t="shared" si="249"/>
        <v>11</v>
      </c>
      <c r="P673" s="14">
        <f t="shared" ca="1" si="238"/>
        <v>431.6300306</v>
      </c>
      <c r="Q673" s="14">
        <f t="shared" si="239"/>
        <v>0</v>
      </c>
      <c r="R673" s="14">
        <f t="shared" ca="1" si="257"/>
        <v>431.6300306</v>
      </c>
      <c r="S673" s="20">
        <f t="shared" si="242"/>
        <v>0</v>
      </c>
      <c r="T673" s="14">
        <f t="shared" si="256"/>
        <v>0</v>
      </c>
      <c r="U673" s="4" t="str">
        <f t="shared" si="250"/>
        <v>J=</v>
      </c>
      <c r="V673" s="29">
        <f t="shared" si="251"/>
        <v>45036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35">
        <f t="shared" si="243"/>
        <v>45037</v>
      </c>
      <c r="B674" s="156">
        <f t="shared" ca="1" si="252"/>
        <v>1432.89896875</v>
      </c>
      <c r="C674" s="14">
        <f t="shared" si="244"/>
        <v>1000</v>
      </c>
      <c r="D674" s="13">
        <f ca="1">IF(A674&lt;$B$1,VLOOKUP(A674,[1]DI!$A$4:$B$15000,2,FALSE),0)</f>
        <v>0</v>
      </c>
      <c r="E674" s="14">
        <f t="shared" ca="1" si="253"/>
        <v>1</v>
      </c>
      <c r="F674" s="14">
        <f ca="1">(TRUNC(PRODUCT($E$12:$E673),16))</f>
        <v>1.2049971168481299</v>
      </c>
      <c r="G674" s="14">
        <f t="shared" ca="1" si="254"/>
        <v>1.20438543357412</v>
      </c>
      <c r="H674" s="14">
        <f t="shared" ca="1" si="255"/>
        <v>1.00050788</v>
      </c>
      <c r="I674" s="13">
        <f t="shared" si="245"/>
        <v>0.1</v>
      </c>
      <c r="J674" s="29">
        <f t="shared" si="246"/>
        <v>45036</v>
      </c>
      <c r="K674" s="2">
        <f t="shared" si="247"/>
        <v>1</v>
      </c>
      <c r="L674" s="17">
        <f t="shared" si="248"/>
        <v>1</v>
      </c>
      <c r="M674" s="12">
        <f t="shared" si="240"/>
        <v>1.000378287</v>
      </c>
      <c r="N674" s="12">
        <f t="shared" ca="1" si="241"/>
        <v>1.0008863589999999</v>
      </c>
      <c r="O674" s="17">
        <f t="shared" si="249"/>
        <v>0</v>
      </c>
      <c r="P674" s="14">
        <f t="shared" ca="1" si="238"/>
        <v>432.89896874999999</v>
      </c>
      <c r="Q674" s="14">
        <f t="shared" si="239"/>
        <v>0</v>
      </c>
      <c r="R674" s="14">
        <f t="shared" ca="1" si="257"/>
        <v>431.6300306</v>
      </c>
      <c r="S674" s="20">
        <f t="shared" si="242"/>
        <v>0</v>
      </c>
      <c r="T674" s="14">
        <f t="shared" si="256"/>
        <v>0</v>
      </c>
      <c r="U674" s="4" t="str">
        <f t="shared" si="250"/>
        <v>J=</v>
      </c>
      <c r="V674" s="29">
        <f t="shared" si="251"/>
        <v>45068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35">
        <f t="shared" si="243"/>
        <v>45038</v>
      </c>
      <c r="B675" s="156">
        <f t="shared" ca="1" si="252"/>
        <v>1432.89896875</v>
      </c>
      <c r="C675" s="14">
        <f t="shared" si="244"/>
        <v>1000</v>
      </c>
      <c r="D675" s="13">
        <f ca="1">IF(A675&lt;$B$1,VLOOKUP(A675,[1]DI!$A$4:$B$15000,2,FALSE),0)</f>
        <v>0</v>
      </c>
      <c r="E675" s="14">
        <f t="shared" ca="1" si="253"/>
        <v>1</v>
      </c>
      <c r="F675" s="14">
        <f ca="1">(TRUNC(PRODUCT($E$12:$E674),16))</f>
        <v>1.2049971168481299</v>
      </c>
      <c r="G675" s="14">
        <f t="shared" ca="1" si="254"/>
        <v>1.20438543357412</v>
      </c>
      <c r="H675" s="14">
        <f t="shared" ca="1" si="255"/>
        <v>1.00050788</v>
      </c>
      <c r="I675" s="13">
        <f t="shared" si="245"/>
        <v>0.1</v>
      </c>
      <c r="J675" s="29">
        <f t="shared" si="246"/>
        <v>45036</v>
      </c>
      <c r="K675" s="2">
        <f t="shared" si="247"/>
        <v>1</v>
      </c>
      <c r="L675" s="17">
        <f t="shared" si="248"/>
        <v>1</v>
      </c>
      <c r="M675" s="12">
        <f t="shared" si="240"/>
        <v>1.000378287</v>
      </c>
      <c r="N675" s="12">
        <f t="shared" ca="1" si="241"/>
        <v>1.0008863589999999</v>
      </c>
      <c r="O675" s="17">
        <f t="shared" si="249"/>
        <v>0</v>
      </c>
      <c r="P675" s="14">
        <f t="shared" ca="1" si="238"/>
        <v>432.89896874999999</v>
      </c>
      <c r="Q675" s="14">
        <f t="shared" si="239"/>
        <v>0</v>
      </c>
      <c r="R675" s="14">
        <f t="shared" ca="1" si="257"/>
        <v>431.6300306</v>
      </c>
      <c r="S675" s="20">
        <f t="shared" si="242"/>
        <v>0</v>
      </c>
      <c r="T675" s="14">
        <f t="shared" si="256"/>
        <v>0</v>
      </c>
      <c r="U675" s="4" t="str">
        <f t="shared" si="250"/>
        <v>J=</v>
      </c>
      <c r="V675" s="29">
        <f t="shared" si="251"/>
        <v>45068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35">
        <f t="shared" si="243"/>
        <v>45039</v>
      </c>
      <c r="B676" s="156">
        <f t="shared" ca="1" si="252"/>
        <v>1432.89896875</v>
      </c>
      <c r="C676" s="14">
        <f t="shared" si="244"/>
        <v>1000</v>
      </c>
      <c r="D676" s="13">
        <f ca="1">IF(A676&lt;$B$1,VLOOKUP(A676,[1]DI!$A$4:$B$15000,2,FALSE),0)</f>
        <v>0</v>
      </c>
      <c r="E676" s="14">
        <f t="shared" ca="1" si="253"/>
        <v>1</v>
      </c>
      <c r="F676" s="14">
        <f ca="1">(TRUNC(PRODUCT($E$12:$E675),16))</f>
        <v>1.2049971168481299</v>
      </c>
      <c r="G676" s="14">
        <f t="shared" ca="1" si="254"/>
        <v>1.20438543357412</v>
      </c>
      <c r="H676" s="14">
        <f t="shared" ca="1" si="255"/>
        <v>1.00050788</v>
      </c>
      <c r="I676" s="13">
        <f t="shared" si="245"/>
        <v>0.1</v>
      </c>
      <c r="J676" s="29">
        <f t="shared" si="246"/>
        <v>45036</v>
      </c>
      <c r="K676" s="2">
        <f t="shared" si="247"/>
        <v>1</v>
      </c>
      <c r="L676" s="17">
        <f t="shared" si="248"/>
        <v>1</v>
      </c>
      <c r="M676" s="12">
        <f t="shared" si="240"/>
        <v>1.000378287</v>
      </c>
      <c r="N676" s="12">
        <f t="shared" ca="1" si="241"/>
        <v>1.0008863589999999</v>
      </c>
      <c r="O676" s="17">
        <f t="shared" si="249"/>
        <v>0</v>
      </c>
      <c r="P676" s="14">
        <f t="shared" ca="1" si="238"/>
        <v>432.89896874999999</v>
      </c>
      <c r="Q676" s="14">
        <f t="shared" si="239"/>
        <v>0</v>
      </c>
      <c r="R676" s="14">
        <f t="shared" ca="1" si="257"/>
        <v>431.6300306</v>
      </c>
      <c r="S676" s="20">
        <f t="shared" si="242"/>
        <v>0</v>
      </c>
      <c r="T676" s="14">
        <f t="shared" si="256"/>
        <v>0</v>
      </c>
      <c r="U676" s="4" t="str">
        <f t="shared" si="250"/>
        <v>J=</v>
      </c>
      <c r="V676" s="29">
        <f t="shared" si="251"/>
        <v>45068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35">
        <f t="shared" si="243"/>
        <v>45040</v>
      </c>
      <c r="B677" s="156">
        <f t="shared" ca="1" si="252"/>
        <v>1432.89896875</v>
      </c>
      <c r="C677" s="14">
        <f t="shared" si="244"/>
        <v>1000</v>
      </c>
      <c r="D677" s="13">
        <f ca="1">IF(A677&lt;$B$1,VLOOKUP(A677,[1]DI!$A$4:$B$15000,2,FALSE),0)</f>
        <v>0.13650000000000001</v>
      </c>
      <c r="E677" s="14">
        <f t="shared" ca="1" si="253"/>
        <v>1.00050788</v>
      </c>
      <c r="F677" s="14">
        <f ca="1">(TRUNC(PRODUCT($E$12:$E676),16))</f>
        <v>1.2049971168481299</v>
      </c>
      <c r="G677" s="14">
        <f t="shared" ca="1" si="254"/>
        <v>1.20438543357412</v>
      </c>
      <c r="H677" s="14">
        <f t="shared" ca="1" si="255"/>
        <v>1.00050788</v>
      </c>
      <c r="I677" s="13">
        <f t="shared" si="245"/>
        <v>0.1</v>
      </c>
      <c r="J677" s="29">
        <f t="shared" si="246"/>
        <v>45036</v>
      </c>
      <c r="K677" s="2">
        <f t="shared" si="247"/>
        <v>1</v>
      </c>
      <c r="L677" s="17">
        <f t="shared" si="248"/>
        <v>1</v>
      </c>
      <c r="M677" s="12">
        <f t="shared" si="240"/>
        <v>1.000378287</v>
      </c>
      <c r="N677" s="12">
        <f t="shared" ca="1" si="241"/>
        <v>1.0008863589999999</v>
      </c>
      <c r="O677" s="17">
        <f t="shared" si="249"/>
        <v>0</v>
      </c>
      <c r="P677" s="14">
        <f t="shared" ca="1" si="238"/>
        <v>432.89896874999999</v>
      </c>
      <c r="Q677" s="14">
        <f t="shared" si="239"/>
        <v>0</v>
      </c>
      <c r="R677" s="14">
        <f t="shared" ca="1" si="257"/>
        <v>431.6300306</v>
      </c>
      <c r="S677" s="20">
        <f t="shared" si="242"/>
        <v>0</v>
      </c>
      <c r="T677" s="14">
        <f t="shared" si="256"/>
        <v>0</v>
      </c>
      <c r="U677" s="4" t="str">
        <f t="shared" si="250"/>
        <v>J=</v>
      </c>
      <c r="V677" s="29">
        <f t="shared" si="251"/>
        <v>45068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35">
        <f t="shared" si="243"/>
        <v>45041</v>
      </c>
      <c r="B678" s="156">
        <f t="shared" ca="1" si="252"/>
        <v>1434.16903361</v>
      </c>
      <c r="C678" s="14">
        <f t="shared" si="244"/>
        <v>1000</v>
      </c>
      <c r="D678" s="13">
        <f ca="1">IF(A678&lt;$B$1,VLOOKUP(A678,[1]DI!$A$4:$B$15000,2,FALSE),0)</f>
        <v>0.13650000000000001</v>
      </c>
      <c r="E678" s="14">
        <f t="shared" ca="1" si="253"/>
        <v>1.00050788</v>
      </c>
      <c r="F678" s="14">
        <f ca="1">(TRUNC(PRODUCT($E$12:$E677),16))</f>
        <v>1.20560911078383</v>
      </c>
      <c r="G678" s="14">
        <f t="shared" ca="1" si="254"/>
        <v>1.20438543357412</v>
      </c>
      <c r="H678" s="14">
        <f t="shared" ca="1" si="255"/>
        <v>1.00101602</v>
      </c>
      <c r="I678" s="13">
        <f t="shared" si="245"/>
        <v>0.1</v>
      </c>
      <c r="J678" s="29">
        <f t="shared" si="246"/>
        <v>45036</v>
      </c>
      <c r="K678" s="2">
        <f t="shared" si="247"/>
        <v>2</v>
      </c>
      <c r="L678" s="17">
        <f t="shared" si="248"/>
        <v>2</v>
      </c>
      <c r="M678" s="12">
        <f t="shared" si="240"/>
        <v>1.0007567159999999</v>
      </c>
      <c r="N678" s="12">
        <f t="shared" ca="1" si="241"/>
        <v>1.0017735050000001</v>
      </c>
      <c r="O678" s="17">
        <f t="shared" si="249"/>
        <v>0</v>
      </c>
      <c r="P678" s="14">
        <f t="shared" ca="1" si="238"/>
        <v>434.16903360999999</v>
      </c>
      <c r="Q678" s="14">
        <f t="shared" si="239"/>
        <v>0</v>
      </c>
      <c r="R678" s="14">
        <f t="shared" ca="1" si="257"/>
        <v>431.6300306</v>
      </c>
      <c r="S678" s="20">
        <f t="shared" si="242"/>
        <v>0</v>
      </c>
      <c r="T678" s="14">
        <f t="shared" si="256"/>
        <v>0</v>
      </c>
      <c r="U678" s="4" t="str">
        <f t="shared" si="250"/>
        <v>J=</v>
      </c>
      <c r="V678" s="29">
        <f t="shared" si="251"/>
        <v>45068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35">
        <f t="shared" si="243"/>
        <v>45042</v>
      </c>
      <c r="B679" s="156">
        <f t="shared" ca="1" si="252"/>
        <v>1435.4402137100001</v>
      </c>
      <c r="C679" s="14">
        <f t="shared" si="244"/>
        <v>1000</v>
      </c>
      <c r="D679" s="13">
        <f ca="1">IF(A679&lt;$B$1,VLOOKUP(A679,[1]DI!$A$4:$B$15000,2,FALSE),0)</f>
        <v>0.13650000000000001</v>
      </c>
      <c r="E679" s="14">
        <f t="shared" ca="1" si="253"/>
        <v>1.00050788</v>
      </c>
      <c r="F679" s="14">
        <f ca="1">(TRUNC(PRODUCT($E$12:$E678),16))</f>
        <v>1.2062214155390201</v>
      </c>
      <c r="G679" s="14">
        <f t="shared" ca="1" si="254"/>
        <v>1.20438543357412</v>
      </c>
      <c r="H679" s="14">
        <f t="shared" ca="1" si="255"/>
        <v>1.00152441</v>
      </c>
      <c r="I679" s="13">
        <f t="shared" si="245"/>
        <v>0.1</v>
      </c>
      <c r="J679" s="29">
        <f t="shared" si="246"/>
        <v>45036</v>
      </c>
      <c r="K679" s="2">
        <f t="shared" si="247"/>
        <v>3</v>
      </c>
      <c r="L679" s="17">
        <f t="shared" si="248"/>
        <v>3</v>
      </c>
      <c r="M679" s="12">
        <f t="shared" si="240"/>
        <v>1.001135289</v>
      </c>
      <c r="N679" s="12">
        <f t="shared" ca="1" si="241"/>
        <v>1.0026614300000001</v>
      </c>
      <c r="O679" s="17">
        <f t="shared" si="249"/>
        <v>0</v>
      </c>
      <c r="P679" s="14">
        <f t="shared" ca="1" si="238"/>
        <v>435.44021371000002</v>
      </c>
      <c r="Q679" s="14">
        <f t="shared" si="239"/>
        <v>0</v>
      </c>
      <c r="R679" s="14">
        <f t="shared" ca="1" si="257"/>
        <v>431.6300306</v>
      </c>
      <c r="S679" s="20">
        <f t="shared" si="242"/>
        <v>0</v>
      </c>
      <c r="T679" s="14">
        <f t="shared" si="256"/>
        <v>0</v>
      </c>
      <c r="U679" s="4" t="str">
        <f t="shared" si="250"/>
        <v>J=</v>
      </c>
      <c r="V679" s="29">
        <f t="shared" si="251"/>
        <v>45068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x14ac:dyDescent="0.15">
      <c r="A680" s="35">
        <f t="shared" si="243"/>
        <v>45043</v>
      </c>
      <c r="B680" s="156">
        <f t="shared" ca="1" si="252"/>
        <v>1436.7125362300001</v>
      </c>
      <c r="C680" s="14">
        <f t="shared" si="244"/>
        <v>1000</v>
      </c>
      <c r="D680" s="13">
        <f ca="1">IF(A680&lt;$B$1,VLOOKUP(A680,[1]DI!$A$4:$B$15000,2,FALSE),0)</f>
        <v>0.13650000000000001</v>
      </c>
      <c r="E680" s="14">
        <f t="shared" ca="1" si="253"/>
        <v>1.00050788</v>
      </c>
      <c r="F680" s="14">
        <f ca="1">(TRUNC(PRODUCT($E$12:$E679),16))</f>
        <v>1.20683403127154</v>
      </c>
      <c r="G680" s="14">
        <f t="shared" ca="1" si="254"/>
        <v>1.20438543357412</v>
      </c>
      <c r="H680" s="14">
        <f t="shared" ca="1" si="255"/>
        <v>1.00203307</v>
      </c>
      <c r="I680" s="13">
        <f t="shared" si="245"/>
        <v>0.1</v>
      </c>
      <c r="J680" s="29">
        <f t="shared" si="246"/>
        <v>45036</v>
      </c>
      <c r="K680" s="2">
        <f t="shared" si="247"/>
        <v>4</v>
      </c>
      <c r="L680" s="17">
        <f t="shared" si="248"/>
        <v>4</v>
      </c>
      <c r="M680" s="12">
        <f t="shared" si="240"/>
        <v>1.001514005</v>
      </c>
      <c r="N680" s="12">
        <f t="shared" ca="1" si="241"/>
        <v>1.0035501529999999</v>
      </c>
      <c r="O680" s="17">
        <f t="shared" si="249"/>
        <v>0</v>
      </c>
      <c r="P680" s="14">
        <f t="shared" ca="1" si="238"/>
        <v>436.71253623000001</v>
      </c>
      <c r="Q680" s="14">
        <f t="shared" si="239"/>
        <v>0</v>
      </c>
      <c r="R680" s="14">
        <f t="shared" ca="1" si="257"/>
        <v>431.6300306</v>
      </c>
      <c r="S680" s="20">
        <f t="shared" si="242"/>
        <v>0</v>
      </c>
      <c r="T680" s="14">
        <f t="shared" si="256"/>
        <v>0</v>
      </c>
      <c r="U680" s="4" t="str">
        <f t="shared" si="250"/>
        <v>J=</v>
      </c>
      <c r="V680" s="29">
        <f t="shared" si="251"/>
        <v>45068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35">
        <f t="shared" si="243"/>
        <v>45044</v>
      </c>
      <c r="B681" s="156">
        <f t="shared" ca="1" si="252"/>
        <v>1437.9859754399999</v>
      </c>
      <c r="C681" s="14">
        <f t="shared" si="244"/>
        <v>1000</v>
      </c>
      <c r="D681" s="13">
        <f ca="1">IF(A681&lt;$B$1,VLOOKUP(A681,[1]DI!$A$4:$B$15000,2,FALSE),0)</f>
        <v>0.13650000000000001</v>
      </c>
      <c r="E681" s="14">
        <f t="shared" ca="1" si="253"/>
        <v>1.00050788</v>
      </c>
      <c r="F681" s="14">
        <f ca="1">(TRUNC(PRODUCT($E$12:$E680),16))</f>
        <v>1.2074469581393401</v>
      </c>
      <c r="G681" s="14">
        <f t="shared" ca="1" si="254"/>
        <v>1.20438543357412</v>
      </c>
      <c r="H681" s="14">
        <f t="shared" ca="1" si="255"/>
        <v>1.0025419799999999</v>
      </c>
      <c r="I681" s="13">
        <f t="shared" si="245"/>
        <v>0.1</v>
      </c>
      <c r="J681" s="29">
        <f t="shared" si="246"/>
        <v>45036</v>
      </c>
      <c r="K681" s="2">
        <f t="shared" si="247"/>
        <v>5</v>
      </c>
      <c r="L681" s="17">
        <f t="shared" si="248"/>
        <v>5</v>
      </c>
      <c r="M681" s="12">
        <f t="shared" si="240"/>
        <v>1.001892864</v>
      </c>
      <c r="N681" s="12">
        <f t="shared" ca="1" si="241"/>
        <v>1.004439656</v>
      </c>
      <c r="O681" s="17">
        <f t="shared" si="249"/>
        <v>0</v>
      </c>
      <c r="P681" s="14">
        <f t="shared" ca="1" si="238"/>
        <v>437.98597544</v>
      </c>
      <c r="Q681" s="14">
        <f t="shared" si="239"/>
        <v>0</v>
      </c>
      <c r="R681" s="14">
        <f t="shared" ca="1" si="257"/>
        <v>431.6300306</v>
      </c>
      <c r="S681" s="20">
        <f t="shared" si="242"/>
        <v>0</v>
      </c>
      <c r="T681" s="14">
        <f t="shared" si="256"/>
        <v>0</v>
      </c>
      <c r="U681" s="4" t="str">
        <f t="shared" si="250"/>
        <v>J=</v>
      </c>
      <c r="V681" s="29">
        <f t="shared" si="251"/>
        <v>45068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35">
        <f t="shared" si="243"/>
        <v>45045</v>
      </c>
      <c r="B682" s="156">
        <f t="shared" ca="1" si="252"/>
        <v>1439.2605456399999</v>
      </c>
      <c r="C682" s="14">
        <f t="shared" si="244"/>
        <v>1000</v>
      </c>
      <c r="D682" s="13">
        <f ca="1">IF(A682&lt;$B$1,VLOOKUP(A682,[1]DI!$A$4:$B$15000,2,FALSE),0)</f>
        <v>0</v>
      </c>
      <c r="E682" s="14">
        <f t="shared" ca="1" si="253"/>
        <v>1</v>
      </c>
      <c r="F682" s="14">
        <f ca="1">(TRUNC(PRODUCT($E$12:$E681),16))</f>
        <v>1.20806019630044</v>
      </c>
      <c r="G682" s="14">
        <f t="shared" ca="1" si="254"/>
        <v>1.20438543357412</v>
      </c>
      <c r="H682" s="14">
        <f t="shared" ca="1" si="255"/>
        <v>1.0030511499999999</v>
      </c>
      <c r="I682" s="13">
        <f t="shared" si="245"/>
        <v>0.1</v>
      </c>
      <c r="J682" s="29">
        <f t="shared" si="246"/>
        <v>45036</v>
      </c>
      <c r="K682" s="2">
        <f t="shared" si="247"/>
        <v>5</v>
      </c>
      <c r="L682" s="17">
        <f t="shared" si="248"/>
        <v>6</v>
      </c>
      <c r="M682" s="12">
        <f t="shared" si="240"/>
        <v>1.0022718669999999</v>
      </c>
      <c r="N682" s="12">
        <f t="shared" ca="1" si="241"/>
        <v>1.0053299490000001</v>
      </c>
      <c r="O682" s="17">
        <f t="shared" si="249"/>
        <v>0</v>
      </c>
      <c r="P682" s="14">
        <f t="shared" ca="1" si="238"/>
        <v>439.26054563999998</v>
      </c>
      <c r="Q682" s="14">
        <f t="shared" si="239"/>
        <v>0</v>
      </c>
      <c r="R682" s="14">
        <f t="shared" ca="1" si="257"/>
        <v>431.6300306</v>
      </c>
      <c r="S682" s="20">
        <f t="shared" si="242"/>
        <v>0</v>
      </c>
      <c r="T682" s="14">
        <f t="shared" si="256"/>
        <v>0</v>
      </c>
      <c r="U682" s="4" t="str">
        <f t="shared" si="250"/>
        <v>J=</v>
      </c>
      <c r="V682" s="29">
        <f t="shared" si="251"/>
        <v>45068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35">
        <f t="shared" si="243"/>
        <v>45046</v>
      </c>
      <c r="B683" s="156">
        <f t="shared" ca="1" si="252"/>
        <v>1439.2605456399999</v>
      </c>
      <c r="C683" s="14">
        <f t="shared" si="244"/>
        <v>1000</v>
      </c>
      <c r="D683" s="13">
        <f ca="1">IF(A683&lt;$B$1,VLOOKUP(A683,[1]DI!$A$4:$B$15000,2,FALSE),0)</f>
        <v>0</v>
      </c>
      <c r="E683" s="14">
        <f t="shared" ca="1" si="253"/>
        <v>1</v>
      </c>
      <c r="F683" s="14">
        <f ca="1">(TRUNC(PRODUCT($E$12:$E682),16))</f>
        <v>1.20806019630044</v>
      </c>
      <c r="G683" s="14">
        <f t="shared" ca="1" si="254"/>
        <v>1.20438543357412</v>
      </c>
      <c r="H683" s="14">
        <f t="shared" ca="1" si="255"/>
        <v>1.0030511499999999</v>
      </c>
      <c r="I683" s="13">
        <f t="shared" si="245"/>
        <v>0.1</v>
      </c>
      <c r="J683" s="29">
        <f t="shared" si="246"/>
        <v>45036</v>
      </c>
      <c r="K683" s="2">
        <f t="shared" si="247"/>
        <v>5</v>
      </c>
      <c r="L683" s="17">
        <f t="shared" si="248"/>
        <v>6</v>
      </c>
      <c r="M683" s="12">
        <f t="shared" si="240"/>
        <v>1.0022718669999999</v>
      </c>
      <c r="N683" s="12">
        <f t="shared" ca="1" si="241"/>
        <v>1.0053299490000001</v>
      </c>
      <c r="O683" s="17">
        <f t="shared" si="249"/>
        <v>0</v>
      </c>
      <c r="P683" s="14">
        <f t="shared" ca="1" si="238"/>
        <v>439.26054563999998</v>
      </c>
      <c r="Q683" s="14">
        <f t="shared" si="239"/>
        <v>0</v>
      </c>
      <c r="R683" s="14">
        <f t="shared" ca="1" si="257"/>
        <v>431.6300306</v>
      </c>
      <c r="S683" s="20">
        <f t="shared" si="242"/>
        <v>0</v>
      </c>
      <c r="T683" s="14">
        <f t="shared" si="256"/>
        <v>0</v>
      </c>
      <c r="U683" s="4" t="str">
        <f t="shared" si="250"/>
        <v>J=</v>
      </c>
      <c r="V683" s="29">
        <f t="shared" si="251"/>
        <v>45068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35">
        <f t="shared" si="243"/>
        <v>45047</v>
      </c>
      <c r="B684" s="156">
        <f t="shared" ca="1" si="252"/>
        <v>1439.2605456399999</v>
      </c>
      <c r="C684" s="14">
        <f t="shared" si="244"/>
        <v>1000</v>
      </c>
      <c r="D684" s="13">
        <f ca="1">IF(A684&lt;$B$1,VLOOKUP(A684,[1]DI!$A$4:$B$15000,2,FALSE),0)</f>
        <v>0</v>
      </c>
      <c r="E684" s="14">
        <f t="shared" ca="1" si="253"/>
        <v>1</v>
      </c>
      <c r="F684" s="14">
        <f ca="1">(TRUNC(PRODUCT($E$12:$E683),16))</f>
        <v>1.20806019630044</v>
      </c>
      <c r="G684" s="14">
        <f t="shared" ca="1" si="254"/>
        <v>1.20438543357412</v>
      </c>
      <c r="H684" s="14">
        <f t="shared" ca="1" si="255"/>
        <v>1.0030511499999999</v>
      </c>
      <c r="I684" s="13">
        <f t="shared" si="245"/>
        <v>0.1</v>
      </c>
      <c r="J684" s="29">
        <f t="shared" si="246"/>
        <v>45036</v>
      </c>
      <c r="K684" s="2">
        <f t="shared" si="247"/>
        <v>5</v>
      </c>
      <c r="L684" s="17">
        <f t="shared" si="248"/>
        <v>6</v>
      </c>
      <c r="M684" s="12">
        <f t="shared" si="240"/>
        <v>1.0022718669999999</v>
      </c>
      <c r="N684" s="12">
        <f t="shared" ca="1" si="241"/>
        <v>1.0053299490000001</v>
      </c>
      <c r="O684" s="17">
        <f t="shared" si="249"/>
        <v>0</v>
      </c>
      <c r="P684" s="14">
        <f t="shared" ca="1" si="238"/>
        <v>439.26054563999998</v>
      </c>
      <c r="Q684" s="14">
        <f t="shared" si="239"/>
        <v>0</v>
      </c>
      <c r="R684" s="14">
        <f t="shared" ca="1" si="257"/>
        <v>431.6300306</v>
      </c>
      <c r="S684" s="20">
        <f t="shared" si="242"/>
        <v>0</v>
      </c>
      <c r="T684" s="14">
        <f t="shared" si="256"/>
        <v>0</v>
      </c>
      <c r="U684" s="4" t="str">
        <f t="shared" si="250"/>
        <v>J=</v>
      </c>
      <c r="V684" s="29">
        <f t="shared" si="251"/>
        <v>45068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35">
        <f t="shared" si="243"/>
        <v>45048</v>
      </c>
      <c r="B685" s="156">
        <f t="shared" ca="1" si="252"/>
        <v>1439.2605456399999</v>
      </c>
      <c r="C685" s="14">
        <f t="shared" si="244"/>
        <v>1000</v>
      </c>
      <c r="D685" s="13">
        <f ca="1">IF(A685&lt;$B$1,VLOOKUP(A685,[1]DI!$A$4:$B$15000,2,FALSE),0)</f>
        <v>0.13650000000000001</v>
      </c>
      <c r="E685" s="14">
        <f t="shared" ca="1" si="253"/>
        <v>1.00050788</v>
      </c>
      <c r="F685" s="14">
        <f ca="1">(TRUNC(PRODUCT($E$12:$E684),16))</f>
        <v>1.20806019630044</v>
      </c>
      <c r="G685" s="14">
        <f t="shared" ca="1" si="254"/>
        <v>1.20438543357412</v>
      </c>
      <c r="H685" s="14">
        <f t="shared" ca="1" si="255"/>
        <v>1.0030511499999999</v>
      </c>
      <c r="I685" s="13">
        <f t="shared" si="245"/>
        <v>0.1</v>
      </c>
      <c r="J685" s="29">
        <f t="shared" si="246"/>
        <v>45036</v>
      </c>
      <c r="K685" s="2">
        <f t="shared" si="247"/>
        <v>6</v>
      </c>
      <c r="L685" s="17">
        <f t="shared" si="248"/>
        <v>6</v>
      </c>
      <c r="M685" s="12">
        <f t="shared" si="240"/>
        <v>1.0022718669999999</v>
      </c>
      <c r="N685" s="12">
        <f t="shared" ca="1" si="241"/>
        <v>1.0053299490000001</v>
      </c>
      <c r="O685" s="17">
        <f t="shared" si="249"/>
        <v>0</v>
      </c>
      <c r="P685" s="14">
        <f t="shared" ca="1" si="238"/>
        <v>439.26054563999998</v>
      </c>
      <c r="Q685" s="14">
        <f t="shared" si="239"/>
        <v>0</v>
      </c>
      <c r="R685" s="14">
        <f t="shared" ca="1" si="257"/>
        <v>431.6300306</v>
      </c>
      <c r="S685" s="20">
        <f t="shared" si="242"/>
        <v>0</v>
      </c>
      <c r="T685" s="14">
        <f t="shared" si="256"/>
        <v>0</v>
      </c>
      <c r="U685" s="4" t="str">
        <f t="shared" si="250"/>
        <v>J=</v>
      </c>
      <c r="V685" s="29">
        <f t="shared" si="251"/>
        <v>45068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35">
        <f t="shared" si="243"/>
        <v>45049</v>
      </c>
      <c r="B686" s="156">
        <f t="shared" ca="1" si="252"/>
        <v>1440.53624683</v>
      </c>
      <c r="C686" s="14">
        <f t="shared" si="244"/>
        <v>1000</v>
      </c>
      <c r="D686" s="13">
        <f ca="1">IF(A686&lt;$B$1,VLOOKUP(A686,[1]DI!$A$4:$B$15000,2,FALSE),0)</f>
        <v>0.13650000000000001</v>
      </c>
      <c r="E686" s="14">
        <f t="shared" ca="1" si="253"/>
        <v>1.00050788</v>
      </c>
      <c r="F686" s="14">
        <f ca="1">(TRUNC(PRODUCT($E$12:$E685),16))</f>
        <v>1.20867374591294</v>
      </c>
      <c r="G686" s="14">
        <f t="shared" ca="1" si="254"/>
        <v>1.20438543357412</v>
      </c>
      <c r="H686" s="14">
        <f t="shared" ca="1" si="255"/>
        <v>1.00356058</v>
      </c>
      <c r="I686" s="13">
        <f t="shared" si="245"/>
        <v>0.1</v>
      </c>
      <c r="J686" s="29">
        <f t="shared" si="246"/>
        <v>45036</v>
      </c>
      <c r="K686" s="2">
        <f t="shared" si="247"/>
        <v>7</v>
      </c>
      <c r="L686" s="17">
        <f t="shared" si="248"/>
        <v>7</v>
      </c>
      <c r="M686" s="12">
        <f t="shared" si="240"/>
        <v>1.0026510129999999</v>
      </c>
      <c r="N686" s="12">
        <f t="shared" ca="1" si="241"/>
        <v>1.006221032</v>
      </c>
      <c r="O686" s="17">
        <f t="shared" si="249"/>
        <v>0</v>
      </c>
      <c r="P686" s="14">
        <f t="shared" ca="1" si="238"/>
        <v>440.53624682999998</v>
      </c>
      <c r="Q686" s="14">
        <f t="shared" si="239"/>
        <v>0</v>
      </c>
      <c r="R686" s="14">
        <f t="shared" ca="1" si="257"/>
        <v>431.6300306</v>
      </c>
      <c r="S686" s="20">
        <f t="shared" si="242"/>
        <v>0</v>
      </c>
      <c r="T686" s="14">
        <f t="shared" si="256"/>
        <v>0</v>
      </c>
      <c r="U686" s="4" t="str">
        <f t="shared" si="250"/>
        <v>J=</v>
      </c>
      <c r="V686" s="29">
        <f t="shared" si="251"/>
        <v>45068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x14ac:dyDescent="0.15">
      <c r="A687" s="35">
        <f t="shared" si="243"/>
        <v>45050</v>
      </c>
      <c r="B687" s="156">
        <f t="shared" ca="1" si="252"/>
        <v>1441.81308042</v>
      </c>
      <c r="C687" s="14">
        <f t="shared" si="244"/>
        <v>1000</v>
      </c>
      <c r="D687" s="13">
        <f ca="1">IF(A687&lt;$B$1,VLOOKUP(A687,[1]DI!$A$4:$B$15000,2,FALSE),0)</f>
        <v>0.13650000000000001</v>
      </c>
      <c r="E687" s="14">
        <f t="shared" ca="1" si="253"/>
        <v>1.00050788</v>
      </c>
      <c r="F687" s="14">
        <f ca="1">(TRUNC(PRODUCT($E$12:$E686),16))</f>
        <v>1.20928760713501</v>
      </c>
      <c r="G687" s="14">
        <f t="shared" ca="1" si="254"/>
        <v>1.20438543357412</v>
      </c>
      <c r="H687" s="14">
        <f t="shared" ca="1" si="255"/>
        <v>1.0040702699999999</v>
      </c>
      <c r="I687" s="13">
        <f t="shared" si="245"/>
        <v>0.1</v>
      </c>
      <c r="J687" s="29">
        <f t="shared" si="246"/>
        <v>45036</v>
      </c>
      <c r="K687" s="2">
        <f t="shared" si="247"/>
        <v>8</v>
      </c>
      <c r="L687" s="17">
        <f t="shared" si="248"/>
        <v>8</v>
      </c>
      <c r="M687" s="12">
        <f t="shared" si="240"/>
        <v>1.003030302</v>
      </c>
      <c r="N687" s="12">
        <f t="shared" ca="1" si="241"/>
        <v>1.0071129059999999</v>
      </c>
      <c r="O687" s="17">
        <f t="shared" si="249"/>
        <v>0</v>
      </c>
      <c r="P687" s="14">
        <f t="shared" ca="1" si="238"/>
        <v>441.81308042000001</v>
      </c>
      <c r="Q687" s="14">
        <f t="shared" si="239"/>
        <v>0</v>
      </c>
      <c r="R687" s="14">
        <f t="shared" ca="1" si="257"/>
        <v>431.6300306</v>
      </c>
      <c r="S687" s="20">
        <f t="shared" si="242"/>
        <v>0</v>
      </c>
      <c r="T687" s="14">
        <f t="shared" si="256"/>
        <v>0</v>
      </c>
      <c r="U687" s="4" t="str">
        <f t="shared" si="250"/>
        <v>J=</v>
      </c>
      <c r="V687" s="29">
        <f t="shared" si="251"/>
        <v>45068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35">
        <f t="shared" si="243"/>
        <v>45051</v>
      </c>
      <c r="B688" s="156">
        <f t="shared" ca="1" si="252"/>
        <v>1443.0910478800001</v>
      </c>
      <c r="C688" s="14">
        <f t="shared" si="244"/>
        <v>1000</v>
      </c>
      <c r="D688" s="13">
        <f ca="1">IF(A688&lt;$B$1,VLOOKUP(A688,[1]DI!$A$4:$B$15000,2,FALSE),0)</f>
        <v>0.13650000000000001</v>
      </c>
      <c r="E688" s="14">
        <f t="shared" ca="1" si="253"/>
        <v>1.00050788</v>
      </c>
      <c r="F688" s="14">
        <f ca="1">(TRUNC(PRODUCT($E$12:$E687),16))</f>
        <v>1.2099017801249301</v>
      </c>
      <c r="G688" s="14">
        <f t="shared" ca="1" si="254"/>
        <v>1.20438543357412</v>
      </c>
      <c r="H688" s="14">
        <f t="shared" ca="1" si="255"/>
        <v>1.00458022</v>
      </c>
      <c r="I688" s="13">
        <f t="shared" si="245"/>
        <v>0.1</v>
      </c>
      <c r="J688" s="29">
        <f t="shared" si="246"/>
        <v>45036</v>
      </c>
      <c r="K688" s="2">
        <f t="shared" si="247"/>
        <v>9</v>
      </c>
      <c r="L688" s="17">
        <f t="shared" si="248"/>
        <v>9</v>
      </c>
      <c r="M688" s="12">
        <f t="shared" si="240"/>
        <v>1.003409735</v>
      </c>
      <c r="N688" s="12">
        <f t="shared" ca="1" si="241"/>
        <v>1.0080055720000001</v>
      </c>
      <c r="O688" s="17">
        <f t="shared" si="249"/>
        <v>0</v>
      </c>
      <c r="P688" s="14">
        <f t="shared" ca="1" si="238"/>
        <v>443.09104788000002</v>
      </c>
      <c r="Q688" s="14">
        <f t="shared" si="239"/>
        <v>0</v>
      </c>
      <c r="R688" s="14">
        <f t="shared" ca="1" si="257"/>
        <v>431.6300306</v>
      </c>
      <c r="S688" s="20">
        <f t="shared" si="242"/>
        <v>0</v>
      </c>
      <c r="T688" s="14">
        <f t="shared" si="256"/>
        <v>0</v>
      </c>
      <c r="U688" s="4" t="str">
        <f t="shared" si="250"/>
        <v>J=</v>
      </c>
      <c r="V688" s="29">
        <f t="shared" si="251"/>
        <v>45068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35">
        <f t="shared" si="243"/>
        <v>45052</v>
      </c>
      <c r="B689" s="156">
        <f t="shared" ca="1" si="252"/>
        <v>1444.3701348700001</v>
      </c>
      <c r="C689" s="14">
        <f t="shared" si="244"/>
        <v>1000</v>
      </c>
      <c r="D689" s="13">
        <f ca="1">IF(A689&lt;$B$1,VLOOKUP(A689,[1]DI!$A$4:$B$15000,2,FALSE),0)</f>
        <v>0</v>
      </c>
      <c r="E689" s="14">
        <f t="shared" ca="1" si="253"/>
        <v>1</v>
      </c>
      <c r="F689" s="14">
        <f ca="1">(TRUNC(PRODUCT($E$12:$E688),16))</f>
        <v>1.2105162650410199</v>
      </c>
      <c r="G689" s="14">
        <f t="shared" ca="1" si="254"/>
        <v>1.20438543357412</v>
      </c>
      <c r="H689" s="14">
        <f t="shared" ca="1" si="255"/>
        <v>1.0050904199999999</v>
      </c>
      <c r="I689" s="13">
        <f t="shared" si="245"/>
        <v>0.1</v>
      </c>
      <c r="J689" s="29">
        <f t="shared" si="246"/>
        <v>45036</v>
      </c>
      <c r="K689" s="2">
        <f t="shared" si="247"/>
        <v>9</v>
      </c>
      <c r="L689" s="17">
        <f t="shared" si="248"/>
        <v>10</v>
      </c>
      <c r="M689" s="12">
        <f t="shared" si="240"/>
        <v>1.003789311</v>
      </c>
      <c r="N689" s="12">
        <f t="shared" ca="1" si="241"/>
        <v>1.0088990200000001</v>
      </c>
      <c r="O689" s="17">
        <f t="shared" si="249"/>
        <v>0</v>
      </c>
      <c r="P689" s="14">
        <f t="shared" ca="1" si="238"/>
        <v>444.37013487000002</v>
      </c>
      <c r="Q689" s="14">
        <f t="shared" si="239"/>
        <v>0</v>
      </c>
      <c r="R689" s="14">
        <f t="shared" ca="1" si="257"/>
        <v>431.6300306</v>
      </c>
      <c r="S689" s="20">
        <f t="shared" si="242"/>
        <v>0</v>
      </c>
      <c r="T689" s="14">
        <f t="shared" si="256"/>
        <v>0</v>
      </c>
      <c r="U689" s="4" t="str">
        <f t="shared" si="250"/>
        <v>J=</v>
      </c>
      <c r="V689" s="29">
        <f t="shared" si="251"/>
        <v>45068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35">
        <f t="shared" si="243"/>
        <v>45053</v>
      </c>
      <c r="B690" s="156">
        <f t="shared" ca="1" si="252"/>
        <v>1444.3701348700001</v>
      </c>
      <c r="C690" s="14">
        <f t="shared" si="244"/>
        <v>1000</v>
      </c>
      <c r="D690" s="13">
        <f ca="1">IF(A690&lt;$B$1,VLOOKUP(A690,[1]DI!$A$4:$B$15000,2,FALSE),0)</f>
        <v>0</v>
      </c>
      <c r="E690" s="14">
        <f t="shared" ca="1" si="253"/>
        <v>1</v>
      </c>
      <c r="F690" s="14">
        <f ca="1">(TRUNC(PRODUCT($E$12:$E689),16))</f>
        <v>1.2105162650410199</v>
      </c>
      <c r="G690" s="14">
        <f t="shared" ca="1" si="254"/>
        <v>1.20438543357412</v>
      </c>
      <c r="H690" s="14">
        <f t="shared" ca="1" si="255"/>
        <v>1.0050904199999999</v>
      </c>
      <c r="I690" s="13">
        <f t="shared" si="245"/>
        <v>0.1</v>
      </c>
      <c r="J690" s="29">
        <f t="shared" si="246"/>
        <v>45036</v>
      </c>
      <c r="K690" s="2">
        <f t="shared" si="247"/>
        <v>9</v>
      </c>
      <c r="L690" s="17">
        <f t="shared" si="248"/>
        <v>10</v>
      </c>
      <c r="M690" s="12">
        <f t="shared" si="240"/>
        <v>1.003789311</v>
      </c>
      <c r="N690" s="12">
        <f t="shared" ca="1" si="241"/>
        <v>1.0088990200000001</v>
      </c>
      <c r="O690" s="17">
        <f t="shared" si="249"/>
        <v>0</v>
      </c>
      <c r="P690" s="14">
        <f t="shared" ref="P690:P753" ca="1" si="258">TRUNC(((N690-1)*C690),8)+TRUNC(R689*N690,8)</f>
        <v>444.37013487000002</v>
      </c>
      <c r="Q690" s="14">
        <f t="shared" ref="Q690:Q753" si="259">Q689</f>
        <v>0</v>
      </c>
      <c r="R690" s="14">
        <f t="shared" ca="1" si="257"/>
        <v>431.6300306</v>
      </c>
      <c r="S690" s="20">
        <f t="shared" si="242"/>
        <v>0</v>
      </c>
      <c r="T690" s="14">
        <f t="shared" si="256"/>
        <v>0</v>
      </c>
      <c r="U690" s="4" t="str">
        <f t="shared" si="250"/>
        <v>J=</v>
      </c>
      <c r="V690" s="29">
        <f t="shared" si="251"/>
        <v>45068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35">
        <f t="shared" si="243"/>
        <v>45054</v>
      </c>
      <c r="B691" s="156">
        <f t="shared" ca="1" si="252"/>
        <v>1444.3701348700001</v>
      </c>
      <c r="C691" s="14">
        <f t="shared" si="244"/>
        <v>1000</v>
      </c>
      <c r="D691" s="13">
        <f ca="1">IF(A691&lt;$B$1,VLOOKUP(A691,[1]DI!$A$4:$B$15000,2,FALSE),0)</f>
        <v>0.13650000000000001</v>
      </c>
      <c r="E691" s="14">
        <f t="shared" ca="1" si="253"/>
        <v>1.00050788</v>
      </c>
      <c r="F691" s="14">
        <f ca="1">(TRUNC(PRODUCT($E$12:$E690),16))</f>
        <v>1.2105162650410199</v>
      </c>
      <c r="G691" s="14">
        <f t="shared" ca="1" si="254"/>
        <v>1.20438543357412</v>
      </c>
      <c r="H691" s="14">
        <f t="shared" ca="1" si="255"/>
        <v>1.0050904199999999</v>
      </c>
      <c r="I691" s="13">
        <f t="shared" si="245"/>
        <v>0.1</v>
      </c>
      <c r="J691" s="29">
        <f t="shared" si="246"/>
        <v>45036</v>
      </c>
      <c r="K691" s="2">
        <f t="shared" si="247"/>
        <v>10</v>
      </c>
      <c r="L691" s="17">
        <f t="shared" si="248"/>
        <v>10</v>
      </c>
      <c r="M691" s="12">
        <f t="shared" si="240"/>
        <v>1.003789311</v>
      </c>
      <c r="N691" s="12">
        <f t="shared" ca="1" si="241"/>
        <v>1.0088990200000001</v>
      </c>
      <c r="O691" s="17">
        <f t="shared" si="249"/>
        <v>0</v>
      </c>
      <c r="P691" s="14">
        <f t="shared" ca="1" si="258"/>
        <v>444.37013487000002</v>
      </c>
      <c r="Q691" s="14">
        <f t="shared" si="259"/>
        <v>0</v>
      </c>
      <c r="R691" s="14">
        <f t="shared" ca="1" si="257"/>
        <v>431.6300306</v>
      </c>
      <c r="S691" s="20">
        <f t="shared" si="242"/>
        <v>0</v>
      </c>
      <c r="T691" s="14">
        <f t="shared" si="256"/>
        <v>0</v>
      </c>
      <c r="U691" s="4" t="str">
        <f t="shared" si="250"/>
        <v>J=</v>
      </c>
      <c r="V691" s="29">
        <f t="shared" si="251"/>
        <v>45068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35">
        <f t="shared" si="243"/>
        <v>45055</v>
      </c>
      <c r="B692" s="156">
        <f t="shared" ca="1" si="252"/>
        <v>1445.65037145</v>
      </c>
      <c r="C692" s="14">
        <f t="shared" si="244"/>
        <v>1000</v>
      </c>
      <c r="D692" s="13">
        <f ca="1">IF(A692&lt;$B$1,VLOOKUP(A692,[1]DI!$A$4:$B$15000,2,FALSE),0)</f>
        <v>0.13650000000000001</v>
      </c>
      <c r="E692" s="14">
        <f t="shared" ca="1" si="253"/>
        <v>1.00050788</v>
      </c>
      <c r="F692" s="14">
        <f ca="1">(TRUNC(PRODUCT($E$12:$E691),16))</f>
        <v>1.2111310620417</v>
      </c>
      <c r="G692" s="14">
        <f t="shared" ca="1" si="254"/>
        <v>1.20438543357412</v>
      </c>
      <c r="H692" s="14">
        <f t="shared" ca="1" si="255"/>
        <v>1.00560089</v>
      </c>
      <c r="I692" s="13">
        <f t="shared" si="245"/>
        <v>0.1</v>
      </c>
      <c r="J692" s="29">
        <f t="shared" si="246"/>
        <v>45036</v>
      </c>
      <c r="K692" s="2">
        <f t="shared" si="247"/>
        <v>11</v>
      </c>
      <c r="L692" s="17">
        <f t="shared" si="248"/>
        <v>11</v>
      </c>
      <c r="M692" s="12">
        <f t="shared" si="240"/>
        <v>1.004169031</v>
      </c>
      <c r="N692" s="12">
        <f t="shared" ca="1" si="241"/>
        <v>1.0097932709999999</v>
      </c>
      <c r="O692" s="17">
        <f t="shared" si="249"/>
        <v>0</v>
      </c>
      <c r="P692" s="14">
        <f t="shared" ca="1" si="258"/>
        <v>445.65037145000002</v>
      </c>
      <c r="Q692" s="14">
        <f t="shared" si="259"/>
        <v>0</v>
      </c>
      <c r="R692" s="14">
        <f t="shared" ca="1" si="257"/>
        <v>431.6300306</v>
      </c>
      <c r="S692" s="20">
        <f t="shared" si="242"/>
        <v>0</v>
      </c>
      <c r="T692" s="14">
        <f t="shared" si="256"/>
        <v>0</v>
      </c>
      <c r="U692" s="4" t="str">
        <f t="shared" si="250"/>
        <v>J=</v>
      </c>
      <c r="V692" s="29">
        <f t="shared" si="251"/>
        <v>45068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35">
        <f t="shared" si="243"/>
        <v>45056</v>
      </c>
      <c r="B693" s="156">
        <f t="shared" ca="1" si="252"/>
        <v>1446.9317304400001</v>
      </c>
      <c r="C693" s="14">
        <f t="shared" si="244"/>
        <v>1000</v>
      </c>
      <c r="D693" s="13">
        <f ca="1">IF(A693&lt;$B$1,VLOOKUP(A693,[1]DI!$A$4:$B$15000,2,FALSE),0)</f>
        <v>0.13650000000000001</v>
      </c>
      <c r="E693" s="14">
        <f t="shared" ca="1" si="253"/>
        <v>1.00050788</v>
      </c>
      <c r="F693" s="14">
        <f ca="1">(TRUNC(PRODUCT($E$12:$E692),16))</f>
        <v>1.21174617128549</v>
      </c>
      <c r="G693" s="14">
        <f t="shared" ca="1" si="254"/>
        <v>1.20438543357412</v>
      </c>
      <c r="H693" s="14">
        <f t="shared" ca="1" si="255"/>
        <v>1.00611161</v>
      </c>
      <c r="I693" s="13">
        <f t="shared" si="245"/>
        <v>0.1</v>
      </c>
      <c r="J693" s="29">
        <f t="shared" si="246"/>
        <v>45036</v>
      </c>
      <c r="K693" s="2">
        <f t="shared" si="247"/>
        <v>12</v>
      </c>
      <c r="L693" s="17">
        <f t="shared" si="248"/>
        <v>12</v>
      </c>
      <c r="M693" s="12">
        <f t="shared" si="240"/>
        <v>1.0045488950000001</v>
      </c>
      <c r="N693" s="12">
        <f t="shared" ca="1" si="241"/>
        <v>1.010688306</v>
      </c>
      <c r="O693" s="17">
        <f t="shared" si="249"/>
        <v>0</v>
      </c>
      <c r="P693" s="14">
        <f t="shared" ca="1" si="258"/>
        <v>446.93173044000002</v>
      </c>
      <c r="Q693" s="14">
        <f t="shared" si="259"/>
        <v>0</v>
      </c>
      <c r="R693" s="14">
        <f t="shared" ca="1" si="257"/>
        <v>431.6300306</v>
      </c>
      <c r="S693" s="20">
        <f t="shared" si="242"/>
        <v>0</v>
      </c>
      <c r="T693" s="14">
        <f t="shared" si="256"/>
        <v>0</v>
      </c>
      <c r="U693" s="4" t="str">
        <f t="shared" si="250"/>
        <v>J=</v>
      </c>
      <c r="V693" s="29">
        <f t="shared" si="251"/>
        <v>45068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x14ac:dyDescent="0.15">
      <c r="A694" s="35">
        <f t="shared" si="243"/>
        <v>45057</v>
      </c>
      <c r="B694" s="156">
        <f t="shared" ca="1" si="252"/>
        <v>1448.2142390199999</v>
      </c>
      <c r="C694" s="14">
        <f t="shared" si="244"/>
        <v>1000</v>
      </c>
      <c r="D694" s="13">
        <f ca="1">IF(A694&lt;$B$1,VLOOKUP(A694,[1]DI!$A$4:$B$15000,2,FALSE),0)</f>
        <v>0.13650000000000001</v>
      </c>
      <c r="E694" s="14">
        <f t="shared" ca="1" si="253"/>
        <v>1.00050788</v>
      </c>
      <c r="F694" s="14">
        <f ca="1">(TRUNC(PRODUCT($E$12:$E693),16))</f>
        <v>1.2123615929309699</v>
      </c>
      <c r="G694" s="14">
        <f t="shared" ca="1" si="254"/>
        <v>1.20438543357412</v>
      </c>
      <c r="H694" s="14">
        <f t="shared" ca="1" si="255"/>
        <v>1.0066226</v>
      </c>
      <c r="I694" s="13">
        <f t="shared" si="245"/>
        <v>0.1</v>
      </c>
      <c r="J694" s="29">
        <f t="shared" si="246"/>
        <v>45036</v>
      </c>
      <c r="K694" s="2">
        <f t="shared" si="247"/>
        <v>13</v>
      </c>
      <c r="L694" s="17">
        <f t="shared" si="248"/>
        <v>13</v>
      </c>
      <c r="M694" s="12">
        <f t="shared" si="240"/>
        <v>1.0049289020000001</v>
      </c>
      <c r="N694" s="12">
        <f t="shared" ca="1" si="241"/>
        <v>1.011584144</v>
      </c>
      <c r="O694" s="17">
        <f t="shared" si="249"/>
        <v>0</v>
      </c>
      <c r="P694" s="14">
        <f t="shared" ca="1" si="258"/>
        <v>448.21423901999998</v>
      </c>
      <c r="Q694" s="14">
        <f t="shared" si="259"/>
        <v>0</v>
      </c>
      <c r="R694" s="14">
        <f t="shared" ca="1" si="257"/>
        <v>431.6300306</v>
      </c>
      <c r="S694" s="20">
        <f t="shared" si="242"/>
        <v>0</v>
      </c>
      <c r="T694" s="14">
        <f t="shared" si="256"/>
        <v>0</v>
      </c>
      <c r="U694" s="4" t="str">
        <f t="shared" si="250"/>
        <v>J=</v>
      </c>
      <c r="V694" s="29">
        <f t="shared" si="251"/>
        <v>45068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35">
        <f t="shared" si="243"/>
        <v>45058</v>
      </c>
      <c r="B695" s="156">
        <f t="shared" ca="1" si="252"/>
        <v>1449.4978714399999</v>
      </c>
      <c r="C695" s="14">
        <f t="shared" si="244"/>
        <v>1000</v>
      </c>
      <c r="D695" s="13">
        <f ca="1">IF(A695&lt;$B$1,VLOOKUP(A695,[1]DI!$A$4:$B$15000,2,FALSE),0)</f>
        <v>0.13650000000000001</v>
      </c>
      <c r="E695" s="14">
        <f t="shared" ca="1" si="253"/>
        <v>1.00050788</v>
      </c>
      <c r="F695" s="14">
        <f ca="1">(TRUNC(PRODUCT($E$12:$E694),16))</f>
        <v>1.2129773271367801</v>
      </c>
      <c r="G695" s="14">
        <f t="shared" ca="1" si="254"/>
        <v>1.20438543357412</v>
      </c>
      <c r="H695" s="14">
        <f t="shared" ca="1" si="255"/>
        <v>1.0071338400000001</v>
      </c>
      <c r="I695" s="13">
        <f t="shared" si="245"/>
        <v>0.1</v>
      </c>
      <c r="J695" s="29">
        <f t="shared" si="246"/>
        <v>45036</v>
      </c>
      <c r="K695" s="2">
        <f t="shared" si="247"/>
        <v>14</v>
      </c>
      <c r="L695" s="17">
        <f t="shared" si="248"/>
        <v>14</v>
      </c>
      <c r="M695" s="12">
        <f t="shared" si="240"/>
        <v>1.005309053</v>
      </c>
      <c r="N695" s="12">
        <f t="shared" ca="1" si="241"/>
        <v>1.012480767</v>
      </c>
      <c r="O695" s="17">
        <f t="shared" si="249"/>
        <v>0</v>
      </c>
      <c r="P695" s="14">
        <f t="shared" ca="1" si="258"/>
        <v>449.49787144000004</v>
      </c>
      <c r="Q695" s="14">
        <f t="shared" si="259"/>
        <v>0</v>
      </c>
      <c r="R695" s="14">
        <f t="shared" ca="1" si="257"/>
        <v>431.6300306</v>
      </c>
      <c r="S695" s="20">
        <f t="shared" si="242"/>
        <v>0</v>
      </c>
      <c r="T695" s="14">
        <f t="shared" si="256"/>
        <v>0</v>
      </c>
      <c r="U695" s="4" t="str">
        <f t="shared" si="250"/>
        <v>J=</v>
      </c>
      <c r="V695" s="29">
        <f t="shared" si="251"/>
        <v>45068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35">
        <f t="shared" si="243"/>
        <v>45059</v>
      </c>
      <c r="B696" s="156">
        <f t="shared" ca="1" si="252"/>
        <v>1450.7826419999999</v>
      </c>
      <c r="C696" s="14">
        <f t="shared" si="244"/>
        <v>1000</v>
      </c>
      <c r="D696" s="13">
        <f ca="1">IF(A696&lt;$B$1,VLOOKUP(A696,[1]DI!$A$4:$B$15000,2,FALSE),0)</f>
        <v>0</v>
      </c>
      <c r="E696" s="14">
        <f t="shared" ca="1" si="253"/>
        <v>1</v>
      </c>
      <c r="F696" s="14">
        <f ca="1">(TRUNC(PRODUCT($E$12:$E695),16))</f>
        <v>1.21359337406169</v>
      </c>
      <c r="G696" s="14">
        <f t="shared" ca="1" si="254"/>
        <v>1.20438543357412</v>
      </c>
      <c r="H696" s="14">
        <f t="shared" ca="1" si="255"/>
        <v>1.0076453400000001</v>
      </c>
      <c r="I696" s="13">
        <f t="shared" si="245"/>
        <v>0.1</v>
      </c>
      <c r="J696" s="29">
        <f t="shared" si="246"/>
        <v>45036</v>
      </c>
      <c r="K696" s="2">
        <f t="shared" si="247"/>
        <v>14</v>
      </c>
      <c r="L696" s="17">
        <f t="shared" si="248"/>
        <v>15</v>
      </c>
      <c r="M696" s="12">
        <f t="shared" si="240"/>
        <v>1.005689348</v>
      </c>
      <c r="N696" s="12">
        <f t="shared" ca="1" si="241"/>
        <v>1.0133781850000001</v>
      </c>
      <c r="O696" s="17">
        <f t="shared" si="249"/>
        <v>0</v>
      </c>
      <c r="P696" s="14">
        <f t="shared" ca="1" si="258"/>
        <v>450.78264199999995</v>
      </c>
      <c r="Q696" s="14">
        <f t="shared" si="259"/>
        <v>0</v>
      </c>
      <c r="R696" s="14">
        <f t="shared" ca="1" si="257"/>
        <v>431.6300306</v>
      </c>
      <c r="S696" s="20">
        <f t="shared" si="242"/>
        <v>0</v>
      </c>
      <c r="T696" s="14">
        <f t="shared" si="256"/>
        <v>0</v>
      </c>
      <c r="U696" s="4" t="str">
        <f t="shared" si="250"/>
        <v>J=</v>
      </c>
      <c r="V696" s="29">
        <f t="shared" si="251"/>
        <v>45068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35">
        <f t="shared" si="243"/>
        <v>45060</v>
      </c>
      <c r="B697" s="156">
        <f t="shared" ca="1" si="252"/>
        <v>1450.7826419999999</v>
      </c>
      <c r="C697" s="14">
        <f t="shared" si="244"/>
        <v>1000</v>
      </c>
      <c r="D697" s="13">
        <f ca="1">IF(A697&lt;$B$1,VLOOKUP(A697,[1]DI!$A$4:$B$15000,2,FALSE),0)</f>
        <v>0</v>
      </c>
      <c r="E697" s="14">
        <f t="shared" ca="1" si="253"/>
        <v>1</v>
      </c>
      <c r="F697" s="14">
        <f ca="1">(TRUNC(PRODUCT($E$12:$E696),16))</f>
        <v>1.21359337406169</v>
      </c>
      <c r="G697" s="14">
        <f t="shared" ca="1" si="254"/>
        <v>1.20438543357412</v>
      </c>
      <c r="H697" s="14">
        <f t="shared" ca="1" si="255"/>
        <v>1.0076453400000001</v>
      </c>
      <c r="I697" s="13">
        <f t="shared" si="245"/>
        <v>0.1</v>
      </c>
      <c r="J697" s="29">
        <f t="shared" si="246"/>
        <v>45036</v>
      </c>
      <c r="K697" s="2">
        <f t="shared" si="247"/>
        <v>14</v>
      </c>
      <c r="L697" s="17">
        <f t="shared" si="248"/>
        <v>15</v>
      </c>
      <c r="M697" s="12">
        <f t="shared" si="240"/>
        <v>1.005689348</v>
      </c>
      <c r="N697" s="12">
        <f t="shared" ca="1" si="241"/>
        <v>1.0133781850000001</v>
      </c>
      <c r="O697" s="17">
        <f t="shared" si="249"/>
        <v>0</v>
      </c>
      <c r="P697" s="14">
        <f t="shared" ca="1" si="258"/>
        <v>450.78264199999995</v>
      </c>
      <c r="Q697" s="14">
        <f t="shared" si="259"/>
        <v>0</v>
      </c>
      <c r="R697" s="14">
        <f t="shared" ca="1" si="257"/>
        <v>431.6300306</v>
      </c>
      <c r="S697" s="20">
        <f t="shared" si="242"/>
        <v>0</v>
      </c>
      <c r="T697" s="14">
        <f t="shared" si="256"/>
        <v>0</v>
      </c>
      <c r="U697" s="4" t="str">
        <f t="shared" si="250"/>
        <v>J=</v>
      </c>
      <c r="V697" s="29">
        <f t="shared" si="251"/>
        <v>45068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35">
        <f t="shared" si="243"/>
        <v>45061</v>
      </c>
      <c r="B698" s="156">
        <f t="shared" ca="1" si="252"/>
        <v>1450.7826419999999</v>
      </c>
      <c r="C698" s="14">
        <f t="shared" si="244"/>
        <v>1000</v>
      </c>
      <c r="D698" s="13">
        <f ca="1">IF(A698&lt;$B$1,VLOOKUP(A698,[1]DI!$A$4:$B$15000,2,FALSE),0)</f>
        <v>0.13650000000000001</v>
      </c>
      <c r="E698" s="14">
        <f t="shared" ca="1" si="253"/>
        <v>1.00050788</v>
      </c>
      <c r="F698" s="14">
        <f ca="1">(TRUNC(PRODUCT($E$12:$E697),16))</f>
        <v>1.21359337406169</v>
      </c>
      <c r="G698" s="14">
        <f t="shared" ca="1" si="254"/>
        <v>1.20438543357412</v>
      </c>
      <c r="H698" s="14">
        <f t="shared" ca="1" si="255"/>
        <v>1.0076453400000001</v>
      </c>
      <c r="I698" s="13">
        <f t="shared" si="245"/>
        <v>0.1</v>
      </c>
      <c r="J698" s="29">
        <f t="shared" si="246"/>
        <v>45036</v>
      </c>
      <c r="K698" s="2">
        <f t="shared" si="247"/>
        <v>15</v>
      </c>
      <c r="L698" s="17">
        <f t="shared" si="248"/>
        <v>15</v>
      </c>
      <c r="M698" s="12">
        <f t="shared" si="240"/>
        <v>1.005689348</v>
      </c>
      <c r="N698" s="12">
        <f t="shared" ca="1" si="241"/>
        <v>1.0133781850000001</v>
      </c>
      <c r="O698" s="17">
        <f t="shared" si="249"/>
        <v>0</v>
      </c>
      <c r="P698" s="14">
        <f t="shared" ca="1" si="258"/>
        <v>450.78264199999995</v>
      </c>
      <c r="Q698" s="14">
        <f t="shared" si="259"/>
        <v>0</v>
      </c>
      <c r="R698" s="14">
        <f t="shared" ca="1" si="257"/>
        <v>431.6300306</v>
      </c>
      <c r="S698" s="20">
        <f t="shared" si="242"/>
        <v>0</v>
      </c>
      <c r="T698" s="14">
        <f t="shared" si="256"/>
        <v>0</v>
      </c>
      <c r="U698" s="4" t="str">
        <f t="shared" si="250"/>
        <v>J=</v>
      </c>
      <c r="V698" s="29">
        <f t="shared" si="251"/>
        <v>45068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35">
        <f t="shared" si="243"/>
        <v>45062</v>
      </c>
      <c r="B699" s="156">
        <f t="shared" ca="1" si="252"/>
        <v>1452.0685664499999</v>
      </c>
      <c r="C699" s="14">
        <f t="shared" si="244"/>
        <v>1000</v>
      </c>
      <c r="D699" s="13">
        <f ca="1">IF(A699&lt;$B$1,VLOOKUP(A699,[1]DI!$A$4:$B$15000,2,FALSE),0)</f>
        <v>0.13650000000000001</v>
      </c>
      <c r="E699" s="14">
        <f t="shared" ca="1" si="253"/>
        <v>1.00050788</v>
      </c>
      <c r="F699" s="14">
        <f ca="1">(TRUNC(PRODUCT($E$12:$E698),16))</f>
        <v>1.2142097338645099</v>
      </c>
      <c r="G699" s="14">
        <f t="shared" ca="1" si="254"/>
        <v>1.20438543357412</v>
      </c>
      <c r="H699" s="14">
        <f t="shared" ca="1" si="255"/>
        <v>1.00815711</v>
      </c>
      <c r="I699" s="13">
        <f t="shared" si="245"/>
        <v>0.1</v>
      </c>
      <c r="J699" s="29">
        <f t="shared" si="246"/>
        <v>45036</v>
      </c>
      <c r="K699" s="2">
        <f t="shared" si="247"/>
        <v>16</v>
      </c>
      <c r="L699" s="17">
        <f t="shared" si="248"/>
        <v>16</v>
      </c>
      <c r="M699" s="12">
        <f t="shared" si="240"/>
        <v>1.0060697869999999</v>
      </c>
      <c r="N699" s="12">
        <f t="shared" ca="1" si="241"/>
        <v>1.014276409</v>
      </c>
      <c r="O699" s="17">
        <f t="shared" si="249"/>
        <v>0</v>
      </c>
      <c r="P699" s="14">
        <f t="shared" ca="1" si="258"/>
        <v>452.06856644999999</v>
      </c>
      <c r="Q699" s="14">
        <f t="shared" si="259"/>
        <v>0</v>
      </c>
      <c r="R699" s="14">
        <f t="shared" ca="1" si="257"/>
        <v>431.6300306</v>
      </c>
      <c r="S699" s="20">
        <f t="shared" si="242"/>
        <v>0</v>
      </c>
      <c r="T699" s="14">
        <f t="shared" si="256"/>
        <v>0</v>
      </c>
      <c r="U699" s="4" t="str">
        <f t="shared" si="250"/>
        <v>J=</v>
      </c>
      <c r="V699" s="29">
        <f t="shared" si="251"/>
        <v>45068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35">
        <f t="shared" si="243"/>
        <v>45063</v>
      </c>
      <c r="B700" s="156">
        <f t="shared" ca="1" si="252"/>
        <v>1453.35561616</v>
      </c>
      <c r="C700" s="14">
        <f t="shared" si="244"/>
        <v>1000</v>
      </c>
      <c r="D700" s="13">
        <f ca="1">IF(A700&lt;$B$1,VLOOKUP(A700,[1]DI!$A$4:$B$15000,2,FALSE),0)</f>
        <v>0.13650000000000001</v>
      </c>
      <c r="E700" s="14">
        <f t="shared" ca="1" si="253"/>
        <v>1.00050788</v>
      </c>
      <c r="F700" s="14">
        <f ca="1">(TRUNC(PRODUCT($E$12:$E699),16))</f>
        <v>1.2148264067041401</v>
      </c>
      <c r="G700" s="14">
        <f t="shared" ca="1" si="254"/>
        <v>1.20438543357412</v>
      </c>
      <c r="H700" s="14">
        <f t="shared" ca="1" si="255"/>
        <v>1.0086691299999999</v>
      </c>
      <c r="I700" s="13">
        <f t="shared" si="245"/>
        <v>0.1</v>
      </c>
      <c r="J700" s="29">
        <f t="shared" si="246"/>
        <v>45036</v>
      </c>
      <c r="K700" s="2">
        <f t="shared" si="247"/>
        <v>17</v>
      </c>
      <c r="L700" s="17">
        <f t="shared" si="248"/>
        <v>17</v>
      </c>
      <c r="M700" s="12">
        <f t="shared" si="240"/>
        <v>1.00645037</v>
      </c>
      <c r="N700" s="12">
        <f t="shared" ca="1" si="241"/>
        <v>1.015175419</v>
      </c>
      <c r="O700" s="17">
        <f t="shared" si="249"/>
        <v>0</v>
      </c>
      <c r="P700" s="14">
        <f t="shared" ca="1" si="258"/>
        <v>453.35561615999995</v>
      </c>
      <c r="Q700" s="14">
        <f t="shared" si="259"/>
        <v>0</v>
      </c>
      <c r="R700" s="14">
        <f t="shared" ca="1" si="257"/>
        <v>431.6300306</v>
      </c>
      <c r="S700" s="20">
        <f t="shared" si="242"/>
        <v>0</v>
      </c>
      <c r="T700" s="14">
        <f t="shared" si="256"/>
        <v>0</v>
      </c>
      <c r="U700" s="4" t="str">
        <f t="shared" si="250"/>
        <v>J=</v>
      </c>
      <c r="V700" s="29">
        <f t="shared" si="251"/>
        <v>45068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x14ac:dyDescent="0.15">
      <c r="A701" s="35">
        <f t="shared" si="243"/>
        <v>45064</v>
      </c>
      <c r="B701" s="156">
        <f t="shared" ca="1" si="252"/>
        <v>1454.6438054499999</v>
      </c>
      <c r="C701" s="14">
        <f t="shared" si="244"/>
        <v>1000</v>
      </c>
      <c r="D701" s="13">
        <f ca="1">IF(A701&lt;$B$1,VLOOKUP(A701,[1]DI!$A$4:$B$15000,2,FALSE),0)</f>
        <v>0.13650000000000001</v>
      </c>
      <c r="E701" s="14">
        <f t="shared" ca="1" si="253"/>
        <v>1.00050788</v>
      </c>
      <c r="F701" s="14">
        <f ca="1">(TRUNC(PRODUCT($E$12:$E700),16))</f>
        <v>1.21544339273958</v>
      </c>
      <c r="G701" s="14">
        <f t="shared" ca="1" si="254"/>
        <v>1.20438543357412</v>
      </c>
      <c r="H701" s="14">
        <f t="shared" ca="1" si="255"/>
        <v>1.0091814100000001</v>
      </c>
      <c r="I701" s="13">
        <f t="shared" si="245"/>
        <v>0.1</v>
      </c>
      <c r="J701" s="29">
        <f t="shared" si="246"/>
        <v>45036</v>
      </c>
      <c r="K701" s="2">
        <f t="shared" si="247"/>
        <v>18</v>
      </c>
      <c r="L701" s="17">
        <f t="shared" si="248"/>
        <v>18</v>
      </c>
      <c r="M701" s="12">
        <f t="shared" si="240"/>
        <v>1.006831096</v>
      </c>
      <c r="N701" s="12">
        <f t="shared" ca="1" si="241"/>
        <v>1.016075225</v>
      </c>
      <c r="O701" s="17">
        <f t="shared" si="249"/>
        <v>0</v>
      </c>
      <c r="P701" s="14">
        <f t="shared" ca="1" si="258"/>
        <v>454.64380545</v>
      </c>
      <c r="Q701" s="14">
        <f t="shared" si="259"/>
        <v>0</v>
      </c>
      <c r="R701" s="14">
        <f t="shared" ca="1" si="257"/>
        <v>431.6300306</v>
      </c>
      <c r="S701" s="20">
        <f t="shared" si="242"/>
        <v>0</v>
      </c>
      <c r="T701" s="14">
        <f t="shared" si="256"/>
        <v>0</v>
      </c>
      <c r="U701" s="4" t="str">
        <f t="shared" si="250"/>
        <v>J=</v>
      </c>
      <c r="V701" s="29">
        <f t="shared" si="251"/>
        <v>45068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35">
        <f t="shared" si="243"/>
        <v>45065</v>
      </c>
      <c r="B702" s="156">
        <f t="shared" ca="1" si="252"/>
        <v>1455.93315293</v>
      </c>
      <c r="C702" s="14">
        <f t="shared" si="244"/>
        <v>1000</v>
      </c>
      <c r="D702" s="13">
        <f ca="1">IF(A702&lt;$B$1,VLOOKUP(A702,[1]DI!$A$4:$B$15000,2,FALSE),0)</f>
        <v>0.13650000000000001</v>
      </c>
      <c r="E702" s="14">
        <f t="shared" ca="1" si="253"/>
        <v>1.00050788</v>
      </c>
      <c r="F702" s="14">
        <f ca="1">(TRUNC(PRODUCT($E$12:$E701),16))</f>
        <v>1.21606069212989</v>
      </c>
      <c r="G702" s="14">
        <f t="shared" ca="1" si="254"/>
        <v>1.20438543357412</v>
      </c>
      <c r="H702" s="14">
        <f t="shared" ca="1" si="255"/>
        <v>1.0096939599999999</v>
      </c>
      <c r="I702" s="13">
        <f t="shared" si="245"/>
        <v>0.1</v>
      </c>
      <c r="J702" s="29">
        <f t="shared" si="246"/>
        <v>45036</v>
      </c>
      <c r="K702" s="2">
        <f t="shared" si="247"/>
        <v>19</v>
      </c>
      <c r="L702" s="17">
        <f t="shared" si="248"/>
        <v>19</v>
      </c>
      <c r="M702" s="12">
        <f t="shared" si="240"/>
        <v>1.0072119669999999</v>
      </c>
      <c r="N702" s="12">
        <f t="shared" ca="1" si="241"/>
        <v>1.01697584</v>
      </c>
      <c r="O702" s="17">
        <f t="shared" si="249"/>
        <v>0</v>
      </c>
      <c r="P702" s="14">
        <f t="shared" ca="1" si="258"/>
        <v>455.93315293000001</v>
      </c>
      <c r="Q702" s="14">
        <f t="shared" si="259"/>
        <v>0</v>
      </c>
      <c r="R702" s="14">
        <f t="shared" ca="1" si="257"/>
        <v>431.6300306</v>
      </c>
      <c r="S702" s="20">
        <f t="shared" si="242"/>
        <v>0</v>
      </c>
      <c r="T702" s="14">
        <f t="shared" si="256"/>
        <v>0</v>
      </c>
      <c r="U702" s="4" t="str">
        <f t="shared" si="250"/>
        <v>J=</v>
      </c>
      <c r="V702" s="29">
        <f t="shared" si="251"/>
        <v>45068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35">
        <f t="shared" si="243"/>
        <v>45066</v>
      </c>
      <c r="B703" s="156">
        <f t="shared" ca="1" si="252"/>
        <v>1457.2236271100001</v>
      </c>
      <c r="C703" s="14">
        <f t="shared" si="244"/>
        <v>1000</v>
      </c>
      <c r="D703" s="13">
        <f ca="1">IF(A703&lt;$B$1,VLOOKUP(A703,[1]DI!$A$4:$B$15000,2,FALSE),0)</f>
        <v>0</v>
      </c>
      <c r="E703" s="14">
        <f t="shared" ca="1" si="253"/>
        <v>1</v>
      </c>
      <c r="F703" s="14">
        <f ca="1">(TRUNC(PRODUCT($E$12:$E702),16))</f>
        <v>1.2166783050342</v>
      </c>
      <c r="G703" s="14">
        <f t="shared" ca="1" si="254"/>
        <v>1.20438543357412</v>
      </c>
      <c r="H703" s="14">
        <f t="shared" ca="1" si="255"/>
        <v>1.01020676</v>
      </c>
      <c r="I703" s="13">
        <f t="shared" si="245"/>
        <v>0.1</v>
      </c>
      <c r="J703" s="29">
        <f t="shared" si="246"/>
        <v>45036</v>
      </c>
      <c r="K703" s="2">
        <f t="shared" si="247"/>
        <v>19</v>
      </c>
      <c r="L703" s="17">
        <f t="shared" si="248"/>
        <v>20</v>
      </c>
      <c r="M703" s="12">
        <f t="shared" si="240"/>
        <v>1.007592982</v>
      </c>
      <c r="N703" s="12">
        <f t="shared" ca="1" si="241"/>
        <v>1.017877242</v>
      </c>
      <c r="O703" s="17">
        <f t="shared" si="249"/>
        <v>0</v>
      </c>
      <c r="P703" s="14">
        <f t="shared" ca="1" si="258"/>
        <v>457.22362711000005</v>
      </c>
      <c r="Q703" s="14">
        <f t="shared" si="259"/>
        <v>0</v>
      </c>
      <c r="R703" s="14">
        <f t="shared" ca="1" si="257"/>
        <v>431.6300306</v>
      </c>
      <c r="S703" s="20">
        <f t="shared" si="242"/>
        <v>0</v>
      </c>
      <c r="T703" s="14">
        <f t="shared" si="256"/>
        <v>0</v>
      </c>
      <c r="U703" s="4" t="str">
        <f t="shared" si="250"/>
        <v>J=</v>
      </c>
      <c r="V703" s="29">
        <f t="shared" si="251"/>
        <v>45068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35">
        <f t="shared" si="243"/>
        <v>45067</v>
      </c>
      <c r="B704" s="156">
        <f t="shared" ca="1" si="252"/>
        <v>1457.2236271100001</v>
      </c>
      <c r="C704" s="14">
        <f t="shared" si="244"/>
        <v>1000</v>
      </c>
      <c r="D704" s="13">
        <f ca="1">IF(A704&lt;$B$1,VLOOKUP(A704,[1]DI!$A$4:$B$15000,2,FALSE),0)</f>
        <v>0</v>
      </c>
      <c r="E704" s="14">
        <f t="shared" ca="1" si="253"/>
        <v>1</v>
      </c>
      <c r="F704" s="14">
        <f ca="1">(TRUNC(PRODUCT($E$12:$E703),16))</f>
        <v>1.2166783050342</v>
      </c>
      <c r="G704" s="14">
        <f t="shared" ca="1" si="254"/>
        <v>1.20438543357412</v>
      </c>
      <c r="H704" s="14">
        <f t="shared" ca="1" si="255"/>
        <v>1.01020676</v>
      </c>
      <c r="I704" s="13">
        <f t="shared" si="245"/>
        <v>0.1</v>
      </c>
      <c r="J704" s="29">
        <f t="shared" si="246"/>
        <v>45036</v>
      </c>
      <c r="K704" s="2">
        <f t="shared" si="247"/>
        <v>19</v>
      </c>
      <c r="L704" s="17">
        <f t="shared" si="248"/>
        <v>20</v>
      </c>
      <c r="M704" s="12">
        <f t="shared" si="240"/>
        <v>1.007592982</v>
      </c>
      <c r="N704" s="12">
        <f t="shared" ca="1" si="241"/>
        <v>1.017877242</v>
      </c>
      <c r="O704" s="17">
        <f t="shared" si="249"/>
        <v>0</v>
      </c>
      <c r="P704" s="14">
        <f t="shared" ca="1" si="258"/>
        <v>457.22362711000005</v>
      </c>
      <c r="Q704" s="14">
        <f t="shared" si="259"/>
        <v>0</v>
      </c>
      <c r="R704" s="14">
        <f t="shared" ca="1" si="257"/>
        <v>431.6300306</v>
      </c>
      <c r="S704" s="20">
        <f t="shared" si="242"/>
        <v>0</v>
      </c>
      <c r="T704" s="14">
        <f t="shared" si="256"/>
        <v>0</v>
      </c>
      <c r="U704" s="4" t="str">
        <f t="shared" si="250"/>
        <v>J=</v>
      </c>
      <c r="V704" s="29">
        <f t="shared" si="251"/>
        <v>45068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x14ac:dyDescent="0.15">
      <c r="A705" s="35">
        <f t="shared" si="243"/>
        <v>45068</v>
      </c>
      <c r="B705" s="156">
        <f t="shared" ca="1" si="252"/>
        <v>1457.2236271100001</v>
      </c>
      <c r="C705" s="14">
        <f t="shared" si="244"/>
        <v>1000</v>
      </c>
      <c r="D705" s="13">
        <f ca="1">IF(A705&lt;$B$1,VLOOKUP(A705,[1]DI!$A$4:$B$15000,2,FALSE),0)</f>
        <v>0.13650000000000001</v>
      </c>
      <c r="E705" s="14">
        <f t="shared" ca="1" si="253"/>
        <v>1.00050788</v>
      </c>
      <c r="F705" s="14">
        <f ca="1">(TRUNC(PRODUCT($E$12:$E704),16))</f>
        <v>1.2166783050342</v>
      </c>
      <c r="G705" s="14">
        <f t="shared" ca="1" si="254"/>
        <v>1.20438543357412</v>
      </c>
      <c r="H705" s="14">
        <f t="shared" ca="1" si="255"/>
        <v>1.01020676</v>
      </c>
      <c r="I705" s="13">
        <f t="shared" si="245"/>
        <v>0.1</v>
      </c>
      <c r="J705" s="29">
        <f t="shared" si="246"/>
        <v>45036</v>
      </c>
      <c r="K705" s="2">
        <f t="shared" si="247"/>
        <v>20</v>
      </c>
      <c r="L705" s="17">
        <f t="shared" si="248"/>
        <v>20</v>
      </c>
      <c r="M705" s="12">
        <f t="shared" si="240"/>
        <v>1.007592982</v>
      </c>
      <c r="N705" s="12">
        <f t="shared" ca="1" si="241"/>
        <v>1.017877242</v>
      </c>
      <c r="O705" s="17">
        <f t="shared" si="249"/>
        <v>12</v>
      </c>
      <c r="P705" s="14">
        <f t="shared" ca="1" si="258"/>
        <v>457.22362711000005</v>
      </c>
      <c r="Q705" s="14">
        <f t="shared" si="259"/>
        <v>0</v>
      </c>
      <c r="R705" s="14">
        <f t="shared" ca="1" si="257"/>
        <v>457.22362711000005</v>
      </c>
      <c r="S705" s="20">
        <f t="shared" si="242"/>
        <v>0</v>
      </c>
      <c r="T705" s="14">
        <f t="shared" si="256"/>
        <v>0</v>
      </c>
      <c r="U705" s="4" t="str">
        <f t="shared" si="250"/>
        <v>J=</v>
      </c>
      <c r="V705" s="29">
        <f t="shared" si="251"/>
        <v>45068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35">
        <f t="shared" si="243"/>
        <v>45069</v>
      </c>
      <c r="B706" s="156">
        <f t="shared" ca="1" si="252"/>
        <v>1458.5152503700001</v>
      </c>
      <c r="C706" s="14">
        <f t="shared" si="244"/>
        <v>1000</v>
      </c>
      <c r="D706" s="13">
        <f ca="1">IF(A706&lt;$B$1,VLOOKUP(A706,[1]DI!$A$4:$B$15000,2,FALSE),0)</f>
        <v>0.13650000000000001</v>
      </c>
      <c r="E706" s="14">
        <f t="shared" ca="1" si="253"/>
        <v>1.00050788</v>
      </c>
      <c r="F706" s="14">
        <f ca="1">(TRUNC(PRODUCT($E$12:$E705),16))</f>
        <v>1.2172962316117699</v>
      </c>
      <c r="G706" s="14">
        <f t="shared" ca="1" si="254"/>
        <v>1.2166783050342</v>
      </c>
      <c r="H706" s="14">
        <f t="shared" ca="1" si="255"/>
        <v>1.00050788</v>
      </c>
      <c r="I706" s="13">
        <f t="shared" si="245"/>
        <v>0.1</v>
      </c>
      <c r="J706" s="29">
        <f t="shared" si="246"/>
        <v>45068</v>
      </c>
      <c r="K706" s="2">
        <f t="shared" si="247"/>
        <v>1</v>
      </c>
      <c r="L706" s="17">
        <f t="shared" si="248"/>
        <v>1</v>
      </c>
      <c r="M706" s="12">
        <f t="shared" si="240"/>
        <v>1.000378287</v>
      </c>
      <c r="N706" s="12">
        <f t="shared" ca="1" si="241"/>
        <v>1.0008863589999999</v>
      </c>
      <c r="O706" s="17">
        <f t="shared" si="249"/>
        <v>0</v>
      </c>
      <c r="P706" s="14">
        <f t="shared" ca="1" si="258"/>
        <v>458.51525037000005</v>
      </c>
      <c r="Q706" s="14">
        <f t="shared" si="259"/>
        <v>0</v>
      </c>
      <c r="R706" s="14">
        <f t="shared" ca="1" si="257"/>
        <v>457.22362711000005</v>
      </c>
      <c r="S706" s="20">
        <f t="shared" si="242"/>
        <v>0</v>
      </c>
      <c r="T706" s="14">
        <f t="shared" si="256"/>
        <v>0</v>
      </c>
      <c r="U706" s="4" t="str">
        <f t="shared" si="250"/>
        <v>J=</v>
      </c>
      <c r="V706" s="29">
        <f t="shared" si="251"/>
        <v>45097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35">
        <f t="shared" si="243"/>
        <v>45070</v>
      </c>
      <c r="B707" s="156">
        <f t="shared" ca="1" si="252"/>
        <v>1459.80802049</v>
      </c>
      <c r="C707" s="14">
        <f t="shared" si="244"/>
        <v>1000</v>
      </c>
      <c r="D707" s="13">
        <f ca="1">IF(A707&lt;$B$1,VLOOKUP(A707,[1]DI!$A$4:$B$15000,2,FALSE),0)</f>
        <v>0.13650000000000001</v>
      </c>
      <c r="E707" s="14">
        <f t="shared" ca="1" si="253"/>
        <v>1.00050788</v>
      </c>
      <c r="F707" s="14">
        <f ca="1">(TRUNC(PRODUCT($E$12:$E706),16))</f>
        <v>1.21791447202188</v>
      </c>
      <c r="G707" s="14">
        <f t="shared" ca="1" si="254"/>
        <v>1.2166783050342</v>
      </c>
      <c r="H707" s="14">
        <f t="shared" ca="1" si="255"/>
        <v>1.00101602</v>
      </c>
      <c r="I707" s="13">
        <f t="shared" si="245"/>
        <v>0.1</v>
      </c>
      <c r="J707" s="29">
        <f t="shared" si="246"/>
        <v>45068</v>
      </c>
      <c r="K707" s="2">
        <f t="shared" si="247"/>
        <v>2</v>
      </c>
      <c r="L707" s="17">
        <f t="shared" si="248"/>
        <v>2</v>
      </c>
      <c r="M707" s="12">
        <f t="shared" si="240"/>
        <v>1.0007567159999999</v>
      </c>
      <c r="N707" s="12">
        <f t="shared" ca="1" si="241"/>
        <v>1.0017735050000001</v>
      </c>
      <c r="O707" s="17">
        <f t="shared" si="249"/>
        <v>0</v>
      </c>
      <c r="P707" s="14">
        <f t="shared" ca="1" si="258"/>
        <v>459.80802048999999</v>
      </c>
      <c r="Q707" s="14">
        <f t="shared" si="259"/>
        <v>0</v>
      </c>
      <c r="R707" s="14">
        <f t="shared" ca="1" si="257"/>
        <v>457.22362711000005</v>
      </c>
      <c r="S707" s="20">
        <f t="shared" si="242"/>
        <v>0</v>
      </c>
      <c r="T707" s="14">
        <f t="shared" si="256"/>
        <v>0</v>
      </c>
      <c r="U707" s="4" t="str">
        <f t="shared" si="250"/>
        <v>J=</v>
      </c>
      <c r="V707" s="29">
        <f t="shared" si="251"/>
        <v>45097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x14ac:dyDescent="0.15">
      <c r="A708" s="35">
        <f t="shared" si="243"/>
        <v>45071</v>
      </c>
      <c r="B708" s="156">
        <f t="shared" ca="1" si="252"/>
        <v>1461.1019257799999</v>
      </c>
      <c r="C708" s="14">
        <f t="shared" si="244"/>
        <v>1000</v>
      </c>
      <c r="D708" s="13">
        <f ca="1">IF(A708&lt;$B$1,VLOOKUP(A708,[1]DI!$A$4:$B$15000,2,FALSE),0)</f>
        <v>0.13650000000000001</v>
      </c>
      <c r="E708" s="14">
        <f t="shared" ca="1" si="253"/>
        <v>1.00050788</v>
      </c>
      <c r="F708" s="14">
        <f ca="1">(TRUNC(PRODUCT($E$12:$E707),16))</f>
        <v>1.21853302642393</v>
      </c>
      <c r="G708" s="14">
        <f t="shared" ca="1" si="254"/>
        <v>1.2166783050342</v>
      </c>
      <c r="H708" s="14">
        <f t="shared" ca="1" si="255"/>
        <v>1.00152441</v>
      </c>
      <c r="I708" s="13">
        <f t="shared" si="245"/>
        <v>0.1</v>
      </c>
      <c r="J708" s="29">
        <f t="shared" si="246"/>
        <v>45068</v>
      </c>
      <c r="K708" s="2">
        <f t="shared" si="247"/>
        <v>3</v>
      </c>
      <c r="L708" s="17">
        <f t="shared" si="248"/>
        <v>3</v>
      </c>
      <c r="M708" s="12">
        <f t="shared" si="240"/>
        <v>1.001135289</v>
      </c>
      <c r="N708" s="12">
        <f t="shared" ca="1" si="241"/>
        <v>1.0026614300000001</v>
      </c>
      <c r="O708" s="17">
        <f t="shared" si="249"/>
        <v>0</v>
      </c>
      <c r="P708" s="14">
        <f t="shared" ca="1" si="258"/>
        <v>461.10192577999999</v>
      </c>
      <c r="Q708" s="14">
        <f t="shared" si="259"/>
        <v>0</v>
      </c>
      <c r="R708" s="14">
        <f t="shared" ca="1" si="257"/>
        <v>457.22362711000005</v>
      </c>
      <c r="S708" s="20">
        <f t="shared" si="242"/>
        <v>0</v>
      </c>
      <c r="T708" s="14">
        <f t="shared" si="256"/>
        <v>0</v>
      </c>
      <c r="U708" s="4" t="str">
        <f t="shared" si="250"/>
        <v>J=</v>
      </c>
      <c r="V708" s="29">
        <f t="shared" si="251"/>
        <v>45097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35">
        <f t="shared" si="243"/>
        <v>45072</v>
      </c>
      <c r="B709" s="156">
        <f t="shared" ca="1" si="252"/>
        <v>1462.39699393</v>
      </c>
      <c r="C709" s="14">
        <f t="shared" si="244"/>
        <v>1000</v>
      </c>
      <c r="D709" s="13">
        <f ca="1">IF(A709&lt;$B$1,VLOOKUP(A709,[1]DI!$A$4:$B$15000,2,FALSE),0)</f>
        <v>0.13650000000000001</v>
      </c>
      <c r="E709" s="14">
        <f t="shared" ca="1" si="253"/>
        <v>1.00050788</v>
      </c>
      <c r="F709" s="14">
        <f ca="1">(TRUNC(PRODUCT($E$12:$E708),16))</f>
        <v>1.2191518949773901</v>
      </c>
      <c r="G709" s="14">
        <f t="shared" ca="1" si="254"/>
        <v>1.2166783050342</v>
      </c>
      <c r="H709" s="14">
        <f t="shared" ca="1" si="255"/>
        <v>1.00203307</v>
      </c>
      <c r="I709" s="13">
        <f t="shared" si="245"/>
        <v>0.1</v>
      </c>
      <c r="J709" s="29">
        <f t="shared" si="246"/>
        <v>45068</v>
      </c>
      <c r="K709" s="2">
        <f t="shared" si="247"/>
        <v>4</v>
      </c>
      <c r="L709" s="17">
        <f t="shared" si="248"/>
        <v>4</v>
      </c>
      <c r="M709" s="12">
        <f t="shared" si="240"/>
        <v>1.001514005</v>
      </c>
      <c r="N709" s="12">
        <f t="shared" ca="1" si="241"/>
        <v>1.0035501529999999</v>
      </c>
      <c r="O709" s="17">
        <f t="shared" si="249"/>
        <v>0</v>
      </c>
      <c r="P709" s="14">
        <f t="shared" ca="1" si="258"/>
        <v>462.39699393000001</v>
      </c>
      <c r="Q709" s="14">
        <f t="shared" si="259"/>
        <v>0</v>
      </c>
      <c r="R709" s="14">
        <f t="shared" ca="1" si="257"/>
        <v>457.22362711000005</v>
      </c>
      <c r="S709" s="20">
        <f t="shared" si="242"/>
        <v>0</v>
      </c>
      <c r="T709" s="14">
        <f t="shared" si="256"/>
        <v>0</v>
      </c>
      <c r="U709" s="4" t="str">
        <f t="shared" si="250"/>
        <v>J=</v>
      </c>
      <c r="V709" s="29">
        <f t="shared" si="251"/>
        <v>45097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35">
        <f t="shared" si="243"/>
        <v>45073</v>
      </c>
      <c r="B710" s="156">
        <f t="shared" ca="1" si="252"/>
        <v>1463.6931987099999</v>
      </c>
      <c r="C710" s="14">
        <f t="shared" si="244"/>
        <v>1000</v>
      </c>
      <c r="D710" s="13">
        <f ca="1">IF(A710&lt;$B$1,VLOOKUP(A710,[1]DI!$A$4:$B$15000,2,FALSE),0)</f>
        <v>0</v>
      </c>
      <c r="E710" s="14">
        <f t="shared" ca="1" si="253"/>
        <v>1</v>
      </c>
      <c r="F710" s="14">
        <f ca="1">(TRUNC(PRODUCT($E$12:$E709),16))</f>
        <v>1.21977107784181</v>
      </c>
      <c r="G710" s="14">
        <f t="shared" ca="1" si="254"/>
        <v>1.2166783050342</v>
      </c>
      <c r="H710" s="14">
        <f t="shared" ca="1" si="255"/>
        <v>1.0025419799999999</v>
      </c>
      <c r="I710" s="13">
        <f t="shared" si="245"/>
        <v>0.1</v>
      </c>
      <c r="J710" s="29">
        <f t="shared" si="246"/>
        <v>45068</v>
      </c>
      <c r="K710" s="2">
        <f t="shared" si="247"/>
        <v>4</v>
      </c>
      <c r="L710" s="17">
        <f t="shared" si="248"/>
        <v>5</v>
      </c>
      <c r="M710" s="12">
        <f t="shared" si="240"/>
        <v>1.001892864</v>
      </c>
      <c r="N710" s="12">
        <f t="shared" ca="1" si="241"/>
        <v>1.004439656</v>
      </c>
      <c r="O710" s="17">
        <f t="shared" si="249"/>
        <v>0</v>
      </c>
      <c r="P710" s="14">
        <f t="shared" ca="1" si="258"/>
        <v>463.69319870999999</v>
      </c>
      <c r="Q710" s="14">
        <f t="shared" si="259"/>
        <v>0</v>
      </c>
      <c r="R710" s="14">
        <f t="shared" ca="1" si="257"/>
        <v>457.22362711000005</v>
      </c>
      <c r="S710" s="20">
        <f t="shared" si="242"/>
        <v>0</v>
      </c>
      <c r="T710" s="14">
        <f t="shared" si="256"/>
        <v>0</v>
      </c>
      <c r="U710" s="4" t="str">
        <f t="shared" si="250"/>
        <v>J=</v>
      </c>
      <c r="V710" s="29">
        <f t="shared" si="251"/>
        <v>45097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35">
        <f t="shared" si="243"/>
        <v>45074</v>
      </c>
      <c r="B711" s="156">
        <f t="shared" ca="1" si="252"/>
        <v>1463.6931987099999</v>
      </c>
      <c r="C711" s="14">
        <f t="shared" si="244"/>
        <v>1000</v>
      </c>
      <c r="D711" s="13">
        <f ca="1">IF(A711&lt;$B$1,VLOOKUP(A711,[1]DI!$A$4:$B$15000,2,FALSE),0)</f>
        <v>0</v>
      </c>
      <c r="E711" s="14">
        <f t="shared" ca="1" si="253"/>
        <v>1</v>
      </c>
      <c r="F711" s="14">
        <f ca="1">(TRUNC(PRODUCT($E$12:$E710),16))</f>
        <v>1.21977107784181</v>
      </c>
      <c r="G711" s="14">
        <f t="shared" ca="1" si="254"/>
        <v>1.2166783050342</v>
      </c>
      <c r="H711" s="14">
        <f t="shared" ca="1" si="255"/>
        <v>1.0025419799999999</v>
      </c>
      <c r="I711" s="13">
        <f t="shared" si="245"/>
        <v>0.1</v>
      </c>
      <c r="J711" s="29">
        <f t="shared" si="246"/>
        <v>45068</v>
      </c>
      <c r="K711" s="2">
        <f t="shared" si="247"/>
        <v>4</v>
      </c>
      <c r="L711" s="17">
        <f t="shared" si="248"/>
        <v>5</v>
      </c>
      <c r="M711" s="12">
        <f t="shared" si="240"/>
        <v>1.001892864</v>
      </c>
      <c r="N711" s="12">
        <f t="shared" ca="1" si="241"/>
        <v>1.004439656</v>
      </c>
      <c r="O711" s="17">
        <f t="shared" si="249"/>
        <v>0</v>
      </c>
      <c r="P711" s="14">
        <f t="shared" ca="1" si="258"/>
        <v>463.69319870999999</v>
      </c>
      <c r="Q711" s="14">
        <f t="shared" si="259"/>
        <v>0</v>
      </c>
      <c r="R711" s="14">
        <f t="shared" ca="1" si="257"/>
        <v>457.22362711000005</v>
      </c>
      <c r="S711" s="20">
        <f t="shared" si="242"/>
        <v>0</v>
      </c>
      <c r="T711" s="14">
        <f t="shared" si="256"/>
        <v>0</v>
      </c>
      <c r="U711" s="4" t="str">
        <f t="shared" si="250"/>
        <v>J=</v>
      </c>
      <c r="V711" s="29">
        <f t="shared" si="251"/>
        <v>45097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35">
        <f t="shared" si="243"/>
        <v>45075</v>
      </c>
      <c r="B712" s="156">
        <f t="shared" ca="1" si="252"/>
        <v>1463.6931987099999</v>
      </c>
      <c r="C712" s="14">
        <f t="shared" si="244"/>
        <v>1000</v>
      </c>
      <c r="D712" s="13">
        <f ca="1">IF(A712&lt;$B$1,VLOOKUP(A712,[1]DI!$A$4:$B$15000,2,FALSE),0)</f>
        <v>0.13650000000000001</v>
      </c>
      <c r="E712" s="14">
        <f t="shared" ca="1" si="253"/>
        <v>1.00050788</v>
      </c>
      <c r="F712" s="14">
        <f ca="1">(TRUNC(PRODUCT($E$12:$E711),16))</f>
        <v>1.21977107784181</v>
      </c>
      <c r="G712" s="14">
        <f t="shared" ca="1" si="254"/>
        <v>1.2166783050342</v>
      </c>
      <c r="H712" s="14">
        <f t="shared" ca="1" si="255"/>
        <v>1.0025419799999999</v>
      </c>
      <c r="I712" s="13">
        <f t="shared" si="245"/>
        <v>0.1</v>
      </c>
      <c r="J712" s="29">
        <f t="shared" si="246"/>
        <v>45068</v>
      </c>
      <c r="K712" s="2">
        <f t="shared" si="247"/>
        <v>5</v>
      </c>
      <c r="L712" s="17">
        <f t="shared" si="248"/>
        <v>5</v>
      </c>
      <c r="M712" s="12">
        <f t="shared" si="240"/>
        <v>1.001892864</v>
      </c>
      <c r="N712" s="12">
        <f t="shared" ca="1" si="241"/>
        <v>1.004439656</v>
      </c>
      <c r="O712" s="17">
        <f t="shared" si="249"/>
        <v>0</v>
      </c>
      <c r="P712" s="14">
        <f t="shared" ca="1" si="258"/>
        <v>463.69319870999999</v>
      </c>
      <c r="Q712" s="14">
        <f t="shared" si="259"/>
        <v>0</v>
      </c>
      <c r="R712" s="14">
        <f t="shared" ca="1" si="257"/>
        <v>457.22362711000005</v>
      </c>
      <c r="S712" s="20">
        <f t="shared" si="242"/>
        <v>0</v>
      </c>
      <c r="T712" s="14">
        <f t="shared" si="256"/>
        <v>0</v>
      </c>
      <c r="U712" s="4" t="str">
        <f t="shared" si="250"/>
        <v>J=</v>
      </c>
      <c r="V712" s="29">
        <f t="shared" si="251"/>
        <v>45097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35">
        <f t="shared" si="243"/>
        <v>45076</v>
      </c>
      <c r="B713" s="156">
        <f t="shared" ca="1" si="252"/>
        <v>1464.9905547200001</v>
      </c>
      <c r="C713" s="14">
        <f t="shared" si="244"/>
        <v>1000</v>
      </c>
      <c r="D713" s="13">
        <f ca="1">IF(A713&lt;$B$1,VLOOKUP(A713,[1]DI!$A$4:$B$15000,2,FALSE),0)</f>
        <v>0.13650000000000001</v>
      </c>
      <c r="E713" s="14">
        <f t="shared" ca="1" si="253"/>
        <v>1.00050788</v>
      </c>
      <c r="F713" s="14">
        <f ca="1">(TRUNC(PRODUCT($E$12:$E712),16))</f>
        <v>1.22039057517682</v>
      </c>
      <c r="G713" s="14">
        <f t="shared" ca="1" si="254"/>
        <v>1.2166783050342</v>
      </c>
      <c r="H713" s="14">
        <f t="shared" ca="1" si="255"/>
        <v>1.0030511499999999</v>
      </c>
      <c r="I713" s="13">
        <f t="shared" si="245"/>
        <v>0.1</v>
      </c>
      <c r="J713" s="29">
        <f t="shared" si="246"/>
        <v>45068</v>
      </c>
      <c r="K713" s="2">
        <f t="shared" si="247"/>
        <v>6</v>
      </c>
      <c r="L713" s="17">
        <f t="shared" si="248"/>
        <v>6</v>
      </c>
      <c r="M713" s="12">
        <f t="shared" si="240"/>
        <v>1.0022718669999999</v>
      </c>
      <c r="N713" s="12">
        <f t="shared" ca="1" si="241"/>
        <v>1.0053299490000001</v>
      </c>
      <c r="O713" s="17">
        <f t="shared" si="249"/>
        <v>0</v>
      </c>
      <c r="P713" s="14">
        <f t="shared" ca="1" si="258"/>
        <v>464.99055471999998</v>
      </c>
      <c r="Q713" s="14">
        <f t="shared" si="259"/>
        <v>0</v>
      </c>
      <c r="R713" s="14">
        <f t="shared" ca="1" si="257"/>
        <v>457.22362711000005</v>
      </c>
      <c r="S713" s="20">
        <f t="shared" si="242"/>
        <v>0</v>
      </c>
      <c r="T713" s="14">
        <f t="shared" si="256"/>
        <v>0</v>
      </c>
      <c r="U713" s="4" t="str">
        <f t="shared" si="250"/>
        <v>J=</v>
      </c>
      <c r="V713" s="29">
        <f t="shared" si="251"/>
        <v>45097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35">
        <f t="shared" si="243"/>
        <v>45077</v>
      </c>
      <c r="B714" s="156">
        <f t="shared" ca="1" si="252"/>
        <v>1466.28906192</v>
      </c>
      <c r="C714" s="14">
        <f t="shared" si="244"/>
        <v>1000</v>
      </c>
      <c r="D714" s="13">
        <f ca="1">IF(A714&lt;$B$1,VLOOKUP(A714,[1]DI!$A$4:$B$15000,2,FALSE),0)</f>
        <v>0.13650000000000001</v>
      </c>
      <c r="E714" s="14">
        <f t="shared" ca="1" si="253"/>
        <v>1.00050788</v>
      </c>
      <c r="F714" s="14">
        <f ca="1">(TRUNC(PRODUCT($E$12:$E713),16))</f>
        <v>1.2210103871421401</v>
      </c>
      <c r="G714" s="14">
        <f t="shared" ca="1" si="254"/>
        <v>1.2166783050342</v>
      </c>
      <c r="H714" s="14">
        <f t="shared" ca="1" si="255"/>
        <v>1.00356058</v>
      </c>
      <c r="I714" s="13">
        <f t="shared" si="245"/>
        <v>0.1</v>
      </c>
      <c r="J714" s="29">
        <f t="shared" si="246"/>
        <v>45068</v>
      </c>
      <c r="K714" s="2">
        <f t="shared" si="247"/>
        <v>7</v>
      </c>
      <c r="L714" s="17">
        <f t="shared" si="248"/>
        <v>7</v>
      </c>
      <c r="M714" s="12">
        <f t="shared" si="240"/>
        <v>1.0026510129999999</v>
      </c>
      <c r="N714" s="12">
        <f t="shared" ca="1" si="241"/>
        <v>1.006221032</v>
      </c>
      <c r="O714" s="17">
        <f t="shared" si="249"/>
        <v>0</v>
      </c>
      <c r="P714" s="14">
        <f t="shared" ca="1" si="258"/>
        <v>466.28906191999999</v>
      </c>
      <c r="Q714" s="14">
        <f t="shared" si="259"/>
        <v>0</v>
      </c>
      <c r="R714" s="14">
        <f t="shared" ca="1" si="257"/>
        <v>457.22362711000005</v>
      </c>
      <c r="S714" s="20">
        <f t="shared" si="242"/>
        <v>0</v>
      </c>
      <c r="T714" s="14">
        <f t="shared" si="256"/>
        <v>0</v>
      </c>
      <c r="U714" s="4" t="str">
        <f t="shared" si="250"/>
        <v>J=</v>
      </c>
      <c r="V714" s="29">
        <f t="shared" si="251"/>
        <v>45097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x14ac:dyDescent="0.15">
      <c r="A715" s="35">
        <f t="shared" si="243"/>
        <v>45078</v>
      </c>
      <c r="B715" s="156">
        <f t="shared" ca="1" si="252"/>
        <v>1467.58872178</v>
      </c>
      <c r="C715" s="14">
        <f t="shared" si="244"/>
        <v>1000</v>
      </c>
      <c r="D715" s="13">
        <f ca="1">IF(A715&lt;$B$1,VLOOKUP(A715,[1]DI!$A$4:$B$15000,2,FALSE),0)</f>
        <v>0.13650000000000001</v>
      </c>
      <c r="E715" s="14">
        <f t="shared" ca="1" si="253"/>
        <v>1.00050788</v>
      </c>
      <c r="F715" s="14">
        <f ca="1">(TRUNC(PRODUCT($E$12:$E714),16))</f>
        <v>1.22163051389757</v>
      </c>
      <c r="G715" s="14">
        <f t="shared" ca="1" si="254"/>
        <v>1.2166783050342</v>
      </c>
      <c r="H715" s="14">
        <f t="shared" ca="1" si="255"/>
        <v>1.0040702699999999</v>
      </c>
      <c r="I715" s="13">
        <f t="shared" si="245"/>
        <v>0.1</v>
      </c>
      <c r="J715" s="29">
        <f t="shared" si="246"/>
        <v>45068</v>
      </c>
      <c r="K715" s="2">
        <f t="shared" si="247"/>
        <v>8</v>
      </c>
      <c r="L715" s="17">
        <f t="shared" si="248"/>
        <v>8</v>
      </c>
      <c r="M715" s="12">
        <f t="shared" si="240"/>
        <v>1.003030302</v>
      </c>
      <c r="N715" s="12">
        <f t="shared" ca="1" si="241"/>
        <v>1.0071129059999999</v>
      </c>
      <c r="O715" s="17">
        <f t="shared" si="249"/>
        <v>0</v>
      </c>
      <c r="P715" s="14">
        <f t="shared" ca="1" si="258"/>
        <v>467.58872178000001</v>
      </c>
      <c r="Q715" s="14">
        <f t="shared" si="259"/>
        <v>0</v>
      </c>
      <c r="R715" s="14">
        <f t="shared" ca="1" si="257"/>
        <v>457.22362711000005</v>
      </c>
      <c r="S715" s="20">
        <f t="shared" si="242"/>
        <v>0</v>
      </c>
      <c r="T715" s="14">
        <f t="shared" si="256"/>
        <v>0</v>
      </c>
      <c r="U715" s="4" t="str">
        <f t="shared" si="250"/>
        <v>J=</v>
      </c>
      <c r="V715" s="29">
        <f t="shared" si="251"/>
        <v>45097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35">
        <f t="shared" si="243"/>
        <v>45079</v>
      </c>
      <c r="B716" s="156">
        <f t="shared" ca="1" si="252"/>
        <v>1468.8895357699998</v>
      </c>
      <c r="C716" s="14">
        <f t="shared" si="244"/>
        <v>1000</v>
      </c>
      <c r="D716" s="13">
        <f ca="1">IF(A716&lt;$B$1,VLOOKUP(A716,[1]DI!$A$4:$B$15000,2,FALSE),0)</f>
        <v>0.13650000000000001</v>
      </c>
      <c r="E716" s="14">
        <f t="shared" ca="1" si="253"/>
        <v>1.00050788</v>
      </c>
      <c r="F716" s="14">
        <f ca="1">(TRUNC(PRODUCT($E$12:$E715),16))</f>
        <v>1.2222509556029599</v>
      </c>
      <c r="G716" s="14">
        <f t="shared" ca="1" si="254"/>
        <v>1.2166783050342</v>
      </c>
      <c r="H716" s="14">
        <f t="shared" ca="1" si="255"/>
        <v>1.00458022</v>
      </c>
      <c r="I716" s="13">
        <f t="shared" si="245"/>
        <v>0.1</v>
      </c>
      <c r="J716" s="29">
        <f t="shared" si="246"/>
        <v>45068</v>
      </c>
      <c r="K716" s="2">
        <f t="shared" si="247"/>
        <v>9</v>
      </c>
      <c r="L716" s="17">
        <f t="shared" si="248"/>
        <v>9</v>
      </c>
      <c r="M716" s="12">
        <f t="shared" ref="M716:M779" si="260">ROUND((I716+1)^(L716/252),9)</f>
        <v>1.003409735</v>
      </c>
      <c r="N716" s="12">
        <f t="shared" ref="N716:N779" ca="1" si="261">ROUND(H716*M716,9)</f>
        <v>1.0080055720000001</v>
      </c>
      <c r="O716" s="17">
        <f t="shared" si="249"/>
        <v>0</v>
      </c>
      <c r="P716" s="14">
        <f t="shared" ca="1" si="258"/>
        <v>468.88953576999995</v>
      </c>
      <c r="Q716" s="14">
        <f t="shared" si="259"/>
        <v>0</v>
      </c>
      <c r="R716" s="14">
        <f t="shared" ca="1" si="257"/>
        <v>457.22362711000005</v>
      </c>
      <c r="S716" s="20">
        <f t="shared" ref="S716:S779" si="262">IF($O716&gt;0,VLOOKUP($O716,$Y$12:$AE$150,7),0)</f>
        <v>0</v>
      </c>
      <c r="T716" s="14">
        <f t="shared" si="256"/>
        <v>0</v>
      </c>
      <c r="U716" s="4" t="str">
        <f t="shared" si="250"/>
        <v>J=</v>
      </c>
      <c r="V716" s="29">
        <f t="shared" si="251"/>
        <v>45097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35">
        <f t="shared" ref="A717:A780" si="263">(A716+1)</f>
        <v>45080</v>
      </c>
      <c r="B717" s="156">
        <f t="shared" ca="1" si="252"/>
        <v>1470.19148931</v>
      </c>
      <c r="C717" s="14">
        <f t="shared" ref="C717:C780" si="264">(C716-T716)</f>
        <v>1000</v>
      </c>
      <c r="D717" s="13">
        <f ca="1">IF(A717&lt;$B$1,VLOOKUP(A717,[1]DI!$A$4:$B$15000,2,FALSE),0)</f>
        <v>0</v>
      </c>
      <c r="E717" s="14">
        <f t="shared" ca="1" si="253"/>
        <v>1</v>
      </c>
      <c r="F717" s="14">
        <f ca="1">(TRUNC(PRODUCT($E$12:$E716),16))</f>
        <v>1.2228717124182999</v>
      </c>
      <c r="G717" s="14">
        <f t="shared" ca="1" si="254"/>
        <v>1.2166783050342</v>
      </c>
      <c r="H717" s="14">
        <f t="shared" ca="1" si="255"/>
        <v>1.0050904199999999</v>
      </c>
      <c r="I717" s="13">
        <f t="shared" ref="I717:I780" si="265">I716</f>
        <v>0.1</v>
      </c>
      <c r="J717" s="29">
        <f t="shared" ref="J717:J780" si="266">IF(O716&gt;0,VLOOKUP(O716,Y$12:AI$150,2),J716)</f>
        <v>45068</v>
      </c>
      <c r="K717" s="2">
        <f t="shared" ref="K717:K780" si="267">IF(A717&gt;J717,IF(NETWORKDAYS(J717,A717,$Y$160:$Y$544)-1=0,1,NETWORKDAYS(J717,A717,$Y$160:$Y$544)-1),0)</f>
        <v>9</v>
      </c>
      <c r="L717" s="17">
        <f t="shared" ref="L717:L780" si="268">IF(AND(K717=1,K716=1),1,IF(K717&gt;0,IF(K717=K716,K717+1,K717),0))</f>
        <v>10</v>
      </c>
      <c r="M717" s="12">
        <f t="shared" si="260"/>
        <v>1.003789311</v>
      </c>
      <c r="N717" s="12">
        <f t="shared" ca="1" si="261"/>
        <v>1.0088990200000001</v>
      </c>
      <c r="O717" s="17">
        <f t="shared" ref="O717:O780" si="269">IF(VLOOKUP(A717,Z$12:AG$150,8)=VLOOKUP(A716,Z$12:AG$150,8),0,VLOOKUP(A717,Z$12:AG$150,8))</f>
        <v>0</v>
      </c>
      <c r="P717" s="14">
        <f t="shared" ca="1" si="258"/>
        <v>470.19148931000001</v>
      </c>
      <c r="Q717" s="14">
        <f t="shared" si="259"/>
        <v>0</v>
      </c>
      <c r="R717" s="14">
        <f t="shared" ca="1" si="257"/>
        <v>457.22362711000005</v>
      </c>
      <c r="S717" s="20">
        <f t="shared" si="262"/>
        <v>0</v>
      </c>
      <c r="T717" s="14">
        <f t="shared" si="256"/>
        <v>0</v>
      </c>
      <c r="U717" s="4" t="str">
        <f t="shared" ref="U717:U780" si="270">IF(O716&gt;0,VLOOKUP(O716,Y$12:AI$150,10),U716)</f>
        <v>J=</v>
      </c>
      <c r="V717" s="29">
        <f t="shared" ref="V717:V780" si="271">IF(O716&gt;0,VLOOKUP(O716,Y$12:AI$150,11),V716)</f>
        <v>45097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35">
        <f t="shared" si="263"/>
        <v>45081</v>
      </c>
      <c r="B718" s="156">
        <f t="shared" ref="B718:B781" ca="1" si="272">IF(A718&lt;=TODAY(),C718+P718,IF(AND(A718&gt;TODAY(),A718&lt;=$B$1),IF(VLOOKUP(TODAY(),$A$10:$D$5000,4,FALSE)=0,"n.d",C718+P718),"n.d"))</f>
        <v>1470.19148931</v>
      </c>
      <c r="C718" s="14">
        <f t="shared" si="264"/>
        <v>1000</v>
      </c>
      <c r="D718" s="13">
        <f ca="1">IF(A718&lt;$B$1,VLOOKUP(A718,[1]DI!$A$4:$B$15000,2,FALSE),0)</f>
        <v>0</v>
      </c>
      <c r="E718" s="14">
        <f t="shared" ref="E718:E781" ca="1" si="273">ROUND(((1+D718)^(1/252)),8)</f>
        <v>1</v>
      </c>
      <c r="F718" s="14">
        <f ca="1">(TRUNC(PRODUCT($E$12:$E717),16))</f>
        <v>1.2228717124182999</v>
      </c>
      <c r="G718" s="14">
        <f t="shared" ref="G718:G781" ca="1" si="274">IF(O717&gt;0,F717,G717)</f>
        <v>1.2166783050342</v>
      </c>
      <c r="H718" s="14">
        <f t="shared" ref="H718:H781" ca="1" si="275">ROUND(F718/G718,8)</f>
        <v>1.0050904199999999</v>
      </c>
      <c r="I718" s="13">
        <f t="shared" si="265"/>
        <v>0.1</v>
      </c>
      <c r="J718" s="29">
        <f t="shared" si="266"/>
        <v>45068</v>
      </c>
      <c r="K718" s="2">
        <f t="shared" si="267"/>
        <v>9</v>
      </c>
      <c r="L718" s="17">
        <f t="shared" si="268"/>
        <v>10</v>
      </c>
      <c r="M718" s="12">
        <f t="shared" si="260"/>
        <v>1.003789311</v>
      </c>
      <c r="N718" s="12">
        <f t="shared" ca="1" si="261"/>
        <v>1.0088990200000001</v>
      </c>
      <c r="O718" s="17">
        <f t="shared" si="269"/>
        <v>0</v>
      </c>
      <c r="P718" s="14">
        <f t="shared" ca="1" si="258"/>
        <v>470.19148931000001</v>
      </c>
      <c r="Q718" s="14">
        <f t="shared" si="259"/>
        <v>0</v>
      </c>
      <c r="R718" s="14">
        <f t="shared" ca="1" si="257"/>
        <v>457.22362711000005</v>
      </c>
      <c r="S718" s="20">
        <f t="shared" si="262"/>
        <v>0</v>
      </c>
      <c r="T718" s="14">
        <f t="shared" ref="T718:T781" si="276">IF(S718&gt;0,TRUNC(S718*C718,8),0)</f>
        <v>0</v>
      </c>
      <c r="U718" s="4" t="str">
        <f t="shared" si="270"/>
        <v>J=</v>
      </c>
      <c r="V718" s="29">
        <f t="shared" si="271"/>
        <v>45097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35">
        <f t="shared" si="263"/>
        <v>45082</v>
      </c>
      <c r="B719" s="156">
        <f t="shared" ca="1" si="272"/>
        <v>1470.19148931</v>
      </c>
      <c r="C719" s="14">
        <f t="shared" si="264"/>
        <v>1000</v>
      </c>
      <c r="D719" s="13">
        <f ca="1">IF(A719&lt;$B$1,VLOOKUP(A719,[1]DI!$A$4:$B$15000,2,FALSE),0)</f>
        <v>0.13650000000000001</v>
      </c>
      <c r="E719" s="14">
        <f t="shared" ca="1" si="273"/>
        <v>1.00050788</v>
      </c>
      <c r="F719" s="14">
        <f ca="1">(TRUNC(PRODUCT($E$12:$E718),16))</f>
        <v>1.2228717124182999</v>
      </c>
      <c r="G719" s="14">
        <f t="shared" ca="1" si="274"/>
        <v>1.2166783050342</v>
      </c>
      <c r="H719" s="14">
        <f t="shared" ca="1" si="275"/>
        <v>1.0050904199999999</v>
      </c>
      <c r="I719" s="13">
        <f t="shared" si="265"/>
        <v>0.1</v>
      </c>
      <c r="J719" s="29">
        <f t="shared" si="266"/>
        <v>45068</v>
      </c>
      <c r="K719" s="2">
        <f t="shared" si="267"/>
        <v>10</v>
      </c>
      <c r="L719" s="17">
        <f t="shared" si="268"/>
        <v>10</v>
      </c>
      <c r="M719" s="12">
        <f t="shared" si="260"/>
        <v>1.003789311</v>
      </c>
      <c r="N719" s="12">
        <f t="shared" ca="1" si="261"/>
        <v>1.0088990200000001</v>
      </c>
      <c r="O719" s="17">
        <f t="shared" si="269"/>
        <v>0</v>
      </c>
      <c r="P719" s="14">
        <f t="shared" ca="1" si="258"/>
        <v>470.19148931000001</v>
      </c>
      <c r="Q719" s="14">
        <f t="shared" si="259"/>
        <v>0</v>
      </c>
      <c r="R719" s="14">
        <f t="shared" ca="1" si="257"/>
        <v>457.22362711000005</v>
      </c>
      <c r="S719" s="20">
        <f t="shared" si="262"/>
        <v>0</v>
      </c>
      <c r="T719" s="14">
        <f t="shared" si="276"/>
        <v>0</v>
      </c>
      <c r="U719" s="4" t="str">
        <f t="shared" si="270"/>
        <v>J=</v>
      </c>
      <c r="V719" s="29">
        <f t="shared" si="271"/>
        <v>45097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35">
        <f t="shared" si="263"/>
        <v>45083</v>
      </c>
      <c r="B720" s="156">
        <f t="shared" ca="1" si="272"/>
        <v>1471.4946129800001</v>
      </c>
      <c r="C720" s="14">
        <f t="shared" si="264"/>
        <v>1000</v>
      </c>
      <c r="D720" s="13">
        <f ca="1">IF(A720&lt;$B$1,VLOOKUP(A720,[1]DI!$A$4:$B$15000,2,FALSE),0)</f>
        <v>0.13650000000000001</v>
      </c>
      <c r="E720" s="14">
        <f t="shared" ca="1" si="273"/>
        <v>1.00050788</v>
      </c>
      <c r="F720" s="14">
        <f ca="1">(TRUNC(PRODUCT($E$12:$E719),16))</f>
        <v>1.2234927845036001</v>
      </c>
      <c r="G720" s="14">
        <f t="shared" ca="1" si="274"/>
        <v>1.2166783050342</v>
      </c>
      <c r="H720" s="14">
        <f t="shared" ca="1" si="275"/>
        <v>1.00560089</v>
      </c>
      <c r="I720" s="13">
        <f t="shared" si="265"/>
        <v>0.1</v>
      </c>
      <c r="J720" s="29">
        <f t="shared" si="266"/>
        <v>45068</v>
      </c>
      <c r="K720" s="2">
        <f t="shared" si="267"/>
        <v>11</v>
      </c>
      <c r="L720" s="17">
        <f t="shared" si="268"/>
        <v>11</v>
      </c>
      <c r="M720" s="12">
        <f t="shared" si="260"/>
        <v>1.004169031</v>
      </c>
      <c r="N720" s="12">
        <f t="shared" ca="1" si="261"/>
        <v>1.0097932709999999</v>
      </c>
      <c r="O720" s="17">
        <f t="shared" si="269"/>
        <v>0</v>
      </c>
      <c r="P720" s="14">
        <f t="shared" ca="1" si="258"/>
        <v>471.49461298</v>
      </c>
      <c r="Q720" s="14">
        <f t="shared" si="259"/>
        <v>0</v>
      </c>
      <c r="R720" s="14">
        <f t="shared" ca="1" si="257"/>
        <v>457.22362711000005</v>
      </c>
      <c r="S720" s="20">
        <f t="shared" si="262"/>
        <v>0</v>
      </c>
      <c r="T720" s="14">
        <f t="shared" si="276"/>
        <v>0</v>
      </c>
      <c r="U720" s="4" t="str">
        <f t="shared" si="270"/>
        <v>J=</v>
      </c>
      <c r="V720" s="29">
        <f t="shared" si="271"/>
        <v>45097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35">
        <f t="shared" si="263"/>
        <v>45084</v>
      </c>
      <c r="B721" s="156">
        <f t="shared" ca="1" si="272"/>
        <v>1472.7988791400001</v>
      </c>
      <c r="C721" s="14">
        <f t="shared" si="264"/>
        <v>1000</v>
      </c>
      <c r="D721" s="13">
        <f ca="1">IF(A721&lt;$B$1,VLOOKUP(A721,[1]DI!$A$4:$B$15000,2,FALSE),0)</f>
        <v>0.13650000000000001</v>
      </c>
      <c r="E721" s="14">
        <f t="shared" ca="1" si="273"/>
        <v>1.00050788</v>
      </c>
      <c r="F721" s="14">
        <f ca="1">(TRUNC(PRODUCT($E$12:$E720),16))</f>
        <v>1.2241141720189901</v>
      </c>
      <c r="G721" s="14">
        <f t="shared" ca="1" si="274"/>
        <v>1.2166783050342</v>
      </c>
      <c r="H721" s="14">
        <f t="shared" ca="1" si="275"/>
        <v>1.00611161</v>
      </c>
      <c r="I721" s="13">
        <f t="shared" si="265"/>
        <v>0.1</v>
      </c>
      <c r="J721" s="29">
        <f t="shared" si="266"/>
        <v>45068</v>
      </c>
      <c r="K721" s="2">
        <f t="shared" si="267"/>
        <v>12</v>
      </c>
      <c r="L721" s="17">
        <f t="shared" si="268"/>
        <v>12</v>
      </c>
      <c r="M721" s="12">
        <f t="shared" si="260"/>
        <v>1.0045488950000001</v>
      </c>
      <c r="N721" s="12">
        <f t="shared" ca="1" si="261"/>
        <v>1.010688306</v>
      </c>
      <c r="O721" s="17">
        <f t="shared" si="269"/>
        <v>0</v>
      </c>
      <c r="P721" s="14">
        <f t="shared" ca="1" si="258"/>
        <v>472.79887914</v>
      </c>
      <c r="Q721" s="14">
        <f t="shared" si="259"/>
        <v>0</v>
      </c>
      <c r="R721" s="14">
        <f t="shared" ca="1" si="257"/>
        <v>457.22362711000005</v>
      </c>
      <c r="S721" s="20">
        <f t="shared" si="262"/>
        <v>0</v>
      </c>
      <c r="T721" s="14">
        <f t="shared" si="276"/>
        <v>0</v>
      </c>
      <c r="U721" s="4" t="str">
        <f t="shared" si="270"/>
        <v>J=</v>
      </c>
      <c r="V721" s="29">
        <f t="shared" si="271"/>
        <v>45097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35">
        <f t="shared" si="263"/>
        <v>45085</v>
      </c>
      <c r="B722" s="156">
        <f t="shared" ca="1" si="272"/>
        <v>1474.1043154399999</v>
      </c>
      <c r="C722" s="14">
        <f t="shared" si="264"/>
        <v>1000</v>
      </c>
      <c r="D722" s="13">
        <f ca="1">IF(A722&lt;$B$1,VLOOKUP(A722,[1]DI!$A$4:$B$15000,2,FALSE),0)</f>
        <v>0</v>
      </c>
      <c r="E722" s="14">
        <f t="shared" ca="1" si="273"/>
        <v>1</v>
      </c>
      <c r="F722" s="14">
        <f ca="1">(TRUNC(PRODUCT($E$12:$E721),16))</f>
        <v>1.22473587512468</v>
      </c>
      <c r="G722" s="14">
        <f t="shared" ca="1" si="274"/>
        <v>1.2166783050342</v>
      </c>
      <c r="H722" s="14">
        <f t="shared" ca="1" si="275"/>
        <v>1.0066226</v>
      </c>
      <c r="I722" s="13">
        <f t="shared" si="265"/>
        <v>0.1</v>
      </c>
      <c r="J722" s="29">
        <f t="shared" si="266"/>
        <v>45068</v>
      </c>
      <c r="K722" s="2">
        <f t="shared" si="267"/>
        <v>12</v>
      </c>
      <c r="L722" s="17">
        <f t="shared" si="268"/>
        <v>13</v>
      </c>
      <c r="M722" s="12">
        <f t="shared" si="260"/>
        <v>1.0049289020000001</v>
      </c>
      <c r="N722" s="12">
        <f t="shared" ca="1" si="261"/>
        <v>1.011584144</v>
      </c>
      <c r="O722" s="17">
        <f t="shared" si="269"/>
        <v>0</v>
      </c>
      <c r="P722" s="14">
        <f t="shared" ca="1" si="258"/>
        <v>474.10431543999999</v>
      </c>
      <c r="Q722" s="14">
        <f t="shared" si="259"/>
        <v>0</v>
      </c>
      <c r="R722" s="14">
        <f t="shared" ref="R722:R785" ca="1" si="277">IF(O722&gt;0,P722-Q722,R721)</f>
        <v>457.22362711000005</v>
      </c>
      <c r="S722" s="20">
        <f t="shared" si="262"/>
        <v>0</v>
      </c>
      <c r="T722" s="14">
        <f t="shared" si="276"/>
        <v>0</v>
      </c>
      <c r="U722" s="4" t="str">
        <f t="shared" si="270"/>
        <v>J=</v>
      </c>
      <c r="V722" s="29">
        <f t="shared" si="271"/>
        <v>45097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x14ac:dyDescent="0.15">
      <c r="A723" s="35">
        <f t="shared" si="263"/>
        <v>45086</v>
      </c>
      <c r="B723" s="156">
        <f t="shared" ca="1" si="272"/>
        <v>1474.1043154399999</v>
      </c>
      <c r="C723" s="14">
        <f t="shared" si="264"/>
        <v>1000</v>
      </c>
      <c r="D723" s="13">
        <f ca="1">IF(A723&lt;$B$1,VLOOKUP(A723,[1]DI!$A$4:$B$15000,2,FALSE),0)</f>
        <v>0.13650000000000001</v>
      </c>
      <c r="E723" s="14">
        <f t="shared" ca="1" si="273"/>
        <v>1.00050788</v>
      </c>
      <c r="F723" s="14">
        <f ca="1">(TRUNC(PRODUCT($E$12:$E722),16))</f>
        <v>1.22473587512468</v>
      </c>
      <c r="G723" s="14">
        <f t="shared" ca="1" si="274"/>
        <v>1.2166783050342</v>
      </c>
      <c r="H723" s="14">
        <f t="shared" ca="1" si="275"/>
        <v>1.0066226</v>
      </c>
      <c r="I723" s="13">
        <f t="shared" si="265"/>
        <v>0.1</v>
      </c>
      <c r="J723" s="29">
        <f t="shared" si="266"/>
        <v>45068</v>
      </c>
      <c r="K723" s="2">
        <f t="shared" si="267"/>
        <v>13</v>
      </c>
      <c r="L723" s="17">
        <f t="shared" si="268"/>
        <v>13</v>
      </c>
      <c r="M723" s="12">
        <f t="shared" si="260"/>
        <v>1.0049289020000001</v>
      </c>
      <c r="N723" s="12">
        <f t="shared" ca="1" si="261"/>
        <v>1.011584144</v>
      </c>
      <c r="O723" s="17">
        <f t="shared" si="269"/>
        <v>0</v>
      </c>
      <c r="P723" s="14">
        <f t="shared" ca="1" si="258"/>
        <v>474.10431543999999</v>
      </c>
      <c r="Q723" s="14">
        <f t="shared" si="259"/>
        <v>0</v>
      </c>
      <c r="R723" s="14">
        <f t="shared" ca="1" si="277"/>
        <v>457.22362711000005</v>
      </c>
      <c r="S723" s="20">
        <f t="shared" si="262"/>
        <v>0</v>
      </c>
      <c r="T723" s="14">
        <f t="shared" si="276"/>
        <v>0</v>
      </c>
      <c r="U723" s="4" t="str">
        <f t="shared" si="270"/>
        <v>J=</v>
      </c>
      <c r="V723" s="29">
        <f t="shared" si="271"/>
        <v>45097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35">
        <f t="shared" si="263"/>
        <v>45087</v>
      </c>
      <c r="B724" s="156">
        <f t="shared" ca="1" si="272"/>
        <v>1475.4108956600001</v>
      </c>
      <c r="C724" s="14">
        <f t="shared" si="264"/>
        <v>1000</v>
      </c>
      <c r="D724" s="13">
        <f ca="1">IF(A724&lt;$B$1,VLOOKUP(A724,[1]DI!$A$4:$B$15000,2,FALSE),0)</f>
        <v>0</v>
      </c>
      <c r="E724" s="14">
        <f t="shared" ca="1" si="273"/>
        <v>1</v>
      </c>
      <c r="F724" s="14">
        <f ca="1">(TRUNC(PRODUCT($E$12:$E723),16))</f>
        <v>1.22535789398094</v>
      </c>
      <c r="G724" s="14">
        <f t="shared" ca="1" si="274"/>
        <v>1.2166783050342</v>
      </c>
      <c r="H724" s="14">
        <f t="shared" ca="1" si="275"/>
        <v>1.0071338400000001</v>
      </c>
      <c r="I724" s="13">
        <f t="shared" si="265"/>
        <v>0.1</v>
      </c>
      <c r="J724" s="29">
        <f t="shared" si="266"/>
        <v>45068</v>
      </c>
      <c r="K724" s="2">
        <f t="shared" si="267"/>
        <v>13</v>
      </c>
      <c r="L724" s="17">
        <f t="shared" si="268"/>
        <v>14</v>
      </c>
      <c r="M724" s="12">
        <f t="shared" si="260"/>
        <v>1.005309053</v>
      </c>
      <c r="N724" s="12">
        <f t="shared" ca="1" si="261"/>
        <v>1.012480767</v>
      </c>
      <c r="O724" s="17">
        <f t="shared" si="269"/>
        <v>0</v>
      </c>
      <c r="P724" s="14">
        <f t="shared" ca="1" si="258"/>
        <v>475.41089565999999</v>
      </c>
      <c r="Q724" s="14">
        <f t="shared" si="259"/>
        <v>0</v>
      </c>
      <c r="R724" s="14">
        <f t="shared" ca="1" si="277"/>
        <v>457.22362711000005</v>
      </c>
      <c r="S724" s="20">
        <f t="shared" si="262"/>
        <v>0</v>
      </c>
      <c r="T724" s="14">
        <f t="shared" si="276"/>
        <v>0</v>
      </c>
      <c r="U724" s="4" t="str">
        <f t="shared" si="270"/>
        <v>J=</v>
      </c>
      <c r="V724" s="29">
        <f t="shared" si="271"/>
        <v>45097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35">
        <f t="shared" si="263"/>
        <v>45088</v>
      </c>
      <c r="B725" s="156">
        <f t="shared" ca="1" si="272"/>
        <v>1475.4108956600001</v>
      </c>
      <c r="C725" s="14">
        <f t="shared" si="264"/>
        <v>1000</v>
      </c>
      <c r="D725" s="13">
        <f ca="1">IF(A725&lt;$B$1,VLOOKUP(A725,[1]DI!$A$4:$B$15000,2,FALSE),0)</f>
        <v>0</v>
      </c>
      <c r="E725" s="14">
        <f t="shared" ca="1" si="273"/>
        <v>1</v>
      </c>
      <c r="F725" s="14">
        <f ca="1">(TRUNC(PRODUCT($E$12:$E724),16))</f>
        <v>1.22535789398094</v>
      </c>
      <c r="G725" s="14">
        <f t="shared" ca="1" si="274"/>
        <v>1.2166783050342</v>
      </c>
      <c r="H725" s="14">
        <f t="shared" ca="1" si="275"/>
        <v>1.0071338400000001</v>
      </c>
      <c r="I725" s="13">
        <f t="shared" si="265"/>
        <v>0.1</v>
      </c>
      <c r="J725" s="29">
        <f t="shared" si="266"/>
        <v>45068</v>
      </c>
      <c r="K725" s="2">
        <f t="shared" si="267"/>
        <v>13</v>
      </c>
      <c r="L725" s="17">
        <f t="shared" si="268"/>
        <v>14</v>
      </c>
      <c r="M725" s="12">
        <f t="shared" si="260"/>
        <v>1.005309053</v>
      </c>
      <c r="N725" s="12">
        <f t="shared" ca="1" si="261"/>
        <v>1.012480767</v>
      </c>
      <c r="O725" s="17">
        <f t="shared" si="269"/>
        <v>0</v>
      </c>
      <c r="P725" s="14">
        <f t="shared" ca="1" si="258"/>
        <v>475.41089565999999</v>
      </c>
      <c r="Q725" s="14">
        <f t="shared" si="259"/>
        <v>0</v>
      </c>
      <c r="R725" s="14">
        <f t="shared" ca="1" si="277"/>
        <v>457.22362711000005</v>
      </c>
      <c r="S725" s="20">
        <f t="shared" si="262"/>
        <v>0</v>
      </c>
      <c r="T725" s="14">
        <f t="shared" si="276"/>
        <v>0</v>
      </c>
      <c r="U725" s="4" t="str">
        <f t="shared" si="270"/>
        <v>J=</v>
      </c>
      <c r="V725" s="29">
        <f t="shared" si="271"/>
        <v>45097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35">
        <f t="shared" si="263"/>
        <v>45089</v>
      </c>
      <c r="B726" s="156">
        <f t="shared" ca="1" si="272"/>
        <v>1475.4108956600001</v>
      </c>
      <c r="C726" s="14">
        <f t="shared" si="264"/>
        <v>1000</v>
      </c>
      <c r="D726" s="13">
        <f ca="1">IF(A726&lt;$B$1,VLOOKUP(A726,[1]DI!$A$4:$B$15000,2,FALSE),0)</f>
        <v>0.13650000000000001</v>
      </c>
      <c r="E726" s="14">
        <f t="shared" ca="1" si="273"/>
        <v>1.00050788</v>
      </c>
      <c r="F726" s="14">
        <f ca="1">(TRUNC(PRODUCT($E$12:$E725),16))</f>
        <v>1.22535789398094</v>
      </c>
      <c r="G726" s="14">
        <f t="shared" ca="1" si="274"/>
        <v>1.2166783050342</v>
      </c>
      <c r="H726" s="14">
        <f t="shared" ca="1" si="275"/>
        <v>1.0071338400000001</v>
      </c>
      <c r="I726" s="13">
        <f t="shared" si="265"/>
        <v>0.1</v>
      </c>
      <c r="J726" s="29">
        <f t="shared" si="266"/>
        <v>45068</v>
      </c>
      <c r="K726" s="2">
        <f t="shared" si="267"/>
        <v>14</v>
      </c>
      <c r="L726" s="17">
        <f t="shared" si="268"/>
        <v>14</v>
      </c>
      <c r="M726" s="12">
        <f t="shared" si="260"/>
        <v>1.005309053</v>
      </c>
      <c r="N726" s="12">
        <f t="shared" ca="1" si="261"/>
        <v>1.012480767</v>
      </c>
      <c r="O726" s="17">
        <f t="shared" si="269"/>
        <v>0</v>
      </c>
      <c r="P726" s="14">
        <f t="shared" ca="1" si="258"/>
        <v>475.41089565999999</v>
      </c>
      <c r="Q726" s="14">
        <f t="shared" si="259"/>
        <v>0</v>
      </c>
      <c r="R726" s="14">
        <f t="shared" ca="1" si="277"/>
        <v>457.22362711000005</v>
      </c>
      <c r="S726" s="20">
        <f t="shared" si="262"/>
        <v>0</v>
      </c>
      <c r="T726" s="14">
        <f t="shared" si="276"/>
        <v>0</v>
      </c>
      <c r="U726" s="4" t="str">
        <f t="shared" si="270"/>
        <v>J=</v>
      </c>
      <c r="V726" s="29">
        <f t="shared" si="271"/>
        <v>45097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35">
        <f t="shared" si="263"/>
        <v>45090</v>
      </c>
      <c r="B727" s="156">
        <f t="shared" ca="1" si="272"/>
        <v>1476.71863437</v>
      </c>
      <c r="C727" s="14">
        <f t="shared" si="264"/>
        <v>1000</v>
      </c>
      <c r="D727" s="13">
        <f ca="1">IF(A727&lt;$B$1,VLOOKUP(A727,[1]DI!$A$4:$B$15000,2,FALSE),0)</f>
        <v>0.13650000000000001</v>
      </c>
      <c r="E727" s="14">
        <f t="shared" ca="1" si="273"/>
        <v>1.00050788</v>
      </c>
      <c r="F727" s="14">
        <f ca="1">(TRUNC(PRODUCT($E$12:$E726),16))</f>
        <v>1.2259802287481301</v>
      </c>
      <c r="G727" s="14">
        <f t="shared" ca="1" si="274"/>
        <v>1.2166783050342</v>
      </c>
      <c r="H727" s="14">
        <f t="shared" ca="1" si="275"/>
        <v>1.0076453400000001</v>
      </c>
      <c r="I727" s="13">
        <f t="shared" si="265"/>
        <v>0.1</v>
      </c>
      <c r="J727" s="29">
        <f t="shared" si="266"/>
        <v>45068</v>
      </c>
      <c r="K727" s="2">
        <f t="shared" si="267"/>
        <v>15</v>
      </c>
      <c r="L727" s="17">
        <f t="shared" si="268"/>
        <v>15</v>
      </c>
      <c r="M727" s="12">
        <f t="shared" si="260"/>
        <v>1.005689348</v>
      </c>
      <c r="N727" s="12">
        <f t="shared" ca="1" si="261"/>
        <v>1.0133781850000001</v>
      </c>
      <c r="O727" s="17">
        <f t="shared" si="269"/>
        <v>0</v>
      </c>
      <c r="P727" s="14">
        <f t="shared" ca="1" si="258"/>
        <v>476.71863436999996</v>
      </c>
      <c r="Q727" s="14">
        <f t="shared" si="259"/>
        <v>0</v>
      </c>
      <c r="R727" s="14">
        <f t="shared" ca="1" si="277"/>
        <v>457.22362711000005</v>
      </c>
      <c r="S727" s="20">
        <f t="shared" si="262"/>
        <v>0</v>
      </c>
      <c r="T727" s="14">
        <f t="shared" si="276"/>
        <v>0</v>
      </c>
      <c r="U727" s="4" t="str">
        <f t="shared" si="270"/>
        <v>J=</v>
      </c>
      <c r="V727" s="29">
        <f t="shared" si="271"/>
        <v>45097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35">
        <f t="shared" si="263"/>
        <v>45091</v>
      </c>
      <c r="B728" s="156">
        <f t="shared" ca="1" si="272"/>
        <v>1478.0275476100001</v>
      </c>
      <c r="C728" s="14">
        <f t="shared" si="264"/>
        <v>1000</v>
      </c>
      <c r="D728" s="13">
        <f ca="1">IF(A728&lt;$B$1,VLOOKUP(A728,[1]DI!$A$4:$B$15000,2,FALSE),0)</f>
        <v>0.13650000000000001</v>
      </c>
      <c r="E728" s="14">
        <f t="shared" ca="1" si="273"/>
        <v>1.00050788</v>
      </c>
      <c r="F728" s="14">
        <f ca="1">(TRUNC(PRODUCT($E$12:$E727),16))</f>
        <v>1.2266028795867101</v>
      </c>
      <c r="G728" s="14">
        <f t="shared" ca="1" si="274"/>
        <v>1.2166783050342</v>
      </c>
      <c r="H728" s="14">
        <f t="shared" ca="1" si="275"/>
        <v>1.00815711</v>
      </c>
      <c r="I728" s="13">
        <f t="shared" si="265"/>
        <v>0.1</v>
      </c>
      <c r="J728" s="29">
        <f t="shared" si="266"/>
        <v>45068</v>
      </c>
      <c r="K728" s="2">
        <f t="shared" si="267"/>
        <v>16</v>
      </c>
      <c r="L728" s="17">
        <f t="shared" si="268"/>
        <v>16</v>
      </c>
      <c r="M728" s="12">
        <f t="shared" si="260"/>
        <v>1.0060697869999999</v>
      </c>
      <c r="N728" s="12">
        <f t="shared" ca="1" si="261"/>
        <v>1.014276409</v>
      </c>
      <c r="O728" s="17">
        <f t="shared" si="269"/>
        <v>0</v>
      </c>
      <c r="P728" s="14">
        <f t="shared" ca="1" si="258"/>
        <v>478.02754761</v>
      </c>
      <c r="Q728" s="14">
        <f t="shared" si="259"/>
        <v>0</v>
      </c>
      <c r="R728" s="14">
        <f t="shared" ca="1" si="277"/>
        <v>457.22362711000005</v>
      </c>
      <c r="S728" s="20">
        <f t="shared" si="262"/>
        <v>0</v>
      </c>
      <c r="T728" s="14">
        <f t="shared" si="276"/>
        <v>0</v>
      </c>
      <c r="U728" s="4" t="str">
        <f t="shared" si="270"/>
        <v>J=</v>
      </c>
      <c r="V728" s="29">
        <f t="shared" si="271"/>
        <v>45097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x14ac:dyDescent="0.15">
      <c r="A729" s="35">
        <f t="shared" si="263"/>
        <v>45092</v>
      </c>
      <c r="B729" s="156">
        <f t="shared" ca="1" si="272"/>
        <v>1479.33760622</v>
      </c>
      <c r="C729" s="14">
        <f t="shared" si="264"/>
        <v>1000</v>
      </c>
      <c r="D729" s="13">
        <f ca="1">IF(A729&lt;$B$1,VLOOKUP(A729,[1]DI!$A$4:$B$15000,2,FALSE),0)</f>
        <v>0.13650000000000001</v>
      </c>
      <c r="E729" s="14">
        <f t="shared" ca="1" si="273"/>
        <v>1.00050788</v>
      </c>
      <c r="F729" s="14">
        <f ca="1">(TRUNC(PRODUCT($E$12:$E728),16))</f>
        <v>1.2272258466571899</v>
      </c>
      <c r="G729" s="14">
        <f t="shared" ca="1" si="274"/>
        <v>1.2166783050342</v>
      </c>
      <c r="H729" s="14">
        <f t="shared" ca="1" si="275"/>
        <v>1.0086691299999999</v>
      </c>
      <c r="I729" s="13">
        <f t="shared" si="265"/>
        <v>0.1</v>
      </c>
      <c r="J729" s="29">
        <f t="shared" si="266"/>
        <v>45068</v>
      </c>
      <c r="K729" s="2">
        <f t="shared" si="267"/>
        <v>17</v>
      </c>
      <c r="L729" s="17">
        <f t="shared" si="268"/>
        <v>17</v>
      </c>
      <c r="M729" s="12">
        <f t="shared" si="260"/>
        <v>1.00645037</v>
      </c>
      <c r="N729" s="12">
        <f t="shared" ca="1" si="261"/>
        <v>1.015175419</v>
      </c>
      <c r="O729" s="17">
        <f t="shared" si="269"/>
        <v>0</v>
      </c>
      <c r="P729" s="14">
        <f t="shared" ca="1" si="258"/>
        <v>479.33760622</v>
      </c>
      <c r="Q729" s="14">
        <f t="shared" si="259"/>
        <v>0</v>
      </c>
      <c r="R729" s="14">
        <f t="shared" ca="1" si="277"/>
        <v>457.22362711000005</v>
      </c>
      <c r="S729" s="20">
        <f t="shared" si="262"/>
        <v>0</v>
      </c>
      <c r="T729" s="14">
        <f t="shared" si="276"/>
        <v>0</v>
      </c>
      <c r="U729" s="4" t="str">
        <f t="shared" si="270"/>
        <v>J=</v>
      </c>
      <c r="V729" s="29">
        <f t="shared" si="271"/>
        <v>45097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35">
        <f t="shared" si="263"/>
        <v>45093</v>
      </c>
      <c r="B730" s="156">
        <f t="shared" ca="1" si="272"/>
        <v>1480.6488247899999</v>
      </c>
      <c r="C730" s="14">
        <f t="shared" si="264"/>
        <v>1000</v>
      </c>
      <c r="D730" s="13">
        <f ca="1">IF(A730&lt;$B$1,VLOOKUP(A730,[1]DI!$A$4:$B$15000,2,FALSE),0)</f>
        <v>0.13650000000000001</v>
      </c>
      <c r="E730" s="14">
        <f t="shared" ca="1" si="273"/>
        <v>1.00050788</v>
      </c>
      <c r="F730" s="14">
        <f ca="1">(TRUNC(PRODUCT($E$12:$E729),16))</f>
        <v>1.2278491301201899</v>
      </c>
      <c r="G730" s="14">
        <f t="shared" ca="1" si="274"/>
        <v>1.2166783050342</v>
      </c>
      <c r="H730" s="14">
        <f t="shared" ca="1" si="275"/>
        <v>1.0091814100000001</v>
      </c>
      <c r="I730" s="13">
        <f t="shared" si="265"/>
        <v>0.1</v>
      </c>
      <c r="J730" s="29">
        <f t="shared" si="266"/>
        <v>45068</v>
      </c>
      <c r="K730" s="2">
        <f t="shared" si="267"/>
        <v>18</v>
      </c>
      <c r="L730" s="17">
        <f t="shared" si="268"/>
        <v>18</v>
      </c>
      <c r="M730" s="12">
        <f t="shared" si="260"/>
        <v>1.006831096</v>
      </c>
      <c r="N730" s="12">
        <f t="shared" ca="1" si="261"/>
        <v>1.016075225</v>
      </c>
      <c r="O730" s="17">
        <f t="shared" si="269"/>
        <v>0</v>
      </c>
      <c r="P730" s="14">
        <f t="shared" ca="1" si="258"/>
        <v>480.64882478999999</v>
      </c>
      <c r="Q730" s="14">
        <f t="shared" si="259"/>
        <v>0</v>
      </c>
      <c r="R730" s="14">
        <f t="shared" ca="1" si="277"/>
        <v>457.22362711000005</v>
      </c>
      <c r="S730" s="20">
        <f t="shared" si="262"/>
        <v>0</v>
      </c>
      <c r="T730" s="14">
        <f t="shared" si="276"/>
        <v>0</v>
      </c>
      <c r="U730" s="4" t="str">
        <f t="shared" si="270"/>
        <v>J=</v>
      </c>
      <c r="V730" s="29">
        <f t="shared" si="271"/>
        <v>45097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35">
        <f t="shared" si="263"/>
        <v>45094</v>
      </c>
      <c r="B731" s="156">
        <f t="shared" ca="1" si="272"/>
        <v>1481.9612222400001</v>
      </c>
      <c r="C731" s="14">
        <f t="shared" si="264"/>
        <v>1000</v>
      </c>
      <c r="D731" s="13">
        <f ca="1">IF(A731&lt;$B$1,VLOOKUP(A731,[1]DI!$A$4:$B$15000,2,FALSE),0)</f>
        <v>0</v>
      </c>
      <c r="E731" s="14">
        <f t="shared" ca="1" si="273"/>
        <v>1</v>
      </c>
      <c r="F731" s="14">
        <f ca="1">(TRUNC(PRODUCT($E$12:$E730),16))</f>
        <v>1.2284727301364</v>
      </c>
      <c r="G731" s="14">
        <f t="shared" ca="1" si="274"/>
        <v>1.2166783050342</v>
      </c>
      <c r="H731" s="14">
        <f t="shared" ca="1" si="275"/>
        <v>1.0096939599999999</v>
      </c>
      <c r="I731" s="13">
        <f t="shared" si="265"/>
        <v>0.1</v>
      </c>
      <c r="J731" s="29">
        <f t="shared" si="266"/>
        <v>45068</v>
      </c>
      <c r="K731" s="2">
        <f t="shared" si="267"/>
        <v>18</v>
      </c>
      <c r="L731" s="17">
        <f t="shared" si="268"/>
        <v>19</v>
      </c>
      <c r="M731" s="12">
        <f t="shared" si="260"/>
        <v>1.0072119669999999</v>
      </c>
      <c r="N731" s="12">
        <f t="shared" ca="1" si="261"/>
        <v>1.01697584</v>
      </c>
      <c r="O731" s="17">
        <f t="shared" si="269"/>
        <v>0</v>
      </c>
      <c r="P731" s="14">
        <f t="shared" ca="1" si="258"/>
        <v>481.96122223999998</v>
      </c>
      <c r="Q731" s="14">
        <f t="shared" si="259"/>
        <v>0</v>
      </c>
      <c r="R731" s="14">
        <f t="shared" ca="1" si="277"/>
        <v>457.22362711000005</v>
      </c>
      <c r="S731" s="20">
        <f t="shared" si="262"/>
        <v>0</v>
      </c>
      <c r="T731" s="14">
        <f t="shared" si="276"/>
        <v>0</v>
      </c>
      <c r="U731" s="4" t="str">
        <f t="shared" si="270"/>
        <v>J=</v>
      </c>
      <c r="V731" s="29">
        <f t="shared" si="271"/>
        <v>45097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35">
        <f t="shared" si="263"/>
        <v>45095</v>
      </c>
      <c r="B732" s="156">
        <f t="shared" ca="1" si="272"/>
        <v>1481.9612222400001</v>
      </c>
      <c r="C732" s="14">
        <f t="shared" si="264"/>
        <v>1000</v>
      </c>
      <c r="D732" s="13">
        <f ca="1">IF(A732&lt;$B$1,VLOOKUP(A732,[1]DI!$A$4:$B$15000,2,FALSE),0)</f>
        <v>0</v>
      </c>
      <c r="E732" s="14">
        <f t="shared" ca="1" si="273"/>
        <v>1</v>
      </c>
      <c r="F732" s="14">
        <f ca="1">(TRUNC(PRODUCT($E$12:$E731),16))</f>
        <v>1.2284727301364</v>
      </c>
      <c r="G732" s="14">
        <f t="shared" ca="1" si="274"/>
        <v>1.2166783050342</v>
      </c>
      <c r="H732" s="14">
        <f t="shared" ca="1" si="275"/>
        <v>1.0096939599999999</v>
      </c>
      <c r="I732" s="13">
        <f t="shared" si="265"/>
        <v>0.1</v>
      </c>
      <c r="J732" s="29">
        <f t="shared" si="266"/>
        <v>45068</v>
      </c>
      <c r="K732" s="2">
        <f t="shared" si="267"/>
        <v>18</v>
      </c>
      <c r="L732" s="17">
        <f t="shared" si="268"/>
        <v>19</v>
      </c>
      <c r="M732" s="12">
        <f t="shared" si="260"/>
        <v>1.0072119669999999</v>
      </c>
      <c r="N732" s="12">
        <f t="shared" ca="1" si="261"/>
        <v>1.01697584</v>
      </c>
      <c r="O732" s="17">
        <f t="shared" si="269"/>
        <v>0</v>
      </c>
      <c r="P732" s="14">
        <f t="shared" ca="1" si="258"/>
        <v>481.96122223999998</v>
      </c>
      <c r="Q732" s="14">
        <f t="shared" si="259"/>
        <v>0</v>
      </c>
      <c r="R732" s="14">
        <f t="shared" ca="1" si="277"/>
        <v>457.22362711000005</v>
      </c>
      <c r="S732" s="20">
        <f t="shared" si="262"/>
        <v>0</v>
      </c>
      <c r="T732" s="14">
        <f t="shared" si="276"/>
        <v>0</v>
      </c>
      <c r="U732" s="4" t="str">
        <f t="shared" si="270"/>
        <v>J=</v>
      </c>
      <c r="V732" s="29">
        <f t="shared" si="271"/>
        <v>45097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35">
        <f t="shared" si="263"/>
        <v>45096</v>
      </c>
      <c r="B733" s="156">
        <f t="shared" ca="1" si="272"/>
        <v>1481.9612222400001</v>
      </c>
      <c r="C733" s="14">
        <f t="shared" si="264"/>
        <v>1000</v>
      </c>
      <c r="D733" s="13">
        <f ca="1">IF(A733&lt;$B$1,VLOOKUP(A733,[1]DI!$A$4:$B$15000,2,FALSE),0)</f>
        <v>0.13650000000000001</v>
      </c>
      <c r="E733" s="14">
        <f t="shared" ca="1" si="273"/>
        <v>1.00050788</v>
      </c>
      <c r="F733" s="14">
        <f ca="1">(TRUNC(PRODUCT($E$12:$E732),16))</f>
        <v>1.2284727301364</v>
      </c>
      <c r="G733" s="14">
        <f t="shared" ca="1" si="274"/>
        <v>1.2166783050342</v>
      </c>
      <c r="H733" s="14">
        <f t="shared" ca="1" si="275"/>
        <v>1.0096939599999999</v>
      </c>
      <c r="I733" s="13">
        <f t="shared" si="265"/>
        <v>0.1</v>
      </c>
      <c r="J733" s="29">
        <f t="shared" si="266"/>
        <v>45068</v>
      </c>
      <c r="K733" s="2">
        <f t="shared" si="267"/>
        <v>19</v>
      </c>
      <c r="L733" s="17">
        <f t="shared" si="268"/>
        <v>19</v>
      </c>
      <c r="M733" s="12">
        <f t="shared" si="260"/>
        <v>1.0072119669999999</v>
      </c>
      <c r="N733" s="12">
        <f t="shared" ca="1" si="261"/>
        <v>1.01697584</v>
      </c>
      <c r="O733" s="17">
        <f t="shared" si="269"/>
        <v>0</v>
      </c>
      <c r="P733" s="14">
        <f t="shared" ca="1" si="258"/>
        <v>481.96122223999998</v>
      </c>
      <c r="Q733" s="14">
        <f t="shared" si="259"/>
        <v>0</v>
      </c>
      <c r="R733" s="14">
        <f t="shared" ca="1" si="277"/>
        <v>457.22362711000005</v>
      </c>
      <c r="S733" s="20">
        <f t="shared" si="262"/>
        <v>0</v>
      </c>
      <c r="T733" s="14">
        <f t="shared" si="276"/>
        <v>0</v>
      </c>
      <c r="U733" s="4" t="str">
        <f t="shared" si="270"/>
        <v>J=</v>
      </c>
      <c r="V733" s="29">
        <f t="shared" si="271"/>
        <v>45097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x14ac:dyDescent="0.15">
      <c r="A734" s="35">
        <f t="shared" si="263"/>
        <v>45097</v>
      </c>
      <c r="B734" s="156">
        <f t="shared" ca="1" si="272"/>
        <v>1483.2747665300001</v>
      </c>
      <c r="C734" s="14">
        <f t="shared" si="264"/>
        <v>1000</v>
      </c>
      <c r="D734" s="13">
        <f ca="1">IF(A734&lt;$B$1,VLOOKUP(A734,[1]DI!$A$4:$B$15000,2,FALSE),0)</f>
        <v>0.13650000000000001</v>
      </c>
      <c r="E734" s="14">
        <f t="shared" ca="1" si="273"/>
        <v>1.00050788</v>
      </c>
      <c r="F734" s="14">
        <f ca="1">(TRUNC(PRODUCT($E$12:$E733),16))</f>
        <v>1.22909664686658</v>
      </c>
      <c r="G734" s="14">
        <f t="shared" ca="1" si="274"/>
        <v>1.2166783050342</v>
      </c>
      <c r="H734" s="14">
        <f t="shared" ca="1" si="275"/>
        <v>1.01020676</v>
      </c>
      <c r="I734" s="13">
        <f t="shared" si="265"/>
        <v>0.1</v>
      </c>
      <c r="J734" s="29">
        <f t="shared" si="266"/>
        <v>45068</v>
      </c>
      <c r="K734" s="2">
        <f t="shared" si="267"/>
        <v>20</v>
      </c>
      <c r="L734" s="17">
        <f t="shared" si="268"/>
        <v>20</v>
      </c>
      <c r="M734" s="12">
        <f t="shared" si="260"/>
        <v>1.007592982</v>
      </c>
      <c r="N734" s="12">
        <f t="shared" ca="1" si="261"/>
        <v>1.017877242</v>
      </c>
      <c r="O734" s="17">
        <f t="shared" si="269"/>
        <v>13</v>
      </c>
      <c r="P734" s="14">
        <f t="shared" ca="1" si="258"/>
        <v>483.27476653000002</v>
      </c>
      <c r="Q734" s="14">
        <f t="shared" si="259"/>
        <v>0</v>
      </c>
      <c r="R734" s="14">
        <f t="shared" ca="1" si="277"/>
        <v>483.27476653000002</v>
      </c>
      <c r="S734" s="20">
        <f t="shared" si="262"/>
        <v>0</v>
      </c>
      <c r="T734" s="14">
        <f t="shared" si="276"/>
        <v>0</v>
      </c>
      <c r="U734" s="4" t="str">
        <f t="shared" si="270"/>
        <v>J=</v>
      </c>
      <c r="V734" s="29">
        <f t="shared" si="271"/>
        <v>45097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35">
        <f t="shared" si="263"/>
        <v>45098</v>
      </c>
      <c r="B735" s="156">
        <f t="shared" ca="1" si="272"/>
        <v>1484.5894804499999</v>
      </c>
      <c r="C735" s="14">
        <f t="shared" si="264"/>
        <v>1000</v>
      </c>
      <c r="D735" s="13">
        <f ca="1">IF(A735&lt;$B$1,VLOOKUP(A735,[1]DI!$A$4:$B$15000,2,FALSE),0)</f>
        <v>0.13650000000000001</v>
      </c>
      <c r="E735" s="14">
        <f t="shared" ca="1" si="273"/>
        <v>1.00050788</v>
      </c>
      <c r="F735" s="14">
        <f ca="1">(TRUNC(PRODUCT($E$12:$E734),16))</f>
        <v>1.22972088047159</v>
      </c>
      <c r="G735" s="14">
        <f t="shared" ca="1" si="274"/>
        <v>1.22909664686658</v>
      </c>
      <c r="H735" s="14">
        <f t="shared" ca="1" si="275"/>
        <v>1.00050788</v>
      </c>
      <c r="I735" s="13">
        <f t="shared" si="265"/>
        <v>0.1</v>
      </c>
      <c r="J735" s="29">
        <f t="shared" si="266"/>
        <v>45097</v>
      </c>
      <c r="K735" s="2">
        <f t="shared" si="267"/>
        <v>1</v>
      </c>
      <c r="L735" s="17">
        <f t="shared" si="268"/>
        <v>1</v>
      </c>
      <c r="M735" s="12">
        <f t="shared" si="260"/>
        <v>1.000378287</v>
      </c>
      <c r="N735" s="12">
        <f t="shared" ca="1" si="261"/>
        <v>1.0008863589999999</v>
      </c>
      <c r="O735" s="17">
        <f t="shared" si="269"/>
        <v>0</v>
      </c>
      <c r="P735" s="14">
        <f t="shared" ca="1" si="258"/>
        <v>484.58948045</v>
      </c>
      <c r="Q735" s="14">
        <f t="shared" si="259"/>
        <v>0</v>
      </c>
      <c r="R735" s="14">
        <f t="shared" ca="1" si="277"/>
        <v>483.27476653000002</v>
      </c>
      <c r="S735" s="20">
        <f t="shared" si="262"/>
        <v>0</v>
      </c>
      <c r="T735" s="14">
        <f t="shared" si="276"/>
        <v>0</v>
      </c>
      <c r="U735" s="4" t="str">
        <f t="shared" si="270"/>
        <v>J=</v>
      </c>
      <c r="V735" s="29">
        <f t="shared" si="271"/>
        <v>45127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35">
        <f t="shared" si="263"/>
        <v>45099</v>
      </c>
      <c r="B736" s="156">
        <f t="shared" ca="1" si="272"/>
        <v>1485.90536174</v>
      </c>
      <c r="C736" s="14">
        <f t="shared" si="264"/>
        <v>1000</v>
      </c>
      <c r="D736" s="13">
        <f ca="1">IF(A736&lt;$B$1,VLOOKUP(A736,[1]DI!$A$4:$B$15000,2,FALSE),0)</f>
        <v>0.13650000000000001</v>
      </c>
      <c r="E736" s="14">
        <f t="shared" ca="1" si="273"/>
        <v>1.00050788</v>
      </c>
      <c r="F736" s="14">
        <f ca="1">(TRUNC(PRODUCT($E$12:$E735),16))</f>
        <v>1.2303454311123601</v>
      </c>
      <c r="G736" s="14">
        <f t="shared" ca="1" si="274"/>
        <v>1.22909664686658</v>
      </c>
      <c r="H736" s="14">
        <f t="shared" ca="1" si="275"/>
        <v>1.00101602</v>
      </c>
      <c r="I736" s="13">
        <f t="shared" si="265"/>
        <v>0.1</v>
      </c>
      <c r="J736" s="29">
        <f t="shared" si="266"/>
        <v>45097</v>
      </c>
      <c r="K736" s="2">
        <f t="shared" si="267"/>
        <v>2</v>
      </c>
      <c r="L736" s="17">
        <f t="shared" si="268"/>
        <v>2</v>
      </c>
      <c r="M736" s="12">
        <f t="shared" si="260"/>
        <v>1.0007567159999999</v>
      </c>
      <c r="N736" s="12">
        <f t="shared" ca="1" si="261"/>
        <v>1.0017735050000001</v>
      </c>
      <c r="O736" s="17">
        <f t="shared" si="269"/>
        <v>0</v>
      </c>
      <c r="P736" s="14">
        <f t="shared" ca="1" si="258"/>
        <v>485.90536173999999</v>
      </c>
      <c r="Q736" s="14">
        <f t="shared" si="259"/>
        <v>0</v>
      </c>
      <c r="R736" s="14">
        <f t="shared" ca="1" si="277"/>
        <v>483.27476653000002</v>
      </c>
      <c r="S736" s="20">
        <f t="shared" si="262"/>
        <v>0</v>
      </c>
      <c r="T736" s="14">
        <f t="shared" si="276"/>
        <v>0</v>
      </c>
      <c r="U736" s="4" t="str">
        <f t="shared" si="270"/>
        <v>J=</v>
      </c>
      <c r="V736" s="29">
        <f t="shared" si="271"/>
        <v>45127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35">
        <f t="shared" si="263"/>
        <v>45100</v>
      </c>
      <c r="B737" s="156">
        <f t="shared" ca="1" si="272"/>
        <v>1487.2223984899999</v>
      </c>
      <c r="C737" s="14">
        <f t="shared" si="264"/>
        <v>1000</v>
      </c>
      <c r="D737" s="13">
        <f ca="1">IF(A737&lt;$B$1,VLOOKUP(A737,[1]DI!$A$4:$B$15000,2,FALSE),0)</f>
        <v>0.13650000000000001</v>
      </c>
      <c r="E737" s="14">
        <f t="shared" ca="1" si="273"/>
        <v>1.00050788</v>
      </c>
      <c r="F737" s="14">
        <f ca="1">(TRUNC(PRODUCT($E$12:$E736),16))</f>
        <v>1.23097029894992</v>
      </c>
      <c r="G737" s="14">
        <f t="shared" ca="1" si="274"/>
        <v>1.22909664686658</v>
      </c>
      <c r="H737" s="14">
        <f t="shared" ca="1" si="275"/>
        <v>1.00152441</v>
      </c>
      <c r="I737" s="13">
        <f t="shared" si="265"/>
        <v>0.1</v>
      </c>
      <c r="J737" s="29">
        <f t="shared" si="266"/>
        <v>45097</v>
      </c>
      <c r="K737" s="2">
        <f t="shared" si="267"/>
        <v>3</v>
      </c>
      <c r="L737" s="17">
        <f t="shared" si="268"/>
        <v>3</v>
      </c>
      <c r="M737" s="12">
        <f t="shared" si="260"/>
        <v>1.001135289</v>
      </c>
      <c r="N737" s="12">
        <f t="shared" ca="1" si="261"/>
        <v>1.0026614300000001</v>
      </c>
      <c r="O737" s="17">
        <f t="shared" si="269"/>
        <v>0</v>
      </c>
      <c r="P737" s="14">
        <f t="shared" ca="1" si="258"/>
        <v>487.22239848999999</v>
      </c>
      <c r="Q737" s="14">
        <f t="shared" si="259"/>
        <v>0</v>
      </c>
      <c r="R737" s="14">
        <f t="shared" ca="1" si="277"/>
        <v>483.27476653000002</v>
      </c>
      <c r="S737" s="20">
        <f t="shared" si="262"/>
        <v>0</v>
      </c>
      <c r="T737" s="14">
        <f t="shared" si="276"/>
        <v>0</v>
      </c>
      <c r="U737" s="4" t="str">
        <f t="shared" si="270"/>
        <v>J=</v>
      </c>
      <c r="V737" s="29">
        <f t="shared" si="271"/>
        <v>45127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35">
        <f t="shared" si="263"/>
        <v>45101</v>
      </c>
      <c r="B738" s="156">
        <f t="shared" ca="1" si="272"/>
        <v>1488.54061888</v>
      </c>
      <c r="C738" s="14">
        <f t="shared" si="264"/>
        <v>1000</v>
      </c>
      <c r="D738" s="13">
        <f ca="1">IF(A738&lt;$B$1,VLOOKUP(A738,[1]DI!$A$4:$B$15000,2,FALSE),0)</f>
        <v>0</v>
      </c>
      <c r="E738" s="14">
        <f t="shared" ca="1" si="273"/>
        <v>1</v>
      </c>
      <c r="F738" s="14">
        <f ca="1">(TRUNC(PRODUCT($E$12:$E737),16))</f>
        <v>1.23159548414535</v>
      </c>
      <c r="G738" s="14">
        <f t="shared" ca="1" si="274"/>
        <v>1.22909664686658</v>
      </c>
      <c r="H738" s="14">
        <f t="shared" ca="1" si="275"/>
        <v>1.00203307</v>
      </c>
      <c r="I738" s="13">
        <f t="shared" si="265"/>
        <v>0.1</v>
      </c>
      <c r="J738" s="29">
        <f t="shared" si="266"/>
        <v>45097</v>
      </c>
      <c r="K738" s="2">
        <f t="shared" si="267"/>
        <v>3</v>
      </c>
      <c r="L738" s="17">
        <f t="shared" si="268"/>
        <v>4</v>
      </c>
      <c r="M738" s="12">
        <f t="shared" si="260"/>
        <v>1.001514005</v>
      </c>
      <c r="N738" s="12">
        <f t="shared" ca="1" si="261"/>
        <v>1.0035501529999999</v>
      </c>
      <c r="O738" s="17">
        <f t="shared" si="269"/>
        <v>0</v>
      </c>
      <c r="P738" s="14">
        <f t="shared" ca="1" si="258"/>
        <v>488.54061888000001</v>
      </c>
      <c r="Q738" s="14">
        <f t="shared" si="259"/>
        <v>0</v>
      </c>
      <c r="R738" s="14">
        <f t="shared" ca="1" si="277"/>
        <v>483.27476653000002</v>
      </c>
      <c r="S738" s="20">
        <f t="shared" si="262"/>
        <v>0</v>
      </c>
      <c r="T738" s="14">
        <f t="shared" si="276"/>
        <v>0</v>
      </c>
      <c r="U738" s="4" t="str">
        <f t="shared" si="270"/>
        <v>J=</v>
      </c>
      <c r="V738" s="29">
        <f t="shared" si="271"/>
        <v>45127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35">
        <f t="shared" si="263"/>
        <v>45102</v>
      </c>
      <c r="B739" s="156">
        <f t="shared" ca="1" si="272"/>
        <v>1488.54061888</v>
      </c>
      <c r="C739" s="14">
        <f t="shared" si="264"/>
        <v>1000</v>
      </c>
      <c r="D739" s="13">
        <f ca="1">IF(A739&lt;$B$1,VLOOKUP(A739,[1]DI!$A$4:$B$15000,2,FALSE),0)</f>
        <v>0</v>
      </c>
      <c r="E739" s="14">
        <f t="shared" ca="1" si="273"/>
        <v>1</v>
      </c>
      <c r="F739" s="14">
        <f ca="1">(TRUNC(PRODUCT($E$12:$E738),16))</f>
        <v>1.23159548414535</v>
      </c>
      <c r="G739" s="14">
        <f t="shared" ca="1" si="274"/>
        <v>1.22909664686658</v>
      </c>
      <c r="H739" s="14">
        <f t="shared" ca="1" si="275"/>
        <v>1.00203307</v>
      </c>
      <c r="I739" s="13">
        <f t="shared" si="265"/>
        <v>0.1</v>
      </c>
      <c r="J739" s="29">
        <f t="shared" si="266"/>
        <v>45097</v>
      </c>
      <c r="K739" s="2">
        <f t="shared" si="267"/>
        <v>3</v>
      </c>
      <c r="L739" s="17">
        <f t="shared" si="268"/>
        <v>4</v>
      </c>
      <c r="M739" s="12">
        <f t="shared" si="260"/>
        <v>1.001514005</v>
      </c>
      <c r="N739" s="12">
        <f t="shared" ca="1" si="261"/>
        <v>1.0035501529999999</v>
      </c>
      <c r="O739" s="17">
        <f t="shared" si="269"/>
        <v>0</v>
      </c>
      <c r="P739" s="14">
        <f t="shared" ca="1" si="258"/>
        <v>488.54061888000001</v>
      </c>
      <c r="Q739" s="14">
        <f t="shared" si="259"/>
        <v>0</v>
      </c>
      <c r="R739" s="14">
        <f t="shared" ca="1" si="277"/>
        <v>483.27476653000002</v>
      </c>
      <c r="S739" s="20">
        <f t="shared" si="262"/>
        <v>0</v>
      </c>
      <c r="T739" s="14">
        <f t="shared" si="276"/>
        <v>0</v>
      </c>
      <c r="U739" s="4" t="str">
        <f t="shared" si="270"/>
        <v>J=</v>
      </c>
      <c r="V739" s="29">
        <f t="shared" si="271"/>
        <v>45127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35">
        <f t="shared" si="263"/>
        <v>45103</v>
      </c>
      <c r="B740" s="156">
        <f t="shared" ca="1" si="272"/>
        <v>1488.54061888</v>
      </c>
      <c r="C740" s="14">
        <f t="shared" si="264"/>
        <v>1000</v>
      </c>
      <c r="D740" s="13">
        <f ca="1">IF(A740&lt;$B$1,VLOOKUP(A740,[1]DI!$A$4:$B$15000,2,FALSE),0)</f>
        <v>0.13650000000000001</v>
      </c>
      <c r="E740" s="14">
        <f t="shared" ca="1" si="273"/>
        <v>1.00050788</v>
      </c>
      <c r="F740" s="14">
        <f ca="1">(TRUNC(PRODUCT($E$12:$E739),16))</f>
        <v>1.23159548414535</v>
      </c>
      <c r="G740" s="14">
        <f t="shared" ca="1" si="274"/>
        <v>1.22909664686658</v>
      </c>
      <c r="H740" s="14">
        <f t="shared" ca="1" si="275"/>
        <v>1.00203307</v>
      </c>
      <c r="I740" s="13">
        <f t="shared" si="265"/>
        <v>0.1</v>
      </c>
      <c r="J740" s="29">
        <f t="shared" si="266"/>
        <v>45097</v>
      </c>
      <c r="K740" s="2">
        <f t="shared" si="267"/>
        <v>4</v>
      </c>
      <c r="L740" s="17">
        <f t="shared" si="268"/>
        <v>4</v>
      </c>
      <c r="M740" s="12">
        <f t="shared" si="260"/>
        <v>1.001514005</v>
      </c>
      <c r="N740" s="12">
        <f t="shared" ca="1" si="261"/>
        <v>1.0035501529999999</v>
      </c>
      <c r="O740" s="17">
        <f t="shared" si="269"/>
        <v>0</v>
      </c>
      <c r="P740" s="14">
        <f t="shared" ca="1" si="258"/>
        <v>488.54061888000001</v>
      </c>
      <c r="Q740" s="14">
        <f t="shared" si="259"/>
        <v>0</v>
      </c>
      <c r="R740" s="14">
        <f t="shared" ca="1" si="277"/>
        <v>483.27476653000002</v>
      </c>
      <c r="S740" s="20">
        <f t="shared" si="262"/>
        <v>0</v>
      </c>
      <c r="T740" s="14">
        <f t="shared" si="276"/>
        <v>0</v>
      </c>
      <c r="U740" s="4" t="str">
        <f t="shared" si="270"/>
        <v>J=</v>
      </c>
      <c r="V740" s="29">
        <f t="shared" si="271"/>
        <v>45127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35">
        <f t="shared" si="263"/>
        <v>45104</v>
      </c>
      <c r="B741" s="156">
        <f t="shared" ca="1" si="272"/>
        <v>1489.85999623</v>
      </c>
      <c r="C741" s="14">
        <f t="shared" si="264"/>
        <v>1000</v>
      </c>
      <c r="D741" s="13">
        <f ca="1">IF(A741&lt;$B$1,VLOOKUP(A741,[1]DI!$A$4:$B$15000,2,FALSE),0)</f>
        <v>0.13650000000000001</v>
      </c>
      <c r="E741" s="14">
        <f t="shared" ca="1" si="273"/>
        <v>1.00050788</v>
      </c>
      <c r="F741" s="14">
        <f ca="1">(TRUNC(PRODUCT($E$12:$E740),16))</f>
        <v>1.2322209868598299</v>
      </c>
      <c r="G741" s="14">
        <f t="shared" ca="1" si="274"/>
        <v>1.22909664686658</v>
      </c>
      <c r="H741" s="14">
        <f t="shared" ca="1" si="275"/>
        <v>1.0025419799999999</v>
      </c>
      <c r="I741" s="13">
        <f t="shared" si="265"/>
        <v>0.1</v>
      </c>
      <c r="J741" s="29">
        <f t="shared" si="266"/>
        <v>45097</v>
      </c>
      <c r="K741" s="2">
        <f t="shared" si="267"/>
        <v>5</v>
      </c>
      <c r="L741" s="17">
        <f t="shared" si="268"/>
        <v>5</v>
      </c>
      <c r="M741" s="12">
        <f t="shared" si="260"/>
        <v>1.001892864</v>
      </c>
      <c r="N741" s="12">
        <f t="shared" ca="1" si="261"/>
        <v>1.004439656</v>
      </c>
      <c r="O741" s="17">
        <f t="shared" si="269"/>
        <v>0</v>
      </c>
      <c r="P741" s="14">
        <f t="shared" ca="1" si="258"/>
        <v>489.85999622999998</v>
      </c>
      <c r="Q741" s="14">
        <f t="shared" si="259"/>
        <v>0</v>
      </c>
      <c r="R741" s="14">
        <f t="shared" ca="1" si="277"/>
        <v>483.27476653000002</v>
      </c>
      <c r="S741" s="20">
        <f t="shared" si="262"/>
        <v>0</v>
      </c>
      <c r="T741" s="14">
        <f t="shared" si="276"/>
        <v>0</v>
      </c>
      <c r="U741" s="4" t="str">
        <f t="shared" si="270"/>
        <v>J=</v>
      </c>
      <c r="V741" s="29">
        <f t="shared" si="271"/>
        <v>45127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35">
        <f t="shared" si="263"/>
        <v>45105</v>
      </c>
      <c r="B742" s="156">
        <f t="shared" ca="1" si="272"/>
        <v>1491.18054538</v>
      </c>
      <c r="C742" s="14">
        <f t="shared" si="264"/>
        <v>1000</v>
      </c>
      <c r="D742" s="13">
        <f ca="1">IF(A742&lt;$B$1,VLOOKUP(A742,[1]DI!$A$4:$B$15000,2,FALSE),0)</f>
        <v>0.13650000000000001</v>
      </c>
      <c r="E742" s="14">
        <f t="shared" ca="1" si="273"/>
        <v>1.00050788</v>
      </c>
      <c r="F742" s="14">
        <f ca="1">(TRUNC(PRODUCT($E$12:$E741),16))</f>
        <v>1.2328468072546399</v>
      </c>
      <c r="G742" s="14">
        <f t="shared" ca="1" si="274"/>
        <v>1.22909664686658</v>
      </c>
      <c r="H742" s="14">
        <f t="shared" ca="1" si="275"/>
        <v>1.0030511499999999</v>
      </c>
      <c r="I742" s="13">
        <f t="shared" si="265"/>
        <v>0.1</v>
      </c>
      <c r="J742" s="29">
        <f t="shared" si="266"/>
        <v>45097</v>
      </c>
      <c r="K742" s="2">
        <f t="shared" si="267"/>
        <v>6</v>
      </c>
      <c r="L742" s="17">
        <f t="shared" si="268"/>
        <v>6</v>
      </c>
      <c r="M742" s="12">
        <f t="shared" si="260"/>
        <v>1.0022718669999999</v>
      </c>
      <c r="N742" s="12">
        <f t="shared" ca="1" si="261"/>
        <v>1.0053299490000001</v>
      </c>
      <c r="O742" s="17">
        <f t="shared" si="269"/>
        <v>0</v>
      </c>
      <c r="P742" s="14">
        <f t="shared" ca="1" si="258"/>
        <v>491.18054538000001</v>
      </c>
      <c r="Q742" s="14">
        <f t="shared" si="259"/>
        <v>0</v>
      </c>
      <c r="R742" s="14">
        <f t="shared" ca="1" si="277"/>
        <v>483.27476653000002</v>
      </c>
      <c r="S742" s="20">
        <f t="shared" si="262"/>
        <v>0</v>
      </c>
      <c r="T742" s="14">
        <f t="shared" si="276"/>
        <v>0</v>
      </c>
      <c r="U742" s="4" t="str">
        <f t="shared" si="270"/>
        <v>J=</v>
      </c>
      <c r="V742" s="29">
        <f t="shared" si="271"/>
        <v>45127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x14ac:dyDescent="0.15">
      <c r="A743" s="35">
        <f t="shared" si="263"/>
        <v>45106</v>
      </c>
      <c r="B743" s="156">
        <f t="shared" ca="1" si="272"/>
        <v>1492.5022663099999</v>
      </c>
      <c r="C743" s="14">
        <f t="shared" si="264"/>
        <v>1000</v>
      </c>
      <c r="D743" s="13">
        <f ca="1">IF(A743&lt;$B$1,VLOOKUP(A743,[1]DI!$A$4:$B$15000,2,FALSE),0)</f>
        <v>0.13650000000000001</v>
      </c>
      <c r="E743" s="14">
        <f t="shared" ca="1" si="273"/>
        <v>1.00050788</v>
      </c>
      <c r="F743" s="14">
        <f ca="1">(TRUNC(PRODUCT($E$12:$E742),16))</f>
        <v>1.23347294549111</v>
      </c>
      <c r="G743" s="14">
        <f t="shared" ca="1" si="274"/>
        <v>1.22909664686658</v>
      </c>
      <c r="H743" s="14">
        <f t="shared" ca="1" si="275"/>
        <v>1.00356058</v>
      </c>
      <c r="I743" s="13">
        <f t="shared" si="265"/>
        <v>0.1</v>
      </c>
      <c r="J743" s="29">
        <f t="shared" si="266"/>
        <v>45097</v>
      </c>
      <c r="K743" s="2">
        <f t="shared" si="267"/>
        <v>7</v>
      </c>
      <c r="L743" s="17">
        <f t="shared" si="268"/>
        <v>7</v>
      </c>
      <c r="M743" s="12">
        <f t="shared" si="260"/>
        <v>1.0026510129999999</v>
      </c>
      <c r="N743" s="12">
        <f t="shared" ca="1" si="261"/>
        <v>1.006221032</v>
      </c>
      <c r="O743" s="17">
        <f t="shared" si="269"/>
        <v>0</v>
      </c>
      <c r="P743" s="14">
        <f t="shared" ca="1" si="258"/>
        <v>492.50226630999998</v>
      </c>
      <c r="Q743" s="14">
        <f t="shared" si="259"/>
        <v>0</v>
      </c>
      <c r="R743" s="14">
        <f t="shared" ca="1" si="277"/>
        <v>483.27476653000002</v>
      </c>
      <c r="S743" s="20">
        <f t="shared" si="262"/>
        <v>0</v>
      </c>
      <c r="T743" s="14">
        <f t="shared" si="276"/>
        <v>0</v>
      </c>
      <c r="U743" s="4" t="str">
        <f t="shared" si="270"/>
        <v>J=</v>
      </c>
      <c r="V743" s="29">
        <f t="shared" si="271"/>
        <v>45127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</row>
    <row r="744" spans="1:156" x14ac:dyDescent="0.15">
      <c r="A744" s="35">
        <f t="shared" si="263"/>
        <v>45107</v>
      </c>
      <c r="B744" s="156">
        <f t="shared" ca="1" si="272"/>
        <v>1493.8251605</v>
      </c>
      <c r="C744" s="14">
        <f t="shared" si="264"/>
        <v>1000</v>
      </c>
      <c r="D744" s="13">
        <f ca="1">IF(A744&lt;$B$1,VLOOKUP(A744,[1]DI!$A$4:$B$15000,2,FALSE),0)</f>
        <v>0.13650000000000001</v>
      </c>
      <c r="E744" s="14">
        <f t="shared" ca="1" si="273"/>
        <v>1.00050788</v>
      </c>
      <c r="F744" s="14">
        <f ca="1">(TRUNC(PRODUCT($E$12:$E743),16))</f>
        <v>1.2340994017306699</v>
      </c>
      <c r="G744" s="14">
        <f t="shared" ca="1" si="274"/>
        <v>1.22909664686658</v>
      </c>
      <c r="H744" s="14">
        <f t="shared" ca="1" si="275"/>
        <v>1.0040702699999999</v>
      </c>
      <c r="I744" s="13">
        <f t="shared" si="265"/>
        <v>0.1</v>
      </c>
      <c r="J744" s="29">
        <f t="shared" si="266"/>
        <v>45097</v>
      </c>
      <c r="K744" s="2">
        <f t="shared" si="267"/>
        <v>8</v>
      </c>
      <c r="L744" s="17">
        <f t="shared" si="268"/>
        <v>8</v>
      </c>
      <c r="M744" s="12">
        <f t="shared" si="260"/>
        <v>1.003030302</v>
      </c>
      <c r="N744" s="12">
        <f t="shared" ca="1" si="261"/>
        <v>1.0071129059999999</v>
      </c>
      <c r="O744" s="17">
        <f t="shared" si="269"/>
        <v>0</v>
      </c>
      <c r="P744" s="14">
        <f t="shared" ca="1" si="258"/>
        <v>493.82516049999998</v>
      </c>
      <c r="Q744" s="14">
        <f t="shared" si="259"/>
        <v>0</v>
      </c>
      <c r="R744" s="14">
        <f t="shared" ca="1" si="277"/>
        <v>483.27476653000002</v>
      </c>
      <c r="S744" s="20">
        <f t="shared" si="262"/>
        <v>0</v>
      </c>
      <c r="T744" s="14">
        <f t="shared" si="276"/>
        <v>0</v>
      </c>
      <c r="U744" s="4" t="str">
        <f t="shared" si="270"/>
        <v>J=</v>
      </c>
      <c r="V744" s="29">
        <f t="shared" si="271"/>
        <v>45127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35">
        <f t="shared" si="263"/>
        <v>45108</v>
      </c>
      <c r="B745" s="156">
        <f t="shared" ca="1" si="272"/>
        <v>1495.14922946</v>
      </c>
      <c r="C745" s="14">
        <f t="shared" si="264"/>
        <v>1000</v>
      </c>
      <c r="D745" s="13">
        <f ca="1">IF(A745&lt;$B$1,VLOOKUP(A745,[1]DI!$A$4:$B$15000,2,FALSE),0)</f>
        <v>0</v>
      </c>
      <c r="E745" s="14">
        <f t="shared" ca="1" si="273"/>
        <v>1</v>
      </c>
      <c r="F745" s="14">
        <f ca="1">(TRUNC(PRODUCT($E$12:$E744),16))</f>
        <v>1.2347261761348201</v>
      </c>
      <c r="G745" s="14">
        <f t="shared" ca="1" si="274"/>
        <v>1.22909664686658</v>
      </c>
      <c r="H745" s="14">
        <f t="shared" ca="1" si="275"/>
        <v>1.00458022</v>
      </c>
      <c r="I745" s="13">
        <f t="shared" si="265"/>
        <v>0.1</v>
      </c>
      <c r="J745" s="29">
        <f t="shared" si="266"/>
        <v>45097</v>
      </c>
      <c r="K745" s="2">
        <f t="shared" si="267"/>
        <v>8</v>
      </c>
      <c r="L745" s="17">
        <f t="shared" si="268"/>
        <v>9</v>
      </c>
      <c r="M745" s="12">
        <f t="shared" si="260"/>
        <v>1.003409735</v>
      </c>
      <c r="N745" s="12">
        <f t="shared" ca="1" si="261"/>
        <v>1.0080055720000001</v>
      </c>
      <c r="O745" s="17">
        <f t="shared" si="269"/>
        <v>0</v>
      </c>
      <c r="P745" s="14">
        <f t="shared" ca="1" si="258"/>
        <v>495.14922946000002</v>
      </c>
      <c r="Q745" s="14">
        <f t="shared" si="259"/>
        <v>0</v>
      </c>
      <c r="R745" s="14">
        <f t="shared" ca="1" si="277"/>
        <v>483.27476653000002</v>
      </c>
      <c r="S745" s="20">
        <f t="shared" si="262"/>
        <v>0</v>
      </c>
      <c r="T745" s="14">
        <f t="shared" si="276"/>
        <v>0</v>
      </c>
      <c r="U745" s="4" t="str">
        <f t="shared" si="270"/>
        <v>J=</v>
      </c>
      <c r="V745" s="29">
        <f t="shared" si="271"/>
        <v>45127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35">
        <f t="shared" si="263"/>
        <v>45109</v>
      </c>
      <c r="B746" s="156">
        <f t="shared" ca="1" si="272"/>
        <v>1495.14922946</v>
      </c>
      <c r="C746" s="14">
        <f t="shared" si="264"/>
        <v>1000</v>
      </c>
      <c r="D746" s="13">
        <f ca="1">IF(A746&lt;$B$1,VLOOKUP(A746,[1]DI!$A$4:$B$15000,2,FALSE),0)</f>
        <v>0</v>
      </c>
      <c r="E746" s="14">
        <f t="shared" ca="1" si="273"/>
        <v>1</v>
      </c>
      <c r="F746" s="14">
        <f ca="1">(TRUNC(PRODUCT($E$12:$E745),16))</f>
        <v>1.2347261761348201</v>
      </c>
      <c r="G746" s="14">
        <f t="shared" ca="1" si="274"/>
        <v>1.22909664686658</v>
      </c>
      <c r="H746" s="14">
        <f t="shared" ca="1" si="275"/>
        <v>1.00458022</v>
      </c>
      <c r="I746" s="13">
        <f t="shared" si="265"/>
        <v>0.1</v>
      </c>
      <c r="J746" s="29">
        <f t="shared" si="266"/>
        <v>45097</v>
      </c>
      <c r="K746" s="2">
        <f t="shared" si="267"/>
        <v>8</v>
      </c>
      <c r="L746" s="17">
        <f t="shared" si="268"/>
        <v>9</v>
      </c>
      <c r="M746" s="12">
        <f t="shared" si="260"/>
        <v>1.003409735</v>
      </c>
      <c r="N746" s="12">
        <f t="shared" ca="1" si="261"/>
        <v>1.0080055720000001</v>
      </c>
      <c r="O746" s="17">
        <f t="shared" si="269"/>
        <v>0</v>
      </c>
      <c r="P746" s="14">
        <f t="shared" ca="1" si="258"/>
        <v>495.14922946000002</v>
      </c>
      <c r="Q746" s="14">
        <f t="shared" si="259"/>
        <v>0</v>
      </c>
      <c r="R746" s="14">
        <f t="shared" ca="1" si="277"/>
        <v>483.27476653000002</v>
      </c>
      <c r="S746" s="20">
        <f t="shared" si="262"/>
        <v>0</v>
      </c>
      <c r="T746" s="14">
        <f t="shared" si="276"/>
        <v>0</v>
      </c>
      <c r="U746" s="4" t="str">
        <f t="shared" si="270"/>
        <v>J=</v>
      </c>
      <c r="V746" s="29">
        <f t="shared" si="271"/>
        <v>45127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35">
        <f t="shared" si="263"/>
        <v>45110</v>
      </c>
      <c r="B747" s="156">
        <f t="shared" ca="1" si="272"/>
        <v>1495.14922946</v>
      </c>
      <c r="C747" s="14">
        <f t="shared" si="264"/>
        <v>1000</v>
      </c>
      <c r="D747" s="13">
        <f ca="1">IF(A747&lt;$B$1,VLOOKUP(A747,[1]DI!$A$4:$B$15000,2,FALSE),0)</f>
        <v>0.13650000000000001</v>
      </c>
      <c r="E747" s="14">
        <f t="shared" ca="1" si="273"/>
        <v>1.00050788</v>
      </c>
      <c r="F747" s="14">
        <f ca="1">(TRUNC(PRODUCT($E$12:$E746),16))</f>
        <v>1.2347261761348201</v>
      </c>
      <c r="G747" s="14">
        <f t="shared" ca="1" si="274"/>
        <v>1.22909664686658</v>
      </c>
      <c r="H747" s="14">
        <f t="shared" ca="1" si="275"/>
        <v>1.00458022</v>
      </c>
      <c r="I747" s="13">
        <f t="shared" si="265"/>
        <v>0.1</v>
      </c>
      <c r="J747" s="29">
        <f t="shared" si="266"/>
        <v>45097</v>
      </c>
      <c r="K747" s="2">
        <f t="shared" si="267"/>
        <v>9</v>
      </c>
      <c r="L747" s="17">
        <f t="shared" si="268"/>
        <v>9</v>
      </c>
      <c r="M747" s="12">
        <f t="shared" si="260"/>
        <v>1.003409735</v>
      </c>
      <c r="N747" s="12">
        <f t="shared" ca="1" si="261"/>
        <v>1.0080055720000001</v>
      </c>
      <c r="O747" s="17">
        <f t="shared" si="269"/>
        <v>0</v>
      </c>
      <c r="P747" s="14">
        <f t="shared" ca="1" si="258"/>
        <v>495.14922946000002</v>
      </c>
      <c r="Q747" s="14">
        <f t="shared" si="259"/>
        <v>0</v>
      </c>
      <c r="R747" s="14">
        <f t="shared" ca="1" si="277"/>
        <v>483.27476653000002</v>
      </c>
      <c r="S747" s="20">
        <f t="shared" si="262"/>
        <v>0</v>
      </c>
      <c r="T747" s="14">
        <f t="shared" si="276"/>
        <v>0</v>
      </c>
      <c r="U747" s="4" t="str">
        <f t="shared" si="270"/>
        <v>J=</v>
      </c>
      <c r="V747" s="29">
        <f t="shared" si="271"/>
        <v>45127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35">
        <f t="shared" si="263"/>
        <v>45111</v>
      </c>
      <c r="B748" s="156">
        <f t="shared" ca="1" si="272"/>
        <v>1496.47445834</v>
      </c>
      <c r="C748" s="14">
        <f t="shared" si="264"/>
        <v>1000</v>
      </c>
      <c r="D748" s="13">
        <f ca="1">IF(A748&lt;$B$1,VLOOKUP(A748,[1]DI!$A$4:$B$15000,2,FALSE),0)</f>
        <v>0.13650000000000001</v>
      </c>
      <c r="E748" s="14">
        <f t="shared" ca="1" si="273"/>
        <v>1.00050788</v>
      </c>
      <c r="F748" s="14">
        <f ca="1">(TRUNC(PRODUCT($E$12:$E747),16))</f>
        <v>1.2353532688651501</v>
      </c>
      <c r="G748" s="14">
        <f t="shared" ca="1" si="274"/>
        <v>1.22909664686658</v>
      </c>
      <c r="H748" s="14">
        <f t="shared" ca="1" si="275"/>
        <v>1.0050904199999999</v>
      </c>
      <c r="I748" s="13">
        <f t="shared" si="265"/>
        <v>0.1</v>
      </c>
      <c r="J748" s="29">
        <f t="shared" si="266"/>
        <v>45097</v>
      </c>
      <c r="K748" s="2">
        <f t="shared" si="267"/>
        <v>10</v>
      </c>
      <c r="L748" s="17">
        <f t="shared" si="268"/>
        <v>10</v>
      </c>
      <c r="M748" s="12">
        <f t="shared" si="260"/>
        <v>1.003789311</v>
      </c>
      <c r="N748" s="12">
        <f t="shared" ca="1" si="261"/>
        <v>1.0088990200000001</v>
      </c>
      <c r="O748" s="17">
        <f t="shared" si="269"/>
        <v>0</v>
      </c>
      <c r="P748" s="14">
        <f t="shared" ca="1" si="258"/>
        <v>496.47445834000001</v>
      </c>
      <c r="Q748" s="14">
        <f t="shared" si="259"/>
        <v>0</v>
      </c>
      <c r="R748" s="14">
        <f t="shared" ca="1" si="277"/>
        <v>483.27476653000002</v>
      </c>
      <c r="S748" s="20">
        <f t="shared" si="262"/>
        <v>0</v>
      </c>
      <c r="T748" s="14">
        <f t="shared" si="276"/>
        <v>0</v>
      </c>
      <c r="U748" s="4" t="str">
        <f t="shared" si="270"/>
        <v>J=</v>
      </c>
      <c r="V748" s="29">
        <f t="shared" si="271"/>
        <v>45127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35">
        <f t="shared" si="263"/>
        <v>45112</v>
      </c>
      <c r="B749" s="156">
        <f t="shared" ca="1" si="272"/>
        <v>1497.8008782699999</v>
      </c>
      <c r="C749" s="14">
        <f t="shared" si="264"/>
        <v>1000</v>
      </c>
      <c r="D749" s="13">
        <f ca="1">IF(A749&lt;$B$1,VLOOKUP(A749,[1]DI!$A$4:$B$15000,2,FALSE),0)</f>
        <v>0.13650000000000001</v>
      </c>
      <c r="E749" s="14">
        <f t="shared" ca="1" si="273"/>
        <v>1.00050788</v>
      </c>
      <c r="F749" s="14">
        <f ca="1">(TRUNC(PRODUCT($E$12:$E748),16))</f>
        <v>1.2359806800833399</v>
      </c>
      <c r="G749" s="14">
        <f t="shared" ca="1" si="274"/>
        <v>1.22909664686658</v>
      </c>
      <c r="H749" s="14">
        <f t="shared" ca="1" si="275"/>
        <v>1.00560089</v>
      </c>
      <c r="I749" s="13">
        <f t="shared" si="265"/>
        <v>0.1</v>
      </c>
      <c r="J749" s="29">
        <f t="shared" si="266"/>
        <v>45097</v>
      </c>
      <c r="K749" s="2">
        <f t="shared" si="267"/>
        <v>11</v>
      </c>
      <c r="L749" s="17">
        <f t="shared" si="268"/>
        <v>11</v>
      </c>
      <c r="M749" s="12">
        <f t="shared" si="260"/>
        <v>1.004169031</v>
      </c>
      <c r="N749" s="12">
        <f t="shared" ca="1" si="261"/>
        <v>1.0097932709999999</v>
      </c>
      <c r="O749" s="17">
        <f t="shared" si="269"/>
        <v>0</v>
      </c>
      <c r="P749" s="14">
        <f t="shared" ca="1" si="258"/>
        <v>497.80087827</v>
      </c>
      <c r="Q749" s="14">
        <f t="shared" si="259"/>
        <v>0</v>
      </c>
      <c r="R749" s="14">
        <f t="shared" ca="1" si="277"/>
        <v>483.27476653000002</v>
      </c>
      <c r="S749" s="20">
        <f t="shared" si="262"/>
        <v>0</v>
      </c>
      <c r="T749" s="14">
        <f t="shared" si="276"/>
        <v>0</v>
      </c>
      <c r="U749" s="4" t="str">
        <f t="shared" si="270"/>
        <v>J=</v>
      </c>
      <c r="V749" s="29">
        <f t="shared" si="271"/>
        <v>45127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x14ac:dyDescent="0.15">
      <c r="A750" s="35">
        <f t="shared" si="263"/>
        <v>45113</v>
      </c>
      <c r="B750" s="156">
        <f t="shared" ca="1" si="272"/>
        <v>1499.12846111</v>
      </c>
      <c r="C750" s="14">
        <f t="shared" si="264"/>
        <v>1000</v>
      </c>
      <c r="D750" s="13">
        <f ca="1">IF(A750&lt;$B$1,VLOOKUP(A750,[1]DI!$A$4:$B$15000,2,FALSE),0)</f>
        <v>0.13650000000000001</v>
      </c>
      <c r="E750" s="14">
        <f t="shared" ca="1" si="273"/>
        <v>1.00050788</v>
      </c>
      <c r="F750" s="14">
        <f ca="1">(TRUNC(PRODUCT($E$12:$E749),16))</f>
        <v>1.2366084099511401</v>
      </c>
      <c r="G750" s="14">
        <f t="shared" ca="1" si="274"/>
        <v>1.22909664686658</v>
      </c>
      <c r="H750" s="14">
        <f t="shared" ca="1" si="275"/>
        <v>1.00611161</v>
      </c>
      <c r="I750" s="13">
        <f t="shared" si="265"/>
        <v>0.1</v>
      </c>
      <c r="J750" s="29">
        <f t="shared" si="266"/>
        <v>45097</v>
      </c>
      <c r="K750" s="2">
        <f t="shared" si="267"/>
        <v>12</v>
      </c>
      <c r="L750" s="17">
        <f t="shared" si="268"/>
        <v>12</v>
      </c>
      <c r="M750" s="12">
        <f t="shared" si="260"/>
        <v>1.0045488950000001</v>
      </c>
      <c r="N750" s="12">
        <f t="shared" ca="1" si="261"/>
        <v>1.010688306</v>
      </c>
      <c r="O750" s="17">
        <f t="shared" si="269"/>
        <v>0</v>
      </c>
      <c r="P750" s="14">
        <f t="shared" ca="1" si="258"/>
        <v>499.12846110999999</v>
      </c>
      <c r="Q750" s="14">
        <f t="shared" si="259"/>
        <v>0</v>
      </c>
      <c r="R750" s="14">
        <f t="shared" ca="1" si="277"/>
        <v>483.27476653000002</v>
      </c>
      <c r="S750" s="20">
        <f t="shared" si="262"/>
        <v>0</v>
      </c>
      <c r="T750" s="14">
        <f t="shared" si="276"/>
        <v>0</v>
      </c>
      <c r="U750" s="4" t="str">
        <f t="shared" si="270"/>
        <v>J=</v>
      </c>
      <c r="V750" s="29">
        <f t="shared" si="271"/>
        <v>45127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35">
        <f t="shared" si="263"/>
        <v>45114</v>
      </c>
      <c r="B751" s="156">
        <f t="shared" ca="1" si="272"/>
        <v>1500.45723501</v>
      </c>
      <c r="C751" s="14">
        <f t="shared" si="264"/>
        <v>1000</v>
      </c>
      <c r="D751" s="13">
        <f ca="1">IF(A751&lt;$B$1,VLOOKUP(A751,[1]DI!$A$4:$B$15000,2,FALSE),0)</f>
        <v>0.13650000000000001</v>
      </c>
      <c r="E751" s="14">
        <f t="shared" ca="1" si="273"/>
        <v>1.00050788</v>
      </c>
      <c r="F751" s="14">
        <f ca="1">(TRUNC(PRODUCT($E$12:$E750),16))</f>
        <v>1.2372364586303899</v>
      </c>
      <c r="G751" s="14">
        <f t="shared" ca="1" si="274"/>
        <v>1.22909664686658</v>
      </c>
      <c r="H751" s="14">
        <f t="shared" ca="1" si="275"/>
        <v>1.0066226</v>
      </c>
      <c r="I751" s="13">
        <f t="shared" si="265"/>
        <v>0.1</v>
      </c>
      <c r="J751" s="29">
        <f t="shared" si="266"/>
        <v>45097</v>
      </c>
      <c r="K751" s="2">
        <f t="shared" si="267"/>
        <v>13</v>
      </c>
      <c r="L751" s="17">
        <f t="shared" si="268"/>
        <v>13</v>
      </c>
      <c r="M751" s="12">
        <f t="shared" si="260"/>
        <v>1.0049289020000001</v>
      </c>
      <c r="N751" s="12">
        <f t="shared" ca="1" si="261"/>
        <v>1.011584144</v>
      </c>
      <c r="O751" s="17">
        <f t="shared" si="269"/>
        <v>0</v>
      </c>
      <c r="P751" s="14">
        <f t="shared" ca="1" si="258"/>
        <v>500.45723500999998</v>
      </c>
      <c r="Q751" s="14">
        <f t="shared" si="259"/>
        <v>0</v>
      </c>
      <c r="R751" s="14">
        <f t="shared" ca="1" si="277"/>
        <v>483.27476653000002</v>
      </c>
      <c r="S751" s="20">
        <f t="shared" si="262"/>
        <v>0</v>
      </c>
      <c r="T751" s="14">
        <f t="shared" si="276"/>
        <v>0</v>
      </c>
      <c r="U751" s="4" t="str">
        <f t="shared" si="270"/>
        <v>J=</v>
      </c>
      <c r="V751" s="29">
        <f t="shared" si="271"/>
        <v>45127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35">
        <f t="shared" si="263"/>
        <v>45115</v>
      </c>
      <c r="B752" s="156">
        <f t="shared" ca="1" si="272"/>
        <v>1501.7871732799999</v>
      </c>
      <c r="C752" s="14">
        <f t="shared" si="264"/>
        <v>1000</v>
      </c>
      <c r="D752" s="13">
        <f ca="1">IF(A752&lt;$B$1,VLOOKUP(A752,[1]DI!$A$4:$B$15000,2,FALSE),0)</f>
        <v>0</v>
      </c>
      <c r="E752" s="14">
        <f t="shared" ca="1" si="273"/>
        <v>1</v>
      </c>
      <c r="F752" s="14">
        <f ca="1">(TRUNC(PRODUCT($E$12:$E751),16))</f>
        <v>1.2378648262830001</v>
      </c>
      <c r="G752" s="14">
        <f t="shared" ca="1" si="274"/>
        <v>1.22909664686658</v>
      </c>
      <c r="H752" s="14">
        <f t="shared" ca="1" si="275"/>
        <v>1.0071338400000001</v>
      </c>
      <c r="I752" s="13">
        <f t="shared" si="265"/>
        <v>0.1</v>
      </c>
      <c r="J752" s="29">
        <f t="shared" si="266"/>
        <v>45097</v>
      </c>
      <c r="K752" s="2">
        <f t="shared" si="267"/>
        <v>13</v>
      </c>
      <c r="L752" s="17">
        <f t="shared" si="268"/>
        <v>14</v>
      </c>
      <c r="M752" s="12">
        <f t="shared" si="260"/>
        <v>1.005309053</v>
      </c>
      <c r="N752" s="12">
        <f t="shared" ca="1" si="261"/>
        <v>1.012480767</v>
      </c>
      <c r="O752" s="17">
        <f t="shared" si="269"/>
        <v>0</v>
      </c>
      <c r="P752" s="14">
        <f t="shared" ca="1" si="258"/>
        <v>501.78717327999999</v>
      </c>
      <c r="Q752" s="14">
        <f t="shared" si="259"/>
        <v>0</v>
      </c>
      <c r="R752" s="14">
        <f t="shared" ca="1" si="277"/>
        <v>483.27476653000002</v>
      </c>
      <c r="S752" s="20">
        <f t="shared" si="262"/>
        <v>0</v>
      </c>
      <c r="T752" s="14">
        <f t="shared" si="276"/>
        <v>0</v>
      </c>
      <c r="U752" s="4" t="str">
        <f t="shared" si="270"/>
        <v>J=</v>
      </c>
      <c r="V752" s="29">
        <f t="shared" si="271"/>
        <v>45127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35">
        <f t="shared" si="263"/>
        <v>45116</v>
      </c>
      <c r="B753" s="156">
        <f t="shared" ca="1" si="272"/>
        <v>1501.7871732799999</v>
      </c>
      <c r="C753" s="14">
        <f t="shared" si="264"/>
        <v>1000</v>
      </c>
      <c r="D753" s="13">
        <f ca="1">IF(A753&lt;$B$1,VLOOKUP(A753,[1]DI!$A$4:$B$15000,2,FALSE),0)</f>
        <v>0</v>
      </c>
      <c r="E753" s="14">
        <f t="shared" ca="1" si="273"/>
        <v>1</v>
      </c>
      <c r="F753" s="14">
        <f ca="1">(TRUNC(PRODUCT($E$12:$E752),16))</f>
        <v>1.2378648262830001</v>
      </c>
      <c r="G753" s="14">
        <f t="shared" ca="1" si="274"/>
        <v>1.22909664686658</v>
      </c>
      <c r="H753" s="14">
        <f t="shared" ca="1" si="275"/>
        <v>1.0071338400000001</v>
      </c>
      <c r="I753" s="13">
        <f t="shared" si="265"/>
        <v>0.1</v>
      </c>
      <c r="J753" s="29">
        <f t="shared" si="266"/>
        <v>45097</v>
      </c>
      <c r="K753" s="2">
        <f t="shared" si="267"/>
        <v>13</v>
      </c>
      <c r="L753" s="17">
        <f t="shared" si="268"/>
        <v>14</v>
      </c>
      <c r="M753" s="12">
        <f t="shared" si="260"/>
        <v>1.005309053</v>
      </c>
      <c r="N753" s="12">
        <f t="shared" ca="1" si="261"/>
        <v>1.012480767</v>
      </c>
      <c r="O753" s="17">
        <f t="shared" si="269"/>
        <v>0</v>
      </c>
      <c r="P753" s="14">
        <f t="shared" ca="1" si="258"/>
        <v>501.78717327999999</v>
      </c>
      <c r="Q753" s="14">
        <f t="shared" si="259"/>
        <v>0</v>
      </c>
      <c r="R753" s="14">
        <f t="shared" ca="1" si="277"/>
        <v>483.27476653000002</v>
      </c>
      <c r="S753" s="20">
        <f t="shared" si="262"/>
        <v>0</v>
      </c>
      <c r="T753" s="14">
        <f t="shared" si="276"/>
        <v>0</v>
      </c>
      <c r="U753" s="4" t="str">
        <f t="shared" si="270"/>
        <v>J=</v>
      </c>
      <c r="V753" s="29">
        <f t="shared" si="271"/>
        <v>45127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35">
        <f t="shared" si="263"/>
        <v>45117</v>
      </c>
      <c r="B754" s="156">
        <f t="shared" ca="1" si="272"/>
        <v>1501.7871732799999</v>
      </c>
      <c r="C754" s="14">
        <f t="shared" si="264"/>
        <v>1000</v>
      </c>
      <c r="D754" s="13">
        <f ca="1">IF(A754&lt;$B$1,VLOOKUP(A754,[1]DI!$A$4:$B$15000,2,FALSE),0)</f>
        <v>0.13650000000000001</v>
      </c>
      <c r="E754" s="14">
        <f t="shared" ca="1" si="273"/>
        <v>1.00050788</v>
      </c>
      <c r="F754" s="14">
        <f ca="1">(TRUNC(PRODUCT($E$12:$E753),16))</f>
        <v>1.2378648262830001</v>
      </c>
      <c r="G754" s="14">
        <f t="shared" ca="1" si="274"/>
        <v>1.22909664686658</v>
      </c>
      <c r="H754" s="14">
        <f t="shared" ca="1" si="275"/>
        <v>1.0071338400000001</v>
      </c>
      <c r="I754" s="13">
        <f t="shared" si="265"/>
        <v>0.1</v>
      </c>
      <c r="J754" s="29">
        <f t="shared" si="266"/>
        <v>45097</v>
      </c>
      <c r="K754" s="2">
        <f t="shared" si="267"/>
        <v>14</v>
      </c>
      <c r="L754" s="17">
        <f t="shared" si="268"/>
        <v>14</v>
      </c>
      <c r="M754" s="12">
        <f t="shared" si="260"/>
        <v>1.005309053</v>
      </c>
      <c r="N754" s="12">
        <f t="shared" ca="1" si="261"/>
        <v>1.012480767</v>
      </c>
      <c r="O754" s="17">
        <f t="shared" si="269"/>
        <v>0</v>
      </c>
      <c r="P754" s="14">
        <f t="shared" ref="P754:P817" ca="1" si="278">TRUNC(((N754-1)*C754),8)+TRUNC(R753*N754,8)</f>
        <v>501.78717327999999</v>
      </c>
      <c r="Q754" s="14">
        <f t="shared" ref="Q754:Q817" si="279">Q753</f>
        <v>0</v>
      </c>
      <c r="R754" s="14">
        <f t="shared" ca="1" si="277"/>
        <v>483.27476653000002</v>
      </c>
      <c r="S754" s="20">
        <f t="shared" si="262"/>
        <v>0</v>
      </c>
      <c r="T754" s="14">
        <f t="shared" si="276"/>
        <v>0</v>
      </c>
      <c r="U754" s="4" t="str">
        <f t="shared" si="270"/>
        <v>J=</v>
      </c>
      <c r="V754" s="29">
        <f t="shared" si="271"/>
        <v>45127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35">
        <f t="shared" si="263"/>
        <v>45118</v>
      </c>
      <c r="B755" s="156">
        <f t="shared" ca="1" si="272"/>
        <v>1503.11829076</v>
      </c>
      <c r="C755" s="14">
        <f t="shared" si="264"/>
        <v>1000</v>
      </c>
      <c r="D755" s="13">
        <f ca="1">IF(A755&lt;$B$1,VLOOKUP(A755,[1]DI!$A$4:$B$15000,2,FALSE),0)</f>
        <v>0.13650000000000001</v>
      </c>
      <c r="E755" s="14">
        <f t="shared" ca="1" si="273"/>
        <v>1.00050788</v>
      </c>
      <c r="F755" s="14">
        <f ca="1">(TRUNC(PRODUCT($E$12:$E754),16))</f>
        <v>1.23849351307097</v>
      </c>
      <c r="G755" s="14">
        <f t="shared" ca="1" si="274"/>
        <v>1.22909664686658</v>
      </c>
      <c r="H755" s="14">
        <f t="shared" ca="1" si="275"/>
        <v>1.0076453400000001</v>
      </c>
      <c r="I755" s="13">
        <f t="shared" si="265"/>
        <v>0.1</v>
      </c>
      <c r="J755" s="29">
        <f t="shared" si="266"/>
        <v>45097</v>
      </c>
      <c r="K755" s="2">
        <f t="shared" si="267"/>
        <v>15</v>
      </c>
      <c r="L755" s="17">
        <f t="shared" si="268"/>
        <v>15</v>
      </c>
      <c r="M755" s="12">
        <f t="shared" si="260"/>
        <v>1.005689348</v>
      </c>
      <c r="N755" s="12">
        <f t="shared" ca="1" si="261"/>
        <v>1.0133781850000001</v>
      </c>
      <c r="O755" s="17">
        <f t="shared" si="269"/>
        <v>0</v>
      </c>
      <c r="P755" s="14">
        <f t="shared" ca="1" si="278"/>
        <v>503.11829075999998</v>
      </c>
      <c r="Q755" s="14">
        <f t="shared" si="279"/>
        <v>0</v>
      </c>
      <c r="R755" s="14">
        <f t="shared" ca="1" si="277"/>
        <v>483.27476653000002</v>
      </c>
      <c r="S755" s="20">
        <f t="shared" si="262"/>
        <v>0</v>
      </c>
      <c r="T755" s="14">
        <f t="shared" si="276"/>
        <v>0</v>
      </c>
      <c r="U755" s="4" t="str">
        <f t="shared" si="270"/>
        <v>J=</v>
      </c>
      <c r="V755" s="29">
        <f t="shared" si="271"/>
        <v>45127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35">
        <f t="shared" si="263"/>
        <v>45119</v>
      </c>
      <c r="B756" s="156">
        <f t="shared" ca="1" si="272"/>
        <v>1504.45060375</v>
      </c>
      <c r="C756" s="14">
        <f t="shared" si="264"/>
        <v>1000</v>
      </c>
      <c r="D756" s="13">
        <f ca="1">IF(A756&lt;$B$1,VLOOKUP(A756,[1]DI!$A$4:$B$15000,2,FALSE),0)</f>
        <v>0.13650000000000001</v>
      </c>
      <c r="E756" s="14">
        <f t="shared" ca="1" si="273"/>
        <v>1.00050788</v>
      </c>
      <c r="F756" s="14">
        <f ca="1">(TRUNC(PRODUCT($E$12:$E755),16))</f>
        <v>1.2391225191563899</v>
      </c>
      <c r="G756" s="14">
        <f t="shared" ca="1" si="274"/>
        <v>1.22909664686658</v>
      </c>
      <c r="H756" s="14">
        <f t="shared" ca="1" si="275"/>
        <v>1.00815711</v>
      </c>
      <c r="I756" s="13">
        <f t="shared" si="265"/>
        <v>0.1</v>
      </c>
      <c r="J756" s="29">
        <f t="shared" si="266"/>
        <v>45097</v>
      </c>
      <c r="K756" s="2">
        <f t="shared" si="267"/>
        <v>16</v>
      </c>
      <c r="L756" s="17">
        <f t="shared" si="268"/>
        <v>16</v>
      </c>
      <c r="M756" s="12">
        <f t="shared" si="260"/>
        <v>1.0060697869999999</v>
      </c>
      <c r="N756" s="12">
        <f t="shared" ca="1" si="261"/>
        <v>1.014276409</v>
      </c>
      <c r="O756" s="17">
        <f t="shared" si="269"/>
        <v>0</v>
      </c>
      <c r="P756" s="14">
        <f t="shared" ca="1" si="278"/>
        <v>504.45060375000003</v>
      </c>
      <c r="Q756" s="14">
        <f t="shared" si="279"/>
        <v>0</v>
      </c>
      <c r="R756" s="14">
        <f t="shared" ca="1" si="277"/>
        <v>483.27476653000002</v>
      </c>
      <c r="S756" s="20">
        <f t="shared" si="262"/>
        <v>0</v>
      </c>
      <c r="T756" s="14">
        <f t="shared" si="276"/>
        <v>0</v>
      </c>
      <c r="U756" s="4" t="str">
        <f t="shared" si="270"/>
        <v>J=</v>
      </c>
      <c r="V756" s="29">
        <f t="shared" si="271"/>
        <v>45127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x14ac:dyDescent="0.15">
      <c r="A757" s="35">
        <f t="shared" si="263"/>
        <v>45120</v>
      </c>
      <c r="B757" s="156">
        <f t="shared" ca="1" si="272"/>
        <v>1505.7840825999999</v>
      </c>
      <c r="C757" s="14">
        <f t="shared" si="264"/>
        <v>1000</v>
      </c>
      <c r="D757" s="13">
        <f ca="1">IF(A757&lt;$B$1,VLOOKUP(A757,[1]DI!$A$4:$B$15000,2,FALSE),0)</f>
        <v>0.13650000000000001</v>
      </c>
      <c r="E757" s="14">
        <f t="shared" ca="1" si="273"/>
        <v>1.00050788</v>
      </c>
      <c r="F757" s="14">
        <f ca="1">(TRUNC(PRODUCT($E$12:$E756),16))</f>
        <v>1.23975184470142</v>
      </c>
      <c r="G757" s="14">
        <f t="shared" ca="1" si="274"/>
        <v>1.22909664686658</v>
      </c>
      <c r="H757" s="14">
        <f t="shared" ca="1" si="275"/>
        <v>1.0086691299999999</v>
      </c>
      <c r="I757" s="13">
        <f t="shared" si="265"/>
        <v>0.1</v>
      </c>
      <c r="J757" s="29">
        <f t="shared" si="266"/>
        <v>45097</v>
      </c>
      <c r="K757" s="2">
        <f t="shared" si="267"/>
        <v>17</v>
      </c>
      <c r="L757" s="17">
        <f t="shared" si="268"/>
        <v>17</v>
      </c>
      <c r="M757" s="12">
        <f t="shared" si="260"/>
        <v>1.00645037</v>
      </c>
      <c r="N757" s="12">
        <f t="shared" ca="1" si="261"/>
        <v>1.015175419</v>
      </c>
      <c r="O757" s="17">
        <f t="shared" si="269"/>
        <v>0</v>
      </c>
      <c r="P757" s="14">
        <f t="shared" ca="1" si="278"/>
        <v>505.78408259999998</v>
      </c>
      <c r="Q757" s="14">
        <f t="shared" si="279"/>
        <v>0</v>
      </c>
      <c r="R757" s="14">
        <f t="shared" ca="1" si="277"/>
        <v>483.27476653000002</v>
      </c>
      <c r="S757" s="20">
        <f t="shared" si="262"/>
        <v>0</v>
      </c>
      <c r="T757" s="14">
        <f t="shared" si="276"/>
        <v>0</v>
      </c>
      <c r="U757" s="4" t="str">
        <f t="shared" si="270"/>
        <v>J=</v>
      </c>
      <c r="V757" s="29">
        <f t="shared" si="271"/>
        <v>45127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35">
        <f t="shared" si="263"/>
        <v>45121</v>
      </c>
      <c r="B758" s="156">
        <f t="shared" ca="1" si="272"/>
        <v>1507.1187421300001</v>
      </c>
      <c r="C758" s="14">
        <f t="shared" si="264"/>
        <v>1000</v>
      </c>
      <c r="D758" s="13">
        <f ca="1">IF(A758&lt;$B$1,VLOOKUP(A758,[1]DI!$A$4:$B$15000,2,FALSE),0)</f>
        <v>0.13650000000000001</v>
      </c>
      <c r="E758" s="14">
        <f t="shared" ca="1" si="273"/>
        <v>1.00050788</v>
      </c>
      <c r="F758" s="14">
        <f ca="1">(TRUNC(PRODUCT($E$12:$E757),16))</f>
        <v>1.2403814898683101</v>
      </c>
      <c r="G758" s="14">
        <f t="shared" ca="1" si="274"/>
        <v>1.22909664686658</v>
      </c>
      <c r="H758" s="14">
        <f t="shared" ca="1" si="275"/>
        <v>1.0091814100000001</v>
      </c>
      <c r="I758" s="13">
        <f t="shared" si="265"/>
        <v>0.1</v>
      </c>
      <c r="J758" s="29">
        <f t="shared" si="266"/>
        <v>45097</v>
      </c>
      <c r="K758" s="2">
        <f t="shared" si="267"/>
        <v>18</v>
      </c>
      <c r="L758" s="17">
        <f t="shared" si="268"/>
        <v>18</v>
      </c>
      <c r="M758" s="12">
        <f t="shared" si="260"/>
        <v>1.006831096</v>
      </c>
      <c r="N758" s="12">
        <f t="shared" ca="1" si="261"/>
        <v>1.016075225</v>
      </c>
      <c r="O758" s="17">
        <f t="shared" si="269"/>
        <v>0</v>
      </c>
      <c r="P758" s="14">
        <f t="shared" ca="1" si="278"/>
        <v>507.11874212999999</v>
      </c>
      <c r="Q758" s="14">
        <f t="shared" si="279"/>
        <v>0</v>
      </c>
      <c r="R758" s="14">
        <f t="shared" ca="1" si="277"/>
        <v>483.27476653000002</v>
      </c>
      <c r="S758" s="20">
        <f t="shared" si="262"/>
        <v>0</v>
      </c>
      <c r="T758" s="14">
        <f t="shared" si="276"/>
        <v>0</v>
      </c>
      <c r="U758" s="4" t="str">
        <f t="shared" si="270"/>
        <v>J=</v>
      </c>
      <c r="V758" s="29">
        <f t="shared" si="271"/>
        <v>45127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35">
        <f t="shared" si="263"/>
        <v>45122</v>
      </c>
      <c r="B759" s="156">
        <f t="shared" ca="1" si="272"/>
        <v>1508.45460164</v>
      </c>
      <c r="C759" s="14">
        <f t="shared" si="264"/>
        <v>1000</v>
      </c>
      <c r="D759" s="13">
        <f ca="1">IF(A759&lt;$B$1,VLOOKUP(A759,[1]DI!$A$4:$B$15000,2,FALSE),0)</f>
        <v>0</v>
      </c>
      <c r="E759" s="14">
        <f t="shared" ca="1" si="273"/>
        <v>1</v>
      </c>
      <c r="F759" s="14">
        <f ca="1">(TRUNC(PRODUCT($E$12:$E758),16))</f>
        <v>1.24101145481938</v>
      </c>
      <c r="G759" s="14">
        <f t="shared" ca="1" si="274"/>
        <v>1.22909664686658</v>
      </c>
      <c r="H759" s="14">
        <f t="shared" ca="1" si="275"/>
        <v>1.0096939599999999</v>
      </c>
      <c r="I759" s="13">
        <f t="shared" si="265"/>
        <v>0.1</v>
      </c>
      <c r="J759" s="29">
        <f t="shared" si="266"/>
        <v>45097</v>
      </c>
      <c r="K759" s="2">
        <f t="shared" si="267"/>
        <v>18</v>
      </c>
      <c r="L759" s="17">
        <f t="shared" si="268"/>
        <v>19</v>
      </c>
      <c r="M759" s="12">
        <f t="shared" si="260"/>
        <v>1.0072119669999999</v>
      </c>
      <c r="N759" s="12">
        <f t="shared" ca="1" si="261"/>
        <v>1.01697584</v>
      </c>
      <c r="O759" s="17">
        <f t="shared" si="269"/>
        <v>0</v>
      </c>
      <c r="P759" s="14">
        <f t="shared" ca="1" si="278"/>
        <v>508.45460164000002</v>
      </c>
      <c r="Q759" s="14">
        <f t="shared" si="279"/>
        <v>0</v>
      </c>
      <c r="R759" s="14">
        <f t="shared" ca="1" si="277"/>
        <v>483.27476653000002</v>
      </c>
      <c r="S759" s="20">
        <f t="shared" si="262"/>
        <v>0</v>
      </c>
      <c r="T759" s="14">
        <f t="shared" si="276"/>
        <v>0</v>
      </c>
      <c r="U759" s="4" t="str">
        <f t="shared" si="270"/>
        <v>J=</v>
      </c>
      <c r="V759" s="29">
        <f t="shared" si="271"/>
        <v>45127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35">
        <f t="shared" si="263"/>
        <v>45123</v>
      </c>
      <c r="B760" s="156">
        <f t="shared" ca="1" si="272"/>
        <v>1508.45460164</v>
      </c>
      <c r="C760" s="14">
        <f t="shared" si="264"/>
        <v>1000</v>
      </c>
      <c r="D760" s="13">
        <f ca="1">IF(A760&lt;$B$1,VLOOKUP(A760,[1]DI!$A$4:$B$15000,2,FALSE),0)</f>
        <v>0</v>
      </c>
      <c r="E760" s="14">
        <f t="shared" ca="1" si="273"/>
        <v>1</v>
      </c>
      <c r="F760" s="14">
        <f ca="1">(TRUNC(PRODUCT($E$12:$E759),16))</f>
        <v>1.24101145481938</v>
      </c>
      <c r="G760" s="14">
        <f t="shared" ca="1" si="274"/>
        <v>1.22909664686658</v>
      </c>
      <c r="H760" s="14">
        <f t="shared" ca="1" si="275"/>
        <v>1.0096939599999999</v>
      </c>
      <c r="I760" s="13">
        <f t="shared" si="265"/>
        <v>0.1</v>
      </c>
      <c r="J760" s="29">
        <f t="shared" si="266"/>
        <v>45097</v>
      </c>
      <c r="K760" s="2">
        <f t="shared" si="267"/>
        <v>18</v>
      </c>
      <c r="L760" s="17">
        <f t="shared" si="268"/>
        <v>19</v>
      </c>
      <c r="M760" s="12">
        <f t="shared" si="260"/>
        <v>1.0072119669999999</v>
      </c>
      <c r="N760" s="12">
        <f t="shared" ca="1" si="261"/>
        <v>1.01697584</v>
      </c>
      <c r="O760" s="17">
        <f t="shared" si="269"/>
        <v>0</v>
      </c>
      <c r="P760" s="14">
        <f t="shared" ca="1" si="278"/>
        <v>508.45460164000002</v>
      </c>
      <c r="Q760" s="14">
        <f t="shared" si="279"/>
        <v>0</v>
      </c>
      <c r="R760" s="14">
        <f t="shared" ca="1" si="277"/>
        <v>483.27476653000002</v>
      </c>
      <c r="S760" s="20">
        <f t="shared" si="262"/>
        <v>0</v>
      </c>
      <c r="T760" s="14">
        <f t="shared" si="276"/>
        <v>0</v>
      </c>
      <c r="U760" s="4" t="str">
        <f t="shared" si="270"/>
        <v>J=</v>
      </c>
      <c r="V760" s="29">
        <f t="shared" si="271"/>
        <v>45127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35">
        <f t="shared" si="263"/>
        <v>45124</v>
      </c>
      <c r="B761" s="156">
        <f t="shared" ca="1" si="272"/>
        <v>1508.45460164</v>
      </c>
      <c r="C761" s="14">
        <f t="shared" si="264"/>
        <v>1000</v>
      </c>
      <c r="D761" s="13">
        <f ca="1">IF(A761&lt;$B$1,VLOOKUP(A761,[1]DI!$A$4:$B$15000,2,FALSE),0)</f>
        <v>0.13650000000000001</v>
      </c>
      <c r="E761" s="14">
        <f t="shared" ca="1" si="273"/>
        <v>1.00050788</v>
      </c>
      <c r="F761" s="14">
        <f ca="1">(TRUNC(PRODUCT($E$12:$E760),16))</f>
        <v>1.24101145481938</v>
      </c>
      <c r="G761" s="14">
        <f t="shared" ca="1" si="274"/>
        <v>1.22909664686658</v>
      </c>
      <c r="H761" s="14">
        <f t="shared" ca="1" si="275"/>
        <v>1.0096939599999999</v>
      </c>
      <c r="I761" s="13">
        <f t="shared" si="265"/>
        <v>0.1</v>
      </c>
      <c r="J761" s="29">
        <f t="shared" si="266"/>
        <v>45097</v>
      </c>
      <c r="K761" s="2">
        <f t="shared" si="267"/>
        <v>19</v>
      </c>
      <c r="L761" s="17">
        <f t="shared" si="268"/>
        <v>19</v>
      </c>
      <c r="M761" s="12">
        <f t="shared" si="260"/>
        <v>1.0072119669999999</v>
      </c>
      <c r="N761" s="12">
        <f t="shared" ca="1" si="261"/>
        <v>1.01697584</v>
      </c>
      <c r="O761" s="17">
        <f t="shared" si="269"/>
        <v>0</v>
      </c>
      <c r="P761" s="14">
        <f t="shared" ca="1" si="278"/>
        <v>508.45460164000002</v>
      </c>
      <c r="Q761" s="14">
        <f t="shared" si="279"/>
        <v>0</v>
      </c>
      <c r="R761" s="14">
        <f t="shared" ca="1" si="277"/>
        <v>483.27476653000002</v>
      </c>
      <c r="S761" s="20">
        <f t="shared" si="262"/>
        <v>0</v>
      </c>
      <c r="T761" s="14">
        <f t="shared" si="276"/>
        <v>0</v>
      </c>
      <c r="U761" s="4" t="str">
        <f t="shared" si="270"/>
        <v>J=</v>
      </c>
      <c r="V761" s="29">
        <f t="shared" si="271"/>
        <v>45127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35">
        <f t="shared" si="263"/>
        <v>45125</v>
      </c>
      <c r="B762" s="156">
        <f t="shared" ca="1" si="272"/>
        <v>1509.7916284800001</v>
      </c>
      <c r="C762" s="14">
        <f t="shared" si="264"/>
        <v>1000</v>
      </c>
      <c r="D762" s="13">
        <f ca="1">IF(A762&lt;$B$1,VLOOKUP(A762,[1]DI!$A$4:$B$15000,2,FALSE),0)</f>
        <v>0.13650000000000001</v>
      </c>
      <c r="E762" s="14">
        <f t="shared" ca="1" si="273"/>
        <v>1.00050788</v>
      </c>
      <c r="F762" s="14">
        <f ca="1">(TRUNC(PRODUCT($E$12:$E761),16))</f>
        <v>1.2416417397170501</v>
      </c>
      <c r="G762" s="14">
        <f t="shared" ca="1" si="274"/>
        <v>1.22909664686658</v>
      </c>
      <c r="H762" s="14">
        <f t="shared" ca="1" si="275"/>
        <v>1.01020676</v>
      </c>
      <c r="I762" s="13">
        <f t="shared" si="265"/>
        <v>0.1</v>
      </c>
      <c r="J762" s="29">
        <f t="shared" si="266"/>
        <v>45097</v>
      </c>
      <c r="K762" s="2">
        <f t="shared" si="267"/>
        <v>20</v>
      </c>
      <c r="L762" s="17">
        <f t="shared" si="268"/>
        <v>20</v>
      </c>
      <c r="M762" s="12">
        <f t="shared" si="260"/>
        <v>1.007592982</v>
      </c>
      <c r="N762" s="12">
        <f t="shared" ca="1" si="261"/>
        <v>1.017877242</v>
      </c>
      <c r="O762" s="17">
        <f t="shared" si="269"/>
        <v>0</v>
      </c>
      <c r="P762" s="14">
        <f t="shared" ca="1" si="278"/>
        <v>509.79162848000004</v>
      </c>
      <c r="Q762" s="14">
        <f t="shared" si="279"/>
        <v>0</v>
      </c>
      <c r="R762" s="14">
        <f t="shared" ca="1" si="277"/>
        <v>483.27476653000002</v>
      </c>
      <c r="S762" s="20">
        <f t="shared" si="262"/>
        <v>0</v>
      </c>
      <c r="T762" s="14">
        <f t="shared" si="276"/>
        <v>0</v>
      </c>
      <c r="U762" s="4" t="str">
        <f t="shared" si="270"/>
        <v>J=</v>
      </c>
      <c r="V762" s="29">
        <f t="shared" si="271"/>
        <v>45127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35">
        <f t="shared" si="263"/>
        <v>45126</v>
      </c>
      <c r="B763" s="156">
        <f t="shared" ca="1" si="272"/>
        <v>1511.12983749</v>
      </c>
      <c r="C763" s="14">
        <f t="shared" si="264"/>
        <v>1000</v>
      </c>
      <c r="D763" s="13">
        <f ca="1">IF(A763&lt;$B$1,VLOOKUP(A763,[1]DI!$A$4:$B$15000,2,FALSE),0)</f>
        <v>0.13650000000000001</v>
      </c>
      <c r="E763" s="14">
        <f t="shared" ca="1" si="273"/>
        <v>1.00050788</v>
      </c>
      <c r="F763" s="14">
        <f ca="1">(TRUNC(PRODUCT($E$12:$E762),16))</f>
        <v>1.24227234472382</v>
      </c>
      <c r="G763" s="14">
        <f t="shared" ca="1" si="274"/>
        <v>1.22909664686658</v>
      </c>
      <c r="H763" s="14">
        <f t="shared" ca="1" si="275"/>
        <v>1.01071982</v>
      </c>
      <c r="I763" s="13">
        <f t="shared" si="265"/>
        <v>0.1</v>
      </c>
      <c r="J763" s="29">
        <f t="shared" si="266"/>
        <v>45097</v>
      </c>
      <c r="K763" s="2">
        <f t="shared" si="267"/>
        <v>21</v>
      </c>
      <c r="L763" s="17">
        <f t="shared" si="268"/>
        <v>21</v>
      </c>
      <c r="M763" s="12">
        <f t="shared" si="260"/>
        <v>1.00797414</v>
      </c>
      <c r="N763" s="12">
        <f t="shared" ca="1" si="261"/>
        <v>1.018779441</v>
      </c>
      <c r="O763" s="17">
        <f t="shared" si="269"/>
        <v>0</v>
      </c>
      <c r="P763" s="14">
        <f t="shared" ca="1" si="278"/>
        <v>511.12983749</v>
      </c>
      <c r="Q763" s="14">
        <f t="shared" si="279"/>
        <v>0</v>
      </c>
      <c r="R763" s="14">
        <f t="shared" ca="1" si="277"/>
        <v>483.27476653000002</v>
      </c>
      <c r="S763" s="20">
        <f t="shared" si="262"/>
        <v>0</v>
      </c>
      <c r="T763" s="14">
        <f t="shared" si="276"/>
        <v>0</v>
      </c>
      <c r="U763" s="4" t="str">
        <f t="shared" si="270"/>
        <v>J=</v>
      </c>
      <c r="V763" s="29">
        <f t="shared" si="271"/>
        <v>45127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x14ac:dyDescent="0.15">
      <c r="A764" s="35">
        <f t="shared" si="263"/>
        <v>45127</v>
      </c>
      <c r="B764" s="156">
        <f t="shared" ca="1" si="272"/>
        <v>1512.4692494400001</v>
      </c>
      <c r="C764" s="14">
        <f t="shared" si="264"/>
        <v>1000</v>
      </c>
      <c r="D764" s="13">
        <f ca="1">IF(A764&lt;$B$1,VLOOKUP(A764,[1]DI!$A$4:$B$15000,2,FALSE),0)</f>
        <v>0.13650000000000001</v>
      </c>
      <c r="E764" s="14">
        <f t="shared" ca="1" si="273"/>
        <v>1.00050788</v>
      </c>
      <c r="F764" s="14">
        <f ca="1">(TRUNC(PRODUCT($E$12:$E763),16))</f>
        <v>1.24290327000226</v>
      </c>
      <c r="G764" s="14">
        <f t="shared" ca="1" si="274"/>
        <v>1.22909664686658</v>
      </c>
      <c r="H764" s="14">
        <f t="shared" ca="1" si="275"/>
        <v>1.01123315</v>
      </c>
      <c r="I764" s="13">
        <f t="shared" si="265"/>
        <v>0.1</v>
      </c>
      <c r="J764" s="29">
        <f t="shared" si="266"/>
        <v>45097</v>
      </c>
      <c r="K764" s="2">
        <f t="shared" si="267"/>
        <v>22</v>
      </c>
      <c r="L764" s="17">
        <f t="shared" si="268"/>
        <v>22</v>
      </c>
      <c r="M764" s="12">
        <f t="shared" si="260"/>
        <v>1.0083554429999999</v>
      </c>
      <c r="N764" s="12">
        <f t="shared" ca="1" si="261"/>
        <v>1.019682451</v>
      </c>
      <c r="O764" s="17">
        <f t="shared" si="269"/>
        <v>14</v>
      </c>
      <c r="P764" s="14">
        <f t="shared" ca="1" si="278"/>
        <v>512.46924944</v>
      </c>
      <c r="Q764" s="14">
        <f t="shared" si="279"/>
        <v>0</v>
      </c>
      <c r="R764" s="14">
        <f t="shared" ca="1" si="277"/>
        <v>512.46924944</v>
      </c>
      <c r="S764" s="20">
        <f t="shared" si="262"/>
        <v>0</v>
      </c>
      <c r="T764" s="14">
        <f t="shared" si="276"/>
        <v>0</v>
      </c>
      <c r="U764" s="4" t="str">
        <f t="shared" si="270"/>
        <v>J=</v>
      </c>
      <c r="V764" s="29">
        <f t="shared" si="271"/>
        <v>45127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35">
        <f t="shared" si="263"/>
        <v>45128</v>
      </c>
      <c r="B765" s="156">
        <f t="shared" ca="1" si="272"/>
        <v>1513.80984016</v>
      </c>
      <c r="C765" s="14">
        <f t="shared" si="264"/>
        <v>1000</v>
      </c>
      <c r="D765" s="13">
        <f ca="1">IF(A765&lt;$B$1,VLOOKUP(A765,[1]DI!$A$4:$B$15000,2,FALSE),0)</f>
        <v>0.13650000000000001</v>
      </c>
      <c r="E765" s="14">
        <f t="shared" ca="1" si="273"/>
        <v>1.00050788</v>
      </c>
      <c r="F765" s="14">
        <f ca="1">(TRUNC(PRODUCT($E$12:$E764),16))</f>
        <v>1.2435345157150299</v>
      </c>
      <c r="G765" s="14">
        <f t="shared" ca="1" si="274"/>
        <v>1.24290327000226</v>
      </c>
      <c r="H765" s="14">
        <f t="shared" ca="1" si="275"/>
        <v>1.00050788</v>
      </c>
      <c r="I765" s="13">
        <f t="shared" si="265"/>
        <v>0.1</v>
      </c>
      <c r="J765" s="29">
        <f t="shared" si="266"/>
        <v>45127</v>
      </c>
      <c r="K765" s="2">
        <f t="shared" si="267"/>
        <v>1</v>
      </c>
      <c r="L765" s="17">
        <f t="shared" si="268"/>
        <v>1</v>
      </c>
      <c r="M765" s="12">
        <f t="shared" si="260"/>
        <v>1.000378287</v>
      </c>
      <c r="N765" s="12">
        <f t="shared" ca="1" si="261"/>
        <v>1.0008863589999999</v>
      </c>
      <c r="O765" s="17">
        <f t="shared" si="269"/>
        <v>0</v>
      </c>
      <c r="P765" s="14">
        <f t="shared" ca="1" si="278"/>
        <v>513.80984015999991</v>
      </c>
      <c r="Q765" s="14">
        <f t="shared" si="279"/>
        <v>0</v>
      </c>
      <c r="R765" s="14">
        <f t="shared" ca="1" si="277"/>
        <v>512.46924944</v>
      </c>
      <c r="S765" s="20">
        <f t="shared" si="262"/>
        <v>0</v>
      </c>
      <c r="T765" s="14">
        <f t="shared" si="276"/>
        <v>0</v>
      </c>
      <c r="U765" s="4" t="str">
        <f t="shared" si="270"/>
        <v>J=</v>
      </c>
      <c r="V765" s="29">
        <f t="shared" si="271"/>
        <v>45159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35">
        <f t="shared" si="263"/>
        <v>45129</v>
      </c>
      <c r="B766" s="156">
        <f t="shared" ca="1" si="272"/>
        <v>1514.5786766799999</v>
      </c>
      <c r="C766" s="14">
        <f t="shared" si="264"/>
        <v>1000</v>
      </c>
      <c r="D766" s="13">
        <f ca="1">IF(A766&lt;$B$1,VLOOKUP(A766,[1]DI!$A$4:$B$15000,2,FALSE),0)</f>
        <v>0</v>
      </c>
      <c r="E766" s="14">
        <f t="shared" ca="1" si="273"/>
        <v>1</v>
      </c>
      <c r="F766" s="14">
        <f ca="1">(TRUNC(PRODUCT($E$12:$E765),16))</f>
        <v>1.2441660820248699</v>
      </c>
      <c r="G766" s="14">
        <f t="shared" ca="1" si="274"/>
        <v>1.24290327000226</v>
      </c>
      <c r="H766" s="14">
        <f t="shared" ca="1" si="275"/>
        <v>1.00101602</v>
      </c>
      <c r="I766" s="13">
        <f t="shared" si="265"/>
        <v>0.1</v>
      </c>
      <c r="J766" s="29">
        <f t="shared" si="266"/>
        <v>45127</v>
      </c>
      <c r="K766" s="2">
        <f t="shared" si="267"/>
        <v>1</v>
      </c>
      <c r="L766" s="17">
        <f t="shared" si="268"/>
        <v>1</v>
      </c>
      <c r="M766" s="12">
        <f t="shared" si="260"/>
        <v>1.000378287</v>
      </c>
      <c r="N766" s="12">
        <f t="shared" ca="1" si="261"/>
        <v>1.001394691</v>
      </c>
      <c r="O766" s="17">
        <f t="shared" si="269"/>
        <v>0</v>
      </c>
      <c r="P766" s="14">
        <f t="shared" ca="1" si="278"/>
        <v>514.57867667999994</v>
      </c>
      <c r="Q766" s="14">
        <f t="shared" si="279"/>
        <v>0</v>
      </c>
      <c r="R766" s="14">
        <f t="shared" ca="1" si="277"/>
        <v>512.46924944</v>
      </c>
      <c r="S766" s="20">
        <f t="shared" si="262"/>
        <v>0</v>
      </c>
      <c r="T766" s="14">
        <f t="shared" si="276"/>
        <v>0</v>
      </c>
      <c r="U766" s="4" t="str">
        <f t="shared" si="270"/>
        <v>J=</v>
      </c>
      <c r="V766" s="29">
        <f t="shared" si="271"/>
        <v>45159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35">
        <f t="shared" si="263"/>
        <v>45130</v>
      </c>
      <c r="B767" s="156">
        <f t="shared" ca="1" si="272"/>
        <v>1514.5786766799999</v>
      </c>
      <c r="C767" s="14">
        <f t="shared" si="264"/>
        <v>1000</v>
      </c>
      <c r="D767" s="13">
        <f ca="1">IF(A767&lt;$B$1,VLOOKUP(A767,[1]DI!$A$4:$B$15000,2,FALSE),0)</f>
        <v>0</v>
      </c>
      <c r="E767" s="14">
        <f t="shared" ca="1" si="273"/>
        <v>1</v>
      </c>
      <c r="F767" s="14">
        <f ca="1">(TRUNC(PRODUCT($E$12:$E766),16))</f>
        <v>1.2441660820248699</v>
      </c>
      <c r="G767" s="14">
        <f t="shared" ca="1" si="274"/>
        <v>1.24290327000226</v>
      </c>
      <c r="H767" s="14">
        <f t="shared" ca="1" si="275"/>
        <v>1.00101602</v>
      </c>
      <c r="I767" s="13">
        <f t="shared" si="265"/>
        <v>0.1</v>
      </c>
      <c r="J767" s="29">
        <f t="shared" si="266"/>
        <v>45127</v>
      </c>
      <c r="K767" s="2">
        <f t="shared" si="267"/>
        <v>1</v>
      </c>
      <c r="L767" s="17">
        <f t="shared" si="268"/>
        <v>1</v>
      </c>
      <c r="M767" s="12">
        <f t="shared" si="260"/>
        <v>1.000378287</v>
      </c>
      <c r="N767" s="12">
        <f t="shared" ca="1" si="261"/>
        <v>1.001394691</v>
      </c>
      <c r="O767" s="17">
        <f t="shared" si="269"/>
        <v>0</v>
      </c>
      <c r="P767" s="14">
        <f t="shared" ca="1" si="278"/>
        <v>514.57867667999994</v>
      </c>
      <c r="Q767" s="14">
        <f t="shared" si="279"/>
        <v>0</v>
      </c>
      <c r="R767" s="14">
        <f t="shared" ca="1" si="277"/>
        <v>512.46924944</v>
      </c>
      <c r="S767" s="20">
        <f t="shared" si="262"/>
        <v>0</v>
      </c>
      <c r="T767" s="14">
        <f t="shared" si="276"/>
        <v>0</v>
      </c>
      <c r="U767" s="4" t="str">
        <f t="shared" si="270"/>
        <v>J=</v>
      </c>
      <c r="V767" s="29">
        <f t="shared" si="271"/>
        <v>45159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35">
        <f t="shared" si="263"/>
        <v>45131</v>
      </c>
      <c r="B768" s="156">
        <f t="shared" ca="1" si="272"/>
        <v>1515.15162121</v>
      </c>
      <c r="C768" s="14">
        <f t="shared" si="264"/>
        <v>1000</v>
      </c>
      <c r="D768" s="13">
        <f ca="1">IF(A768&lt;$B$1,VLOOKUP(A768,[1]DI!$A$4:$B$15000,2,FALSE),0)</f>
        <v>0.13650000000000001</v>
      </c>
      <c r="E768" s="14">
        <f t="shared" ca="1" si="273"/>
        <v>1.00050788</v>
      </c>
      <c r="F768" s="14">
        <f ca="1">(TRUNC(PRODUCT($E$12:$E767),16))</f>
        <v>1.2441660820248699</v>
      </c>
      <c r="G768" s="14">
        <f t="shared" ca="1" si="274"/>
        <v>1.24290327000226</v>
      </c>
      <c r="H768" s="14">
        <f t="shared" ca="1" si="275"/>
        <v>1.00101602</v>
      </c>
      <c r="I768" s="13">
        <f t="shared" si="265"/>
        <v>0.1</v>
      </c>
      <c r="J768" s="29">
        <f t="shared" si="266"/>
        <v>45127</v>
      </c>
      <c r="K768" s="2">
        <f t="shared" si="267"/>
        <v>2</v>
      </c>
      <c r="L768" s="17">
        <f t="shared" si="268"/>
        <v>2</v>
      </c>
      <c r="M768" s="12">
        <f t="shared" si="260"/>
        <v>1.0007567159999999</v>
      </c>
      <c r="N768" s="12">
        <f t="shared" ca="1" si="261"/>
        <v>1.0017735050000001</v>
      </c>
      <c r="O768" s="17">
        <f t="shared" si="269"/>
        <v>0</v>
      </c>
      <c r="P768" s="14">
        <f t="shared" ca="1" si="278"/>
        <v>515.15162121000003</v>
      </c>
      <c r="Q768" s="14">
        <f t="shared" si="279"/>
        <v>0</v>
      </c>
      <c r="R768" s="14">
        <f t="shared" ca="1" si="277"/>
        <v>512.46924944</v>
      </c>
      <c r="S768" s="20">
        <f t="shared" si="262"/>
        <v>0</v>
      </c>
      <c r="T768" s="14">
        <f t="shared" si="276"/>
        <v>0</v>
      </c>
      <c r="U768" s="4" t="str">
        <f t="shared" si="270"/>
        <v>J=</v>
      </c>
      <c r="V768" s="29">
        <f t="shared" si="271"/>
        <v>45159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35">
        <f t="shared" si="263"/>
        <v>45132</v>
      </c>
      <c r="B769" s="156">
        <f t="shared" ca="1" si="272"/>
        <v>1516.4945804700001</v>
      </c>
      <c r="C769" s="14">
        <f t="shared" si="264"/>
        <v>1000</v>
      </c>
      <c r="D769" s="13">
        <f ca="1">IF(A769&lt;$B$1,VLOOKUP(A769,[1]DI!$A$4:$B$15000,2,FALSE),0)</f>
        <v>0.13650000000000001</v>
      </c>
      <c r="E769" s="14">
        <f t="shared" ca="1" si="273"/>
        <v>1.00050788</v>
      </c>
      <c r="F769" s="14">
        <f ca="1">(TRUNC(PRODUCT($E$12:$E768),16))</f>
        <v>1.24479796909461</v>
      </c>
      <c r="G769" s="14">
        <f t="shared" ca="1" si="274"/>
        <v>1.24290327000226</v>
      </c>
      <c r="H769" s="14">
        <f t="shared" ca="1" si="275"/>
        <v>1.00152441</v>
      </c>
      <c r="I769" s="13">
        <f t="shared" si="265"/>
        <v>0.1</v>
      </c>
      <c r="J769" s="29">
        <f t="shared" si="266"/>
        <v>45127</v>
      </c>
      <c r="K769" s="2">
        <f t="shared" si="267"/>
        <v>3</v>
      </c>
      <c r="L769" s="17">
        <f t="shared" si="268"/>
        <v>3</v>
      </c>
      <c r="M769" s="12">
        <f t="shared" si="260"/>
        <v>1.001135289</v>
      </c>
      <c r="N769" s="12">
        <f t="shared" ca="1" si="261"/>
        <v>1.0026614300000001</v>
      </c>
      <c r="O769" s="17">
        <f t="shared" si="269"/>
        <v>0</v>
      </c>
      <c r="P769" s="14">
        <f t="shared" ca="1" si="278"/>
        <v>516.49458046999996</v>
      </c>
      <c r="Q769" s="14">
        <f t="shared" si="279"/>
        <v>0</v>
      </c>
      <c r="R769" s="14">
        <f t="shared" ca="1" si="277"/>
        <v>512.46924944</v>
      </c>
      <c r="S769" s="20">
        <f t="shared" si="262"/>
        <v>0</v>
      </c>
      <c r="T769" s="14">
        <f t="shared" si="276"/>
        <v>0</v>
      </c>
      <c r="U769" s="4" t="str">
        <f t="shared" si="270"/>
        <v>J=</v>
      </c>
      <c r="V769" s="29">
        <f t="shared" si="271"/>
        <v>45159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35">
        <f t="shared" si="263"/>
        <v>45133</v>
      </c>
      <c r="B770" s="156">
        <f t="shared" ca="1" si="272"/>
        <v>1517.8387466700001</v>
      </c>
      <c r="C770" s="14">
        <f t="shared" si="264"/>
        <v>1000</v>
      </c>
      <c r="D770" s="13">
        <f ca="1">IF(A770&lt;$B$1,VLOOKUP(A770,[1]DI!$A$4:$B$15000,2,FALSE),0)</f>
        <v>0.13650000000000001</v>
      </c>
      <c r="E770" s="14">
        <f t="shared" ca="1" si="273"/>
        <v>1.00050788</v>
      </c>
      <c r="F770" s="14">
        <f ca="1">(TRUNC(PRODUCT($E$12:$E769),16))</f>
        <v>1.2454301770871501</v>
      </c>
      <c r="G770" s="14">
        <f t="shared" ca="1" si="274"/>
        <v>1.24290327000226</v>
      </c>
      <c r="H770" s="14">
        <f t="shared" ca="1" si="275"/>
        <v>1.00203307</v>
      </c>
      <c r="I770" s="13">
        <f t="shared" si="265"/>
        <v>0.1</v>
      </c>
      <c r="J770" s="29">
        <f t="shared" si="266"/>
        <v>45127</v>
      </c>
      <c r="K770" s="2">
        <f t="shared" si="267"/>
        <v>4</v>
      </c>
      <c r="L770" s="17">
        <f t="shared" si="268"/>
        <v>4</v>
      </c>
      <c r="M770" s="12">
        <f t="shared" si="260"/>
        <v>1.001514005</v>
      </c>
      <c r="N770" s="12">
        <f t="shared" ca="1" si="261"/>
        <v>1.0035501529999999</v>
      </c>
      <c r="O770" s="17">
        <f t="shared" si="269"/>
        <v>0</v>
      </c>
      <c r="P770" s="14">
        <f t="shared" ca="1" si="278"/>
        <v>517.83874666999998</v>
      </c>
      <c r="Q770" s="14">
        <f t="shared" si="279"/>
        <v>0</v>
      </c>
      <c r="R770" s="14">
        <f t="shared" ca="1" si="277"/>
        <v>512.46924944</v>
      </c>
      <c r="S770" s="20">
        <f t="shared" si="262"/>
        <v>0</v>
      </c>
      <c r="T770" s="14">
        <f t="shared" si="276"/>
        <v>0</v>
      </c>
      <c r="U770" s="4" t="str">
        <f t="shared" si="270"/>
        <v>J=</v>
      </c>
      <c r="V770" s="29">
        <f t="shared" si="271"/>
        <v>45159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35">
        <f t="shared" si="263"/>
        <v>45134</v>
      </c>
      <c r="B771" s="156">
        <f t="shared" ca="1" si="272"/>
        <v>1519.1840926</v>
      </c>
      <c r="C771" s="14">
        <f t="shared" si="264"/>
        <v>1000</v>
      </c>
      <c r="D771" s="13">
        <f ca="1">IF(A771&lt;$B$1,VLOOKUP(A771,[1]DI!$A$4:$B$15000,2,FALSE),0)</f>
        <v>0.13650000000000001</v>
      </c>
      <c r="E771" s="14">
        <f t="shared" ca="1" si="273"/>
        <v>1.00050788</v>
      </c>
      <c r="F771" s="14">
        <f ca="1">(TRUNC(PRODUCT($E$12:$E770),16))</f>
        <v>1.2460627061654901</v>
      </c>
      <c r="G771" s="14">
        <f t="shared" ca="1" si="274"/>
        <v>1.24290327000226</v>
      </c>
      <c r="H771" s="14">
        <f t="shared" ca="1" si="275"/>
        <v>1.0025419799999999</v>
      </c>
      <c r="I771" s="13">
        <f t="shared" si="265"/>
        <v>0.1</v>
      </c>
      <c r="J771" s="29">
        <f t="shared" si="266"/>
        <v>45127</v>
      </c>
      <c r="K771" s="2">
        <f t="shared" si="267"/>
        <v>5</v>
      </c>
      <c r="L771" s="17">
        <f t="shared" si="268"/>
        <v>5</v>
      </c>
      <c r="M771" s="12">
        <f t="shared" si="260"/>
        <v>1.001892864</v>
      </c>
      <c r="N771" s="12">
        <f t="shared" ca="1" si="261"/>
        <v>1.004439656</v>
      </c>
      <c r="O771" s="17">
        <f t="shared" si="269"/>
        <v>0</v>
      </c>
      <c r="P771" s="14">
        <f t="shared" ca="1" si="278"/>
        <v>519.18409259999999</v>
      </c>
      <c r="Q771" s="14">
        <f t="shared" si="279"/>
        <v>0</v>
      </c>
      <c r="R771" s="14">
        <f t="shared" ca="1" si="277"/>
        <v>512.46924944</v>
      </c>
      <c r="S771" s="20">
        <f t="shared" si="262"/>
        <v>0</v>
      </c>
      <c r="T771" s="14">
        <f t="shared" si="276"/>
        <v>0</v>
      </c>
      <c r="U771" s="4" t="str">
        <f t="shared" si="270"/>
        <v>J=</v>
      </c>
      <c r="V771" s="29">
        <f t="shared" si="271"/>
        <v>45159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35">
        <f t="shared" si="263"/>
        <v>45135</v>
      </c>
      <c r="B772" s="156">
        <f t="shared" ca="1" si="272"/>
        <v>1520.5306334000002</v>
      </c>
      <c r="C772" s="14">
        <f t="shared" si="264"/>
        <v>1000</v>
      </c>
      <c r="D772" s="13">
        <f ca="1">IF(A772&lt;$B$1,VLOOKUP(A772,[1]DI!$A$4:$B$15000,2,FALSE),0)</f>
        <v>0.13650000000000001</v>
      </c>
      <c r="E772" s="14">
        <f t="shared" ca="1" si="273"/>
        <v>1.00050788</v>
      </c>
      <c r="F772" s="14">
        <f ca="1">(TRUNC(PRODUCT($E$12:$E771),16))</f>
        <v>1.2466955564927</v>
      </c>
      <c r="G772" s="14">
        <f t="shared" ca="1" si="274"/>
        <v>1.24290327000226</v>
      </c>
      <c r="H772" s="14">
        <f t="shared" ca="1" si="275"/>
        <v>1.0030511499999999</v>
      </c>
      <c r="I772" s="13">
        <f t="shared" si="265"/>
        <v>0.1</v>
      </c>
      <c r="J772" s="29">
        <f t="shared" si="266"/>
        <v>45127</v>
      </c>
      <c r="K772" s="2">
        <f t="shared" si="267"/>
        <v>6</v>
      </c>
      <c r="L772" s="17">
        <f t="shared" si="268"/>
        <v>6</v>
      </c>
      <c r="M772" s="12">
        <f t="shared" si="260"/>
        <v>1.0022718669999999</v>
      </c>
      <c r="N772" s="12">
        <f t="shared" ca="1" si="261"/>
        <v>1.0053299490000001</v>
      </c>
      <c r="O772" s="17">
        <f t="shared" si="269"/>
        <v>0</v>
      </c>
      <c r="P772" s="14">
        <f t="shared" ca="1" si="278"/>
        <v>520.53063340000006</v>
      </c>
      <c r="Q772" s="14">
        <f t="shared" si="279"/>
        <v>0</v>
      </c>
      <c r="R772" s="14">
        <f t="shared" ca="1" si="277"/>
        <v>512.46924944</v>
      </c>
      <c r="S772" s="20">
        <f t="shared" si="262"/>
        <v>0</v>
      </c>
      <c r="T772" s="14">
        <f t="shared" si="276"/>
        <v>0</v>
      </c>
      <c r="U772" s="4" t="str">
        <f t="shared" si="270"/>
        <v>J=</v>
      </c>
      <c r="V772" s="29">
        <f t="shared" si="271"/>
        <v>45159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35">
        <f t="shared" si="263"/>
        <v>45136</v>
      </c>
      <c r="B773" s="156">
        <f t="shared" ca="1" si="272"/>
        <v>1521.8783690300002</v>
      </c>
      <c r="C773" s="14">
        <f t="shared" si="264"/>
        <v>1000</v>
      </c>
      <c r="D773" s="13">
        <f ca="1">IF(A773&lt;$B$1,VLOOKUP(A773,[1]DI!$A$4:$B$15000,2,FALSE),0)</f>
        <v>0</v>
      </c>
      <c r="E773" s="14">
        <f t="shared" ca="1" si="273"/>
        <v>1</v>
      </c>
      <c r="F773" s="14">
        <f ca="1">(TRUNC(PRODUCT($E$12:$E772),16))</f>
        <v>1.2473287282319301</v>
      </c>
      <c r="G773" s="14">
        <f t="shared" ca="1" si="274"/>
        <v>1.24290327000226</v>
      </c>
      <c r="H773" s="14">
        <f t="shared" ca="1" si="275"/>
        <v>1.00356058</v>
      </c>
      <c r="I773" s="13">
        <f t="shared" si="265"/>
        <v>0.1</v>
      </c>
      <c r="J773" s="29">
        <f t="shared" si="266"/>
        <v>45127</v>
      </c>
      <c r="K773" s="2">
        <f t="shared" si="267"/>
        <v>6</v>
      </c>
      <c r="L773" s="17">
        <f t="shared" si="268"/>
        <v>7</v>
      </c>
      <c r="M773" s="12">
        <f t="shared" si="260"/>
        <v>1.0026510129999999</v>
      </c>
      <c r="N773" s="12">
        <f t="shared" ca="1" si="261"/>
        <v>1.006221032</v>
      </c>
      <c r="O773" s="17">
        <f t="shared" si="269"/>
        <v>0</v>
      </c>
      <c r="P773" s="14">
        <f t="shared" ca="1" si="278"/>
        <v>521.87836903000004</v>
      </c>
      <c r="Q773" s="14">
        <f t="shared" si="279"/>
        <v>0</v>
      </c>
      <c r="R773" s="14">
        <f t="shared" ca="1" si="277"/>
        <v>512.46924944</v>
      </c>
      <c r="S773" s="20">
        <f t="shared" si="262"/>
        <v>0</v>
      </c>
      <c r="T773" s="14">
        <f t="shared" si="276"/>
        <v>0</v>
      </c>
      <c r="U773" s="4" t="str">
        <f t="shared" si="270"/>
        <v>J=</v>
      </c>
      <c r="V773" s="29">
        <f t="shared" si="271"/>
        <v>45159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35">
        <f t="shared" si="263"/>
        <v>45137</v>
      </c>
      <c r="B774" s="156">
        <f t="shared" ca="1" si="272"/>
        <v>1521.8783690300002</v>
      </c>
      <c r="C774" s="14">
        <f t="shared" si="264"/>
        <v>1000</v>
      </c>
      <c r="D774" s="13">
        <f ca="1">IF(A774&lt;$B$1,VLOOKUP(A774,[1]DI!$A$4:$B$15000,2,FALSE),0)</f>
        <v>0</v>
      </c>
      <c r="E774" s="14">
        <f t="shared" ca="1" si="273"/>
        <v>1</v>
      </c>
      <c r="F774" s="14">
        <f ca="1">(TRUNC(PRODUCT($E$12:$E773),16))</f>
        <v>1.2473287282319301</v>
      </c>
      <c r="G774" s="14">
        <f t="shared" ca="1" si="274"/>
        <v>1.24290327000226</v>
      </c>
      <c r="H774" s="14">
        <f t="shared" ca="1" si="275"/>
        <v>1.00356058</v>
      </c>
      <c r="I774" s="13">
        <f t="shared" si="265"/>
        <v>0.1</v>
      </c>
      <c r="J774" s="29">
        <f t="shared" si="266"/>
        <v>45127</v>
      </c>
      <c r="K774" s="2">
        <f t="shared" si="267"/>
        <v>6</v>
      </c>
      <c r="L774" s="17">
        <f t="shared" si="268"/>
        <v>7</v>
      </c>
      <c r="M774" s="12">
        <f t="shared" si="260"/>
        <v>1.0026510129999999</v>
      </c>
      <c r="N774" s="12">
        <f t="shared" ca="1" si="261"/>
        <v>1.006221032</v>
      </c>
      <c r="O774" s="17">
        <f t="shared" si="269"/>
        <v>0</v>
      </c>
      <c r="P774" s="14">
        <f t="shared" ca="1" si="278"/>
        <v>521.87836903000004</v>
      </c>
      <c r="Q774" s="14">
        <f t="shared" si="279"/>
        <v>0</v>
      </c>
      <c r="R774" s="14">
        <f t="shared" ca="1" si="277"/>
        <v>512.46924944</v>
      </c>
      <c r="S774" s="20">
        <f t="shared" si="262"/>
        <v>0</v>
      </c>
      <c r="T774" s="14">
        <f t="shared" si="276"/>
        <v>0</v>
      </c>
      <c r="U774" s="4" t="str">
        <f t="shared" si="270"/>
        <v>J=</v>
      </c>
      <c r="V774" s="29">
        <f t="shared" si="271"/>
        <v>45159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35">
        <f t="shared" si="263"/>
        <v>45138</v>
      </c>
      <c r="B775" s="156">
        <f t="shared" ca="1" si="272"/>
        <v>1521.8783690300002</v>
      </c>
      <c r="C775" s="14">
        <f t="shared" si="264"/>
        <v>1000</v>
      </c>
      <c r="D775" s="13">
        <f ca="1">IF(A775&lt;$B$1,VLOOKUP(A775,[1]DI!$A$4:$B$15000,2,FALSE),0)</f>
        <v>0.13650000000000001</v>
      </c>
      <c r="E775" s="14">
        <f t="shared" ca="1" si="273"/>
        <v>1.00050788</v>
      </c>
      <c r="F775" s="14">
        <f ca="1">(TRUNC(PRODUCT($E$12:$E774),16))</f>
        <v>1.2473287282319301</v>
      </c>
      <c r="G775" s="14">
        <f t="shared" ca="1" si="274"/>
        <v>1.24290327000226</v>
      </c>
      <c r="H775" s="14">
        <f t="shared" ca="1" si="275"/>
        <v>1.00356058</v>
      </c>
      <c r="I775" s="13">
        <f t="shared" si="265"/>
        <v>0.1</v>
      </c>
      <c r="J775" s="29">
        <f t="shared" si="266"/>
        <v>45127</v>
      </c>
      <c r="K775" s="2">
        <f t="shared" si="267"/>
        <v>7</v>
      </c>
      <c r="L775" s="17">
        <f t="shared" si="268"/>
        <v>7</v>
      </c>
      <c r="M775" s="12">
        <f t="shared" si="260"/>
        <v>1.0026510129999999</v>
      </c>
      <c r="N775" s="12">
        <f t="shared" ca="1" si="261"/>
        <v>1.006221032</v>
      </c>
      <c r="O775" s="17">
        <f t="shared" si="269"/>
        <v>0</v>
      </c>
      <c r="P775" s="14">
        <f t="shared" ca="1" si="278"/>
        <v>521.87836903000004</v>
      </c>
      <c r="Q775" s="14">
        <f t="shared" si="279"/>
        <v>0</v>
      </c>
      <c r="R775" s="14">
        <f t="shared" ca="1" si="277"/>
        <v>512.46924944</v>
      </c>
      <c r="S775" s="20">
        <f t="shared" si="262"/>
        <v>0</v>
      </c>
      <c r="T775" s="14">
        <f t="shared" si="276"/>
        <v>0</v>
      </c>
      <c r="U775" s="4" t="str">
        <f t="shared" si="270"/>
        <v>J=</v>
      </c>
      <c r="V775" s="29">
        <f t="shared" si="271"/>
        <v>45159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35">
        <f t="shared" si="263"/>
        <v>45139</v>
      </c>
      <c r="B776" s="156">
        <f t="shared" ca="1" si="272"/>
        <v>1523.2273010199999</v>
      </c>
      <c r="C776" s="14">
        <f t="shared" si="264"/>
        <v>1000</v>
      </c>
      <c r="D776" s="13">
        <f ca="1">IF(A776&lt;$B$1,VLOOKUP(A776,[1]DI!$A$4:$B$15000,2,FALSE),0)</f>
        <v>0.13650000000000001</v>
      </c>
      <c r="E776" s="14">
        <f t="shared" ca="1" si="273"/>
        <v>1.00050788</v>
      </c>
      <c r="F776" s="14">
        <f ca="1">(TRUNC(PRODUCT($E$12:$E775),16))</f>
        <v>1.2479622215464301</v>
      </c>
      <c r="G776" s="14">
        <f t="shared" ca="1" si="274"/>
        <v>1.24290327000226</v>
      </c>
      <c r="H776" s="14">
        <f t="shared" ca="1" si="275"/>
        <v>1.0040702699999999</v>
      </c>
      <c r="I776" s="13">
        <f t="shared" si="265"/>
        <v>0.1</v>
      </c>
      <c r="J776" s="29">
        <f t="shared" si="266"/>
        <v>45127</v>
      </c>
      <c r="K776" s="2">
        <f t="shared" si="267"/>
        <v>8</v>
      </c>
      <c r="L776" s="17">
        <f t="shared" si="268"/>
        <v>8</v>
      </c>
      <c r="M776" s="12">
        <f t="shared" si="260"/>
        <v>1.003030302</v>
      </c>
      <c r="N776" s="12">
        <f t="shared" ca="1" si="261"/>
        <v>1.0071129059999999</v>
      </c>
      <c r="O776" s="17">
        <f t="shared" si="269"/>
        <v>0</v>
      </c>
      <c r="P776" s="14">
        <f t="shared" ca="1" si="278"/>
        <v>523.22730101999991</v>
      </c>
      <c r="Q776" s="14">
        <f t="shared" si="279"/>
        <v>0</v>
      </c>
      <c r="R776" s="14">
        <f t="shared" ca="1" si="277"/>
        <v>512.46924944</v>
      </c>
      <c r="S776" s="20">
        <f t="shared" si="262"/>
        <v>0</v>
      </c>
      <c r="T776" s="14">
        <f t="shared" si="276"/>
        <v>0</v>
      </c>
      <c r="U776" s="4" t="str">
        <f t="shared" si="270"/>
        <v>J=</v>
      </c>
      <c r="V776" s="29">
        <f t="shared" si="271"/>
        <v>45159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35">
        <f t="shared" si="263"/>
        <v>45140</v>
      </c>
      <c r="B777" s="156">
        <f t="shared" ca="1" si="272"/>
        <v>1524.57743091</v>
      </c>
      <c r="C777" s="14">
        <f t="shared" si="264"/>
        <v>1000</v>
      </c>
      <c r="D777" s="13">
        <f ca="1">IF(A777&lt;$B$1,VLOOKUP(A777,[1]DI!$A$4:$B$15000,2,FALSE),0)</f>
        <v>0.13650000000000001</v>
      </c>
      <c r="E777" s="14">
        <f t="shared" ca="1" si="273"/>
        <v>1.00050788</v>
      </c>
      <c r="F777" s="14">
        <f ca="1">(TRUNC(PRODUCT($E$12:$E776),16))</f>
        <v>1.2485960365995099</v>
      </c>
      <c r="G777" s="14">
        <f t="shared" ca="1" si="274"/>
        <v>1.24290327000226</v>
      </c>
      <c r="H777" s="14">
        <f t="shared" ca="1" si="275"/>
        <v>1.00458022</v>
      </c>
      <c r="I777" s="13">
        <f t="shared" si="265"/>
        <v>0.1</v>
      </c>
      <c r="J777" s="29">
        <f t="shared" si="266"/>
        <v>45127</v>
      </c>
      <c r="K777" s="2">
        <f t="shared" si="267"/>
        <v>9</v>
      </c>
      <c r="L777" s="17">
        <f t="shared" si="268"/>
        <v>9</v>
      </c>
      <c r="M777" s="12">
        <f t="shared" si="260"/>
        <v>1.003409735</v>
      </c>
      <c r="N777" s="12">
        <f t="shared" ca="1" si="261"/>
        <v>1.0080055720000001</v>
      </c>
      <c r="O777" s="17">
        <f t="shared" si="269"/>
        <v>0</v>
      </c>
      <c r="P777" s="14">
        <f t="shared" ca="1" si="278"/>
        <v>524.57743090999998</v>
      </c>
      <c r="Q777" s="14">
        <f t="shared" si="279"/>
        <v>0</v>
      </c>
      <c r="R777" s="14">
        <f t="shared" ca="1" si="277"/>
        <v>512.46924944</v>
      </c>
      <c r="S777" s="20">
        <f t="shared" si="262"/>
        <v>0</v>
      </c>
      <c r="T777" s="14">
        <f t="shared" si="276"/>
        <v>0</v>
      </c>
      <c r="U777" s="4" t="str">
        <f t="shared" si="270"/>
        <v>J=</v>
      </c>
      <c r="V777" s="29">
        <f t="shared" si="271"/>
        <v>45159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x14ac:dyDescent="0.15">
      <c r="A778" s="35">
        <f t="shared" si="263"/>
        <v>45141</v>
      </c>
      <c r="B778" s="156">
        <f t="shared" ca="1" si="272"/>
        <v>1525.9287435399999</v>
      </c>
      <c r="C778" s="14">
        <f t="shared" si="264"/>
        <v>1000</v>
      </c>
      <c r="D778" s="13">
        <f ca="1">IF(A778&lt;$B$1,VLOOKUP(A778,[1]DI!$A$4:$B$15000,2,FALSE),0)</f>
        <v>0.13150000000000001</v>
      </c>
      <c r="E778" s="14">
        <f t="shared" ca="1" si="273"/>
        <v>1.0004903700000001</v>
      </c>
      <c r="F778" s="14">
        <f ca="1">(TRUNC(PRODUCT($E$12:$E777),16))</f>
        <v>1.2492301735545699</v>
      </c>
      <c r="G778" s="14">
        <f t="shared" ca="1" si="274"/>
        <v>1.24290327000226</v>
      </c>
      <c r="H778" s="14">
        <f t="shared" ca="1" si="275"/>
        <v>1.0050904199999999</v>
      </c>
      <c r="I778" s="13">
        <f t="shared" si="265"/>
        <v>0.1</v>
      </c>
      <c r="J778" s="29">
        <f t="shared" si="266"/>
        <v>45127</v>
      </c>
      <c r="K778" s="2">
        <f t="shared" si="267"/>
        <v>10</v>
      </c>
      <c r="L778" s="17">
        <f t="shared" si="268"/>
        <v>10</v>
      </c>
      <c r="M778" s="12">
        <f t="shared" si="260"/>
        <v>1.003789311</v>
      </c>
      <c r="N778" s="12">
        <f t="shared" ca="1" si="261"/>
        <v>1.0088990200000001</v>
      </c>
      <c r="O778" s="17">
        <f t="shared" si="269"/>
        <v>0</v>
      </c>
      <c r="P778" s="14">
        <f t="shared" ca="1" si="278"/>
        <v>525.92874353999991</v>
      </c>
      <c r="Q778" s="14">
        <f t="shared" si="279"/>
        <v>0</v>
      </c>
      <c r="R778" s="14">
        <f t="shared" ca="1" si="277"/>
        <v>512.46924944</v>
      </c>
      <c r="S778" s="20">
        <f t="shared" si="262"/>
        <v>0</v>
      </c>
      <c r="T778" s="14">
        <f t="shared" si="276"/>
        <v>0</v>
      </c>
      <c r="U778" s="4" t="str">
        <f t="shared" si="270"/>
        <v>J=</v>
      </c>
      <c r="V778" s="29">
        <f t="shared" si="271"/>
        <v>45159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35">
        <f t="shared" si="263"/>
        <v>45142</v>
      </c>
      <c r="B779" s="156">
        <f t="shared" ca="1" si="272"/>
        <v>1527.2545408000001</v>
      </c>
      <c r="C779" s="14">
        <f t="shared" si="264"/>
        <v>1000</v>
      </c>
      <c r="D779" s="13">
        <f ca="1">IF(A779&lt;$B$1,VLOOKUP(A779,[1]DI!$A$4:$B$15000,2,FALSE),0)</f>
        <v>0.13150000000000001</v>
      </c>
      <c r="E779" s="14">
        <f t="shared" ca="1" si="273"/>
        <v>1.0004903700000001</v>
      </c>
      <c r="F779" s="14">
        <f ca="1">(TRUNC(PRODUCT($E$12:$E778),16))</f>
        <v>1.24984275855478</v>
      </c>
      <c r="G779" s="14">
        <f t="shared" ca="1" si="274"/>
        <v>1.24290327000226</v>
      </c>
      <c r="H779" s="14">
        <f t="shared" ca="1" si="275"/>
        <v>1.0055832899999999</v>
      </c>
      <c r="I779" s="13">
        <f t="shared" si="265"/>
        <v>0.1</v>
      </c>
      <c r="J779" s="29">
        <f t="shared" si="266"/>
        <v>45127</v>
      </c>
      <c r="K779" s="2">
        <f t="shared" si="267"/>
        <v>11</v>
      </c>
      <c r="L779" s="17">
        <f t="shared" si="268"/>
        <v>11</v>
      </c>
      <c r="M779" s="12">
        <f t="shared" si="260"/>
        <v>1.004169031</v>
      </c>
      <c r="N779" s="12">
        <f t="shared" ca="1" si="261"/>
        <v>1.0097755980000001</v>
      </c>
      <c r="O779" s="17">
        <f t="shared" si="269"/>
        <v>0</v>
      </c>
      <c r="P779" s="14">
        <f t="shared" ca="1" si="278"/>
        <v>527.25454079999997</v>
      </c>
      <c r="Q779" s="14">
        <f t="shared" si="279"/>
        <v>0</v>
      </c>
      <c r="R779" s="14">
        <f t="shared" ca="1" si="277"/>
        <v>512.46924944</v>
      </c>
      <c r="S779" s="20">
        <f t="shared" si="262"/>
        <v>0</v>
      </c>
      <c r="T779" s="14">
        <f t="shared" si="276"/>
        <v>0</v>
      </c>
      <c r="U779" s="4" t="str">
        <f t="shared" si="270"/>
        <v>J=</v>
      </c>
      <c r="V779" s="29">
        <f t="shared" si="271"/>
        <v>45159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35">
        <f t="shared" si="263"/>
        <v>45143</v>
      </c>
      <c r="B780" s="156">
        <f t="shared" ca="1" si="272"/>
        <v>1528.58148755</v>
      </c>
      <c r="C780" s="14">
        <f t="shared" si="264"/>
        <v>1000</v>
      </c>
      <c r="D780" s="13">
        <f ca="1">IF(A780&lt;$B$1,VLOOKUP(A780,[1]DI!$A$4:$B$15000,2,FALSE),0)</f>
        <v>0</v>
      </c>
      <c r="E780" s="14">
        <f t="shared" ca="1" si="273"/>
        <v>1</v>
      </c>
      <c r="F780" s="14">
        <f ca="1">(TRUNC(PRODUCT($E$12:$E779),16))</f>
        <v>1.2504556439482899</v>
      </c>
      <c r="G780" s="14">
        <f t="shared" ca="1" si="274"/>
        <v>1.24290327000226</v>
      </c>
      <c r="H780" s="14">
        <f t="shared" ca="1" si="275"/>
        <v>1.0060764</v>
      </c>
      <c r="I780" s="13">
        <f t="shared" si="265"/>
        <v>0.1</v>
      </c>
      <c r="J780" s="29">
        <f t="shared" si="266"/>
        <v>45127</v>
      </c>
      <c r="K780" s="2">
        <f t="shared" si="267"/>
        <v>11</v>
      </c>
      <c r="L780" s="17">
        <f t="shared" si="268"/>
        <v>12</v>
      </c>
      <c r="M780" s="12">
        <f t="shared" ref="M780:M843" si="280">ROUND((I780+1)^(L780/252),9)</f>
        <v>1.0045488950000001</v>
      </c>
      <c r="N780" s="12">
        <f t="shared" ref="N780:N843" ca="1" si="281">ROUND(H780*M780,9)</f>
        <v>1.0106529360000001</v>
      </c>
      <c r="O780" s="17">
        <f t="shared" si="269"/>
        <v>0</v>
      </c>
      <c r="P780" s="14">
        <f t="shared" ca="1" si="278"/>
        <v>528.58148754999991</v>
      </c>
      <c r="Q780" s="14">
        <f t="shared" si="279"/>
        <v>0</v>
      </c>
      <c r="R780" s="14">
        <f t="shared" ca="1" si="277"/>
        <v>512.46924944</v>
      </c>
      <c r="S780" s="20">
        <f t="shared" ref="S780:S843" si="282">IF($O780&gt;0,VLOOKUP($O780,$Y$12:$AE$150,7),0)</f>
        <v>0</v>
      </c>
      <c r="T780" s="14">
        <f t="shared" si="276"/>
        <v>0</v>
      </c>
      <c r="U780" s="4" t="str">
        <f t="shared" si="270"/>
        <v>J=</v>
      </c>
      <c r="V780" s="29">
        <f t="shared" si="271"/>
        <v>45159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35">
        <f t="shared" ref="A781:A844" si="283">(A780+1)</f>
        <v>45144</v>
      </c>
      <c r="B781" s="156">
        <f t="shared" ca="1" si="272"/>
        <v>1528.58148755</v>
      </c>
      <c r="C781" s="14">
        <f t="shared" ref="C781:C844" si="284">(C780-T780)</f>
        <v>1000</v>
      </c>
      <c r="D781" s="13">
        <f ca="1">IF(A781&lt;$B$1,VLOOKUP(A781,[1]DI!$A$4:$B$15000,2,FALSE),0)</f>
        <v>0</v>
      </c>
      <c r="E781" s="14">
        <f t="shared" ca="1" si="273"/>
        <v>1</v>
      </c>
      <c r="F781" s="14">
        <f ca="1">(TRUNC(PRODUCT($E$12:$E780),16))</f>
        <v>1.2504556439482899</v>
      </c>
      <c r="G781" s="14">
        <f t="shared" ca="1" si="274"/>
        <v>1.24290327000226</v>
      </c>
      <c r="H781" s="14">
        <f t="shared" ca="1" si="275"/>
        <v>1.0060764</v>
      </c>
      <c r="I781" s="13">
        <f t="shared" ref="I781:I844" si="285">I780</f>
        <v>0.1</v>
      </c>
      <c r="J781" s="29">
        <f t="shared" ref="J781:J844" si="286">IF(O780&gt;0,VLOOKUP(O780,Y$12:AI$150,2),J780)</f>
        <v>45127</v>
      </c>
      <c r="K781" s="2">
        <f t="shared" ref="K781:K844" si="287">IF(A781&gt;J781,IF(NETWORKDAYS(J781,A781,$Y$160:$Y$544)-1=0,1,NETWORKDAYS(J781,A781,$Y$160:$Y$544)-1),0)</f>
        <v>11</v>
      </c>
      <c r="L781" s="17">
        <f t="shared" ref="L781:L844" si="288">IF(AND(K781=1,K780=1),1,IF(K781&gt;0,IF(K781=K780,K781+1,K781),0))</f>
        <v>12</v>
      </c>
      <c r="M781" s="12">
        <f t="shared" si="280"/>
        <v>1.0045488950000001</v>
      </c>
      <c r="N781" s="12">
        <f t="shared" ca="1" si="281"/>
        <v>1.0106529360000001</v>
      </c>
      <c r="O781" s="17">
        <f t="shared" ref="O781:O844" si="289">IF(VLOOKUP(A781,Z$12:AG$150,8)=VLOOKUP(A780,Z$12:AG$150,8),0,VLOOKUP(A781,Z$12:AG$150,8))</f>
        <v>0</v>
      </c>
      <c r="P781" s="14">
        <f t="shared" ca="1" si="278"/>
        <v>528.58148754999991</v>
      </c>
      <c r="Q781" s="14">
        <f t="shared" si="279"/>
        <v>0</v>
      </c>
      <c r="R781" s="14">
        <f t="shared" ca="1" si="277"/>
        <v>512.46924944</v>
      </c>
      <c r="S781" s="20">
        <f t="shared" si="282"/>
        <v>0</v>
      </c>
      <c r="T781" s="14">
        <f t="shared" si="276"/>
        <v>0</v>
      </c>
      <c r="U781" s="4" t="str">
        <f t="shared" ref="U781:U844" si="290">IF(O780&gt;0,VLOOKUP(O780,Y$12:AI$150,10),U780)</f>
        <v>J=</v>
      </c>
      <c r="V781" s="29">
        <f t="shared" ref="V781:V844" si="291">IF(O780&gt;0,VLOOKUP(O780,Y$12:AI$150,11),V780)</f>
        <v>45159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35">
        <f t="shared" si="283"/>
        <v>45145</v>
      </c>
      <c r="B782" s="156">
        <f t="shared" ref="B782:B845" ca="1" si="292">IF(A782&lt;=TODAY(),C782+P782,IF(AND(A782&gt;TODAY(),A782&lt;=$B$1),IF(VLOOKUP(TODAY(),$A$10:$D$5000,4,FALSE)=0,"n.d",C782+P782),"n.d"))</f>
        <v>1528.58148755</v>
      </c>
      <c r="C782" s="14">
        <f t="shared" si="284"/>
        <v>1000</v>
      </c>
      <c r="D782" s="13">
        <f ca="1">IF(A782&lt;$B$1,VLOOKUP(A782,[1]DI!$A$4:$B$15000,2,FALSE),0)</f>
        <v>0.13150000000000001</v>
      </c>
      <c r="E782" s="14">
        <f t="shared" ref="E782:E845" ca="1" si="293">ROUND(((1+D782)^(1/252)),8)</f>
        <v>1.0004903700000001</v>
      </c>
      <c r="F782" s="14">
        <f ca="1">(TRUNC(PRODUCT($E$12:$E781),16))</f>
        <v>1.2504556439482899</v>
      </c>
      <c r="G782" s="14">
        <f t="shared" ref="G782:G845" ca="1" si="294">IF(O781&gt;0,F781,G781)</f>
        <v>1.24290327000226</v>
      </c>
      <c r="H782" s="14">
        <f t="shared" ref="H782:H845" ca="1" si="295">ROUND(F782/G782,8)</f>
        <v>1.0060764</v>
      </c>
      <c r="I782" s="13">
        <f t="shared" si="285"/>
        <v>0.1</v>
      </c>
      <c r="J782" s="29">
        <f t="shared" si="286"/>
        <v>45127</v>
      </c>
      <c r="K782" s="2">
        <f t="shared" si="287"/>
        <v>12</v>
      </c>
      <c r="L782" s="17">
        <f t="shared" si="288"/>
        <v>12</v>
      </c>
      <c r="M782" s="12">
        <f t="shared" si="280"/>
        <v>1.0045488950000001</v>
      </c>
      <c r="N782" s="12">
        <f t="shared" ca="1" si="281"/>
        <v>1.0106529360000001</v>
      </c>
      <c r="O782" s="17">
        <f t="shared" si="289"/>
        <v>0</v>
      </c>
      <c r="P782" s="14">
        <f t="shared" ca="1" si="278"/>
        <v>528.58148754999991</v>
      </c>
      <c r="Q782" s="14">
        <f t="shared" si="279"/>
        <v>0</v>
      </c>
      <c r="R782" s="14">
        <f t="shared" ca="1" si="277"/>
        <v>512.46924944</v>
      </c>
      <c r="S782" s="20">
        <f t="shared" si="282"/>
        <v>0</v>
      </c>
      <c r="T782" s="14">
        <f t="shared" ref="T782:T845" si="296">IF(S782&gt;0,TRUNC(S782*C782,8),0)</f>
        <v>0</v>
      </c>
      <c r="U782" s="4" t="str">
        <f t="shared" si="290"/>
        <v>J=</v>
      </c>
      <c r="V782" s="29">
        <f t="shared" si="291"/>
        <v>45159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35">
        <f t="shared" si="283"/>
        <v>45146</v>
      </c>
      <c r="B783" s="156">
        <f t="shared" ca="1" si="292"/>
        <v>1529.9095837699999</v>
      </c>
      <c r="C783" s="14">
        <f t="shared" si="284"/>
        <v>1000</v>
      </c>
      <c r="D783" s="13">
        <f ca="1">IF(A783&lt;$B$1,VLOOKUP(A783,[1]DI!$A$4:$B$15000,2,FALSE),0)</f>
        <v>0.13150000000000001</v>
      </c>
      <c r="E783" s="14">
        <f t="shared" ca="1" si="293"/>
        <v>1.0004903700000001</v>
      </c>
      <c r="F783" s="14">
        <f ca="1">(TRUNC(PRODUCT($E$12:$E782),16))</f>
        <v>1.25106882988241</v>
      </c>
      <c r="G783" s="14">
        <f t="shared" ca="1" si="294"/>
        <v>1.24290327000226</v>
      </c>
      <c r="H783" s="14">
        <f t="shared" ca="1" si="295"/>
        <v>1.0065697499999999</v>
      </c>
      <c r="I783" s="13">
        <f t="shared" si="285"/>
        <v>0.1</v>
      </c>
      <c r="J783" s="29">
        <f t="shared" si="286"/>
        <v>45127</v>
      </c>
      <c r="K783" s="2">
        <f t="shared" si="287"/>
        <v>13</v>
      </c>
      <c r="L783" s="17">
        <f t="shared" si="288"/>
        <v>13</v>
      </c>
      <c r="M783" s="12">
        <f t="shared" si="280"/>
        <v>1.0049289020000001</v>
      </c>
      <c r="N783" s="12">
        <f t="shared" ca="1" si="281"/>
        <v>1.0115310340000001</v>
      </c>
      <c r="O783" s="17">
        <f t="shared" si="289"/>
        <v>0</v>
      </c>
      <c r="P783" s="14">
        <f t="shared" ca="1" si="278"/>
        <v>529.90958376999993</v>
      </c>
      <c r="Q783" s="14">
        <f t="shared" si="279"/>
        <v>0</v>
      </c>
      <c r="R783" s="14">
        <f t="shared" ca="1" si="277"/>
        <v>512.46924944</v>
      </c>
      <c r="S783" s="20">
        <f t="shared" si="282"/>
        <v>0</v>
      </c>
      <c r="T783" s="14">
        <f t="shared" si="296"/>
        <v>0</v>
      </c>
      <c r="U783" s="4" t="str">
        <f t="shared" si="290"/>
        <v>J=</v>
      </c>
      <c r="V783" s="29">
        <f t="shared" si="291"/>
        <v>45159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35">
        <f t="shared" si="283"/>
        <v>45147</v>
      </c>
      <c r="B784" s="156">
        <f t="shared" ca="1" si="292"/>
        <v>1531.23883099</v>
      </c>
      <c r="C784" s="14">
        <f t="shared" si="284"/>
        <v>1000</v>
      </c>
      <c r="D784" s="13">
        <f ca="1">IF(A784&lt;$B$1,VLOOKUP(A784,[1]DI!$A$4:$B$15000,2,FALSE),0)</f>
        <v>0.13150000000000001</v>
      </c>
      <c r="E784" s="14">
        <f t="shared" ca="1" si="293"/>
        <v>1.0004903700000001</v>
      </c>
      <c r="F784" s="14">
        <f ca="1">(TRUNC(PRODUCT($E$12:$E783),16))</f>
        <v>1.2516823165045201</v>
      </c>
      <c r="G784" s="14">
        <f t="shared" ca="1" si="294"/>
        <v>1.24290327000226</v>
      </c>
      <c r="H784" s="14">
        <f t="shared" ca="1" si="295"/>
        <v>1.00706334</v>
      </c>
      <c r="I784" s="13">
        <f t="shared" si="285"/>
        <v>0.1</v>
      </c>
      <c r="J784" s="29">
        <f t="shared" si="286"/>
        <v>45127</v>
      </c>
      <c r="K784" s="2">
        <f t="shared" si="287"/>
        <v>14</v>
      </c>
      <c r="L784" s="17">
        <f t="shared" si="288"/>
        <v>14</v>
      </c>
      <c r="M784" s="12">
        <f t="shared" si="280"/>
        <v>1.005309053</v>
      </c>
      <c r="N784" s="12">
        <f t="shared" ca="1" si="281"/>
        <v>1.0124098930000001</v>
      </c>
      <c r="O784" s="17">
        <f t="shared" si="289"/>
        <v>0</v>
      </c>
      <c r="P784" s="14">
        <f t="shared" ca="1" si="278"/>
        <v>531.23883099</v>
      </c>
      <c r="Q784" s="14">
        <f t="shared" si="279"/>
        <v>0</v>
      </c>
      <c r="R784" s="14">
        <f t="shared" ca="1" si="277"/>
        <v>512.46924944</v>
      </c>
      <c r="S784" s="20">
        <f t="shared" si="282"/>
        <v>0</v>
      </c>
      <c r="T784" s="14">
        <f t="shared" si="296"/>
        <v>0</v>
      </c>
      <c r="U784" s="4" t="str">
        <f t="shared" si="290"/>
        <v>J=</v>
      </c>
      <c r="V784" s="29">
        <f t="shared" si="291"/>
        <v>45159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x14ac:dyDescent="0.15">
      <c r="A785" s="35">
        <f t="shared" si="283"/>
        <v>45148</v>
      </c>
      <c r="B785" s="156">
        <f t="shared" ca="1" si="292"/>
        <v>1532.5692291800001</v>
      </c>
      <c r="C785" s="14">
        <f t="shared" si="284"/>
        <v>1000</v>
      </c>
      <c r="D785" s="13">
        <f ca="1">IF(A785&lt;$B$1,VLOOKUP(A785,[1]DI!$A$4:$B$15000,2,FALSE),0)</f>
        <v>0.13150000000000001</v>
      </c>
      <c r="E785" s="14">
        <f t="shared" ca="1" si="293"/>
        <v>1.0004903700000001</v>
      </c>
      <c r="F785" s="14">
        <f ca="1">(TRUNC(PRODUCT($E$12:$E784),16))</f>
        <v>1.2522961039620699</v>
      </c>
      <c r="G785" s="14">
        <f t="shared" ca="1" si="294"/>
        <v>1.24290327000226</v>
      </c>
      <c r="H785" s="14">
        <f t="shared" ca="1" si="295"/>
        <v>1.0075571699999999</v>
      </c>
      <c r="I785" s="13">
        <f t="shared" si="285"/>
        <v>0.1</v>
      </c>
      <c r="J785" s="29">
        <f t="shared" si="286"/>
        <v>45127</v>
      </c>
      <c r="K785" s="2">
        <f t="shared" si="287"/>
        <v>15</v>
      </c>
      <c r="L785" s="17">
        <f t="shared" si="288"/>
        <v>15</v>
      </c>
      <c r="M785" s="12">
        <f t="shared" si="280"/>
        <v>1.005689348</v>
      </c>
      <c r="N785" s="12">
        <f t="shared" ca="1" si="281"/>
        <v>1.0132895129999999</v>
      </c>
      <c r="O785" s="17">
        <f t="shared" si="289"/>
        <v>0</v>
      </c>
      <c r="P785" s="14">
        <f t="shared" ca="1" si="278"/>
        <v>532.56922918000009</v>
      </c>
      <c r="Q785" s="14">
        <f t="shared" si="279"/>
        <v>0</v>
      </c>
      <c r="R785" s="14">
        <f t="shared" ca="1" si="277"/>
        <v>512.46924944</v>
      </c>
      <c r="S785" s="20">
        <f t="shared" si="282"/>
        <v>0</v>
      </c>
      <c r="T785" s="14">
        <f t="shared" si="296"/>
        <v>0</v>
      </c>
      <c r="U785" s="4" t="str">
        <f t="shared" si="290"/>
        <v>J=</v>
      </c>
      <c r="V785" s="29">
        <f t="shared" si="291"/>
        <v>45159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35">
        <f t="shared" si="283"/>
        <v>45149</v>
      </c>
      <c r="B786" s="156">
        <f t="shared" ca="1" si="292"/>
        <v>1533.90079653</v>
      </c>
      <c r="C786" s="14">
        <f t="shared" si="284"/>
        <v>1000</v>
      </c>
      <c r="D786" s="13">
        <f ca="1">IF(A786&lt;$B$1,VLOOKUP(A786,[1]DI!$A$4:$B$15000,2,FALSE),0)</f>
        <v>0.13150000000000001</v>
      </c>
      <c r="E786" s="14">
        <f t="shared" ca="1" si="293"/>
        <v>1.0004903700000001</v>
      </c>
      <c r="F786" s="14">
        <f ca="1">(TRUNC(PRODUCT($E$12:$E785),16))</f>
        <v>1.2529101924025701</v>
      </c>
      <c r="G786" s="14">
        <f t="shared" ca="1" si="294"/>
        <v>1.24290327000226</v>
      </c>
      <c r="H786" s="14">
        <f t="shared" ca="1" si="295"/>
        <v>1.0080512500000001</v>
      </c>
      <c r="I786" s="13">
        <f t="shared" si="285"/>
        <v>0.1</v>
      </c>
      <c r="J786" s="29">
        <f t="shared" si="286"/>
        <v>45127</v>
      </c>
      <c r="K786" s="2">
        <f t="shared" si="287"/>
        <v>16</v>
      </c>
      <c r="L786" s="17">
        <f t="shared" si="288"/>
        <v>16</v>
      </c>
      <c r="M786" s="12">
        <f t="shared" si="280"/>
        <v>1.0060697869999999</v>
      </c>
      <c r="N786" s="12">
        <f t="shared" ca="1" si="281"/>
        <v>1.014169906</v>
      </c>
      <c r="O786" s="17">
        <f t="shared" si="289"/>
        <v>0</v>
      </c>
      <c r="P786" s="14">
        <f t="shared" ca="1" si="278"/>
        <v>533.90079652999998</v>
      </c>
      <c r="Q786" s="14">
        <f t="shared" si="279"/>
        <v>0</v>
      </c>
      <c r="R786" s="14">
        <f t="shared" ref="R786:R849" ca="1" si="297">IF(O786&gt;0,P786-Q786,R785)</f>
        <v>512.46924944</v>
      </c>
      <c r="S786" s="20">
        <f t="shared" si="282"/>
        <v>0</v>
      </c>
      <c r="T786" s="14">
        <f t="shared" si="296"/>
        <v>0</v>
      </c>
      <c r="U786" s="4" t="str">
        <f t="shared" si="290"/>
        <v>J=</v>
      </c>
      <c r="V786" s="29">
        <f t="shared" si="291"/>
        <v>45159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35">
        <f t="shared" si="283"/>
        <v>45150</v>
      </c>
      <c r="B787" s="156">
        <f t="shared" ca="1" si="292"/>
        <v>1535.23351787</v>
      </c>
      <c r="C787" s="14">
        <f t="shared" si="284"/>
        <v>1000</v>
      </c>
      <c r="D787" s="13">
        <f ca="1">IF(A787&lt;$B$1,VLOOKUP(A787,[1]DI!$A$4:$B$15000,2,FALSE),0)</f>
        <v>0</v>
      </c>
      <c r="E787" s="14">
        <f t="shared" ca="1" si="293"/>
        <v>1</v>
      </c>
      <c r="F787" s="14">
        <f ca="1">(TRUNC(PRODUCT($E$12:$E786),16))</f>
        <v>1.25352458197362</v>
      </c>
      <c r="G787" s="14">
        <f t="shared" ca="1" si="294"/>
        <v>1.24290327000226</v>
      </c>
      <c r="H787" s="14">
        <f t="shared" ca="1" si="295"/>
        <v>1.0085455699999999</v>
      </c>
      <c r="I787" s="13">
        <f t="shared" si="285"/>
        <v>0.1</v>
      </c>
      <c r="J787" s="29">
        <f t="shared" si="286"/>
        <v>45127</v>
      </c>
      <c r="K787" s="2">
        <f t="shared" si="287"/>
        <v>16</v>
      </c>
      <c r="L787" s="17">
        <f t="shared" si="288"/>
        <v>17</v>
      </c>
      <c r="M787" s="12">
        <f t="shared" si="280"/>
        <v>1.00645037</v>
      </c>
      <c r="N787" s="12">
        <f t="shared" ca="1" si="281"/>
        <v>1.0150510619999999</v>
      </c>
      <c r="O787" s="17">
        <f t="shared" si="289"/>
        <v>0</v>
      </c>
      <c r="P787" s="14">
        <f t="shared" ca="1" si="278"/>
        <v>535.23351787000001</v>
      </c>
      <c r="Q787" s="14">
        <f t="shared" si="279"/>
        <v>0</v>
      </c>
      <c r="R787" s="14">
        <f t="shared" ca="1" si="297"/>
        <v>512.46924944</v>
      </c>
      <c r="S787" s="20">
        <f t="shared" si="282"/>
        <v>0</v>
      </c>
      <c r="T787" s="14">
        <f t="shared" si="296"/>
        <v>0</v>
      </c>
      <c r="U787" s="4" t="str">
        <f t="shared" si="290"/>
        <v>J=</v>
      </c>
      <c r="V787" s="29">
        <f t="shared" si="291"/>
        <v>45159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35">
        <f t="shared" si="283"/>
        <v>45151</v>
      </c>
      <c r="B788" s="156">
        <f t="shared" ca="1" si="292"/>
        <v>1535.23351787</v>
      </c>
      <c r="C788" s="14">
        <f t="shared" si="284"/>
        <v>1000</v>
      </c>
      <c r="D788" s="13">
        <f ca="1">IF(A788&lt;$B$1,VLOOKUP(A788,[1]DI!$A$4:$B$15000,2,FALSE),0)</f>
        <v>0</v>
      </c>
      <c r="E788" s="14">
        <f t="shared" ca="1" si="293"/>
        <v>1</v>
      </c>
      <c r="F788" s="14">
        <f ca="1">(TRUNC(PRODUCT($E$12:$E787),16))</f>
        <v>1.25352458197362</v>
      </c>
      <c r="G788" s="14">
        <f t="shared" ca="1" si="294"/>
        <v>1.24290327000226</v>
      </c>
      <c r="H788" s="14">
        <f t="shared" ca="1" si="295"/>
        <v>1.0085455699999999</v>
      </c>
      <c r="I788" s="13">
        <f t="shared" si="285"/>
        <v>0.1</v>
      </c>
      <c r="J788" s="29">
        <f t="shared" si="286"/>
        <v>45127</v>
      </c>
      <c r="K788" s="2">
        <f t="shared" si="287"/>
        <v>16</v>
      </c>
      <c r="L788" s="17">
        <f t="shared" si="288"/>
        <v>17</v>
      </c>
      <c r="M788" s="12">
        <f t="shared" si="280"/>
        <v>1.00645037</v>
      </c>
      <c r="N788" s="12">
        <f t="shared" ca="1" si="281"/>
        <v>1.0150510619999999</v>
      </c>
      <c r="O788" s="17">
        <f t="shared" si="289"/>
        <v>0</v>
      </c>
      <c r="P788" s="14">
        <f t="shared" ca="1" si="278"/>
        <v>535.23351787000001</v>
      </c>
      <c r="Q788" s="14">
        <f t="shared" si="279"/>
        <v>0</v>
      </c>
      <c r="R788" s="14">
        <f t="shared" ca="1" si="297"/>
        <v>512.46924944</v>
      </c>
      <c r="S788" s="20">
        <f t="shared" si="282"/>
        <v>0</v>
      </c>
      <c r="T788" s="14">
        <f t="shared" si="296"/>
        <v>0</v>
      </c>
      <c r="U788" s="4" t="str">
        <f t="shared" si="290"/>
        <v>J=</v>
      </c>
      <c r="V788" s="29">
        <f t="shared" si="291"/>
        <v>45159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35">
        <f t="shared" si="283"/>
        <v>45152</v>
      </c>
      <c r="B789" s="156">
        <f t="shared" ca="1" si="292"/>
        <v>1535.23351787</v>
      </c>
      <c r="C789" s="14">
        <f t="shared" si="284"/>
        <v>1000</v>
      </c>
      <c r="D789" s="13">
        <f ca="1">IF(A789&lt;$B$1,VLOOKUP(A789,[1]DI!$A$4:$B$15000,2,FALSE),0)</f>
        <v>0.13150000000000001</v>
      </c>
      <c r="E789" s="14">
        <f t="shared" ca="1" si="293"/>
        <v>1.0004903700000001</v>
      </c>
      <c r="F789" s="14">
        <f ca="1">(TRUNC(PRODUCT($E$12:$E788),16))</f>
        <v>1.25352458197362</v>
      </c>
      <c r="G789" s="14">
        <f t="shared" ca="1" si="294"/>
        <v>1.24290327000226</v>
      </c>
      <c r="H789" s="14">
        <f t="shared" ca="1" si="295"/>
        <v>1.0085455699999999</v>
      </c>
      <c r="I789" s="13">
        <f t="shared" si="285"/>
        <v>0.1</v>
      </c>
      <c r="J789" s="29">
        <f t="shared" si="286"/>
        <v>45127</v>
      </c>
      <c r="K789" s="2">
        <f t="shared" si="287"/>
        <v>17</v>
      </c>
      <c r="L789" s="17">
        <f t="shared" si="288"/>
        <v>17</v>
      </c>
      <c r="M789" s="12">
        <f t="shared" si="280"/>
        <v>1.00645037</v>
      </c>
      <c r="N789" s="12">
        <f t="shared" ca="1" si="281"/>
        <v>1.0150510619999999</v>
      </c>
      <c r="O789" s="17">
        <f t="shared" si="289"/>
        <v>0</v>
      </c>
      <c r="P789" s="14">
        <f t="shared" ca="1" si="278"/>
        <v>535.23351787000001</v>
      </c>
      <c r="Q789" s="14">
        <f t="shared" si="279"/>
        <v>0</v>
      </c>
      <c r="R789" s="14">
        <f t="shared" ca="1" si="297"/>
        <v>512.46924944</v>
      </c>
      <c r="S789" s="20">
        <f t="shared" si="282"/>
        <v>0</v>
      </c>
      <c r="T789" s="14">
        <f t="shared" si="296"/>
        <v>0</v>
      </c>
      <c r="U789" s="4" t="str">
        <f t="shared" si="290"/>
        <v>J=</v>
      </c>
      <c r="V789" s="29">
        <f t="shared" si="291"/>
        <v>45159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35">
        <f t="shared" si="283"/>
        <v>45153</v>
      </c>
      <c r="B790" s="156">
        <f t="shared" ca="1" si="292"/>
        <v>1536.5673917399999</v>
      </c>
      <c r="C790" s="14">
        <f t="shared" si="284"/>
        <v>1000</v>
      </c>
      <c r="D790" s="13">
        <f ca="1">IF(A790&lt;$B$1,VLOOKUP(A790,[1]DI!$A$4:$B$15000,2,FALSE),0)</f>
        <v>0.13150000000000001</v>
      </c>
      <c r="E790" s="14">
        <f t="shared" ca="1" si="293"/>
        <v>1.0004903700000001</v>
      </c>
      <c r="F790" s="14">
        <f ca="1">(TRUNC(PRODUCT($E$12:$E789),16))</f>
        <v>1.25413927282288</v>
      </c>
      <c r="G790" s="14">
        <f t="shared" ca="1" si="294"/>
        <v>1.24290327000226</v>
      </c>
      <c r="H790" s="14">
        <f t="shared" ca="1" si="295"/>
        <v>1.00904013</v>
      </c>
      <c r="I790" s="13">
        <f t="shared" si="285"/>
        <v>0.1</v>
      </c>
      <c r="J790" s="29">
        <f t="shared" si="286"/>
        <v>45127</v>
      </c>
      <c r="K790" s="2">
        <f t="shared" si="287"/>
        <v>18</v>
      </c>
      <c r="L790" s="17">
        <f t="shared" si="288"/>
        <v>18</v>
      </c>
      <c r="M790" s="12">
        <f t="shared" si="280"/>
        <v>1.006831096</v>
      </c>
      <c r="N790" s="12">
        <f t="shared" ca="1" si="281"/>
        <v>1.0159329800000001</v>
      </c>
      <c r="O790" s="17">
        <f t="shared" si="289"/>
        <v>0</v>
      </c>
      <c r="P790" s="14">
        <f t="shared" ca="1" si="278"/>
        <v>536.56739174000006</v>
      </c>
      <c r="Q790" s="14">
        <f t="shared" si="279"/>
        <v>0</v>
      </c>
      <c r="R790" s="14">
        <f t="shared" ca="1" si="297"/>
        <v>512.46924944</v>
      </c>
      <c r="S790" s="20">
        <f t="shared" si="282"/>
        <v>0</v>
      </c>
      <c r="T790" s="14">
        <f t="shared" si="296"/>
        <v>0</v>
      </c>
      <c r="U790" s="4" t="str">
        <f t="shared" si="290"/>
        <v>J=</v>
      </c>
      <c r="V790" s="29">
        <f t="shared" si="291"/>
        <v>45159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35">
        <f t="shared" si="283"/>
        <v>45154</v>
      </c>
      <c r="B791" s="156">
        <f t="shared" ca="1" si="292"/>
        <v>1537.9024226299998</v>
      </c>
      <c r="C791" s="14">
        <f t="shared" si="284"/>
        <v>1000</v>
      </c>
      <c r="D791" s="13">
        <f ca="1">IF(A791&lt;$B$1,VLOOKUP(A791,[1]DI!$A$4:$B$15000,2,FALSE),0)</f>
        <v>0.13150000000000001</v>
      </c>
      <c r="E791" s="14">
        <f t="shared" ca="1" si="293"/>
        <v>1.0004903700000001</v>
      </c>
      <c r="F791" s="14">
        <f ca="1">(TRUNC(PRODUCT($E$12:$E790),16))</f>
        <v>1.2547542650980901</v>
      </c>
      <c r="G791" s="14">
        <f t="shared" ca="1" si="294"/>
        <v>1.24290327000226</v>
      </c>
      <c r="H791" s="14">
        <f t="shared" ca="1" si="295"/>
        <v>1.0095349300000001</v>
      </c>
      <c r="I791" s="13">
        <f t="shared" si="285"/>
        <v>0.1</v>
      </c>
      <c r="J791" s="29">
        <f t="shared" si="286"/>
        <v>45127</v>
      </c>
      <c r="K791" s="2">
        <f t="shared" si="287"/>
        <v>19</v>
      </c>
      <c r="L791" s="17">
        <f t="shared" si="288"/>
        <v>19</v>
      </c>
      <c r="M791" s="12">
        <f t="shared" si="280"/>
        <v>1.0072119669999999</v>
      </c>
      <c r="N791" s="12">
        <f t="shared" ca="1" si="281"/>
        <v>1.016815663</v>
      </c>
      <c r="O791" s="17">
        <f t="shared" si="289"/>
        <v>0</v>
      </c>
      <c r="P791" s="14">
        <f t="shared" ca="1" si="278"/>
        <v>537.90242262999993</v>
      </c>
      <c r="Q791" s="14">
        <f t="shared" si="279"/>
        <v>0</v>
      </c>
      <c r="R791" s="14">
        <f t="shared" ca="1" si="297"/>
        <v>512.46924944</v>
      </c>
      <c r="S791" s="20">
        <f t="shared" si="282"/>
        <v>0</v>
      </c>
      <c r="T791" s="14">
        <f t="shared" si="296"/>
        <v>0</v>
      </c>
      <c r="U791" s="4" t="str">
        <f t="shared" si="290"/>
        <v>J=</v>
      </c>
      <c r="V791" s="29">
        <f t="shared" si="291"/>
        <v>45159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x14ac:dyDescent="0.15">
      <c r="A792" s="35">
        <f t="shared" si="283"/>
        <v>45155</v>
      </c>
      <c r="B792" s="156">
        <f t="shared" ca="1" si="292"/>
        <v>1539.2386226600001</v>
      </c>
      <c r="C792" s="14">
        <f t="shared" si="284"/>
        <v>1000</v>
      </c>
      <c r="D792" s="13">
        <f ca="1">IF(A792&lt;$B$1,VLOOKUP(A792,[1]DI!$A$4:$B$15000,2,FALSE),0)</f>
        <v>0.13150000000000001</v>
      </c>
      <c r="E792" s="14">
        <f t="shared" ca="1" si="293"/>
        <v>1.0004903700000001</v>
      </c>
      <c r="F792" s="14">
        <f ca="1">(TRUNC(PRODUCT($E$12:$E791),16))</f>
        <v>1.2553695589470699</v>
      </c>
      <c r="G792" s="14">
        <f t="shared" ca="1" si="294"/>
        <v>1.24290327000226</v>
      </c>
      <c r="H792" s="14">
        <f t="shared" ca="1" si="295"/>
        <v>1.0100299800000001</v>
      </c>
      <c r="I792" s="13">
        <f t="shared" si="285"/>
        <v>0.1</v>
      </c>
      <c r="J792" s="29">
        <f t="shared" si="286"/>
        <v>45127</v>
      </c>
      <c r="K792" s="2">
        <f t="shared" si="287"/>
        <v>20</v>
      </c>
      <c r="L792" s="17">
        <f t="shared" si="288"/>
        <v>20</v>
      </c>
      <c r="M792" s="12">
        <f t="shared" si="280"/>
        <v>1.007592982</v>
      </c>
      <c r="N792" s="12">
        <f t="shared" ca="1" si="281"/>
        <v>1.017699119</v>
      </c>
      <c r="O792" s="17">
        <f t="shared" si="289"/>
        <v>0</v>
      </c>
      <c r="P792" s="14">
        <f t="shared" ca="1" si="278"/>
        <v>539.23862266000003</v>
      </c>
      <c r="Q792" s="14">
        <f t="shared" si="279"/>
        <v>0</v>
      </c>
      <c r="R792" s="14">
        <f t="shared" ca="1" si="297"/>
        <v>512.46924944</v>
      </c>
      <c r="S792" s="20">
        <f t="shared" si="282"/>
        <v>0</v>
      </c>
      <c r="T792" s="14">
        <f t="shared" si="296"/>
        <v>0</v>
      </c>
      <c r="U792" s="4" t="str">
        <f t="shared" si="290"/>
        <v>J=</v>
      </c>
      <c r="V792" s="29">
        <f t="shared" si="291"/>
        <v>45159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35">
        <f t="shared" si="283"/>
        <v>45156</v>
      </c>
      <c r="B793" s="156">
        <f t="shared" ca="1" si="292"/>
        <v>1540.57596461</v>
      </c>
      <c r="C793" s="14">
        <f t="shared" si="284"/>
        <v>1000</v>
      </c>
      <c r="D793" s="13">
        <f ca="1">IF(A793&lt;$B$1,VLOOKUP(A793,[1]DI!$A$4:$B$15000,2,FALSE),0)</f>
        <v>0.13150000000000001</v>
      </c>
      <c r="E793" s="14">
        <f t="shared" ca="1" si="293"/>
        <v>1.0004903700000001</v>
      </c>
      <c r="F793" s="14">
        <f ca="1">(TRUNC(PRODUCT($E$12:$E792),16))</f>
        <v>1.2559851545176901</v>
      </c>
      <c r="G793" s="14">
        <f t="shared" ca="1" si="294"/>
        <v>1.24290327000226</v>
      </c>
      <c r="H793" s="14">
        <f t="shared" ca="1" si="295"/>
        <v>1.0105252600000001</v>
      </c>
      <c r="I793" s="13">
        <f t="shared" si="285"/>
        <v>0.1</v>
      </c>
      <c r="J793" s="29">
        <f t="shared" si="286"/>
        <v>45127</v>
      </c>
      <c r="K793" s="2">
        <f t="shared" si="287"/>
        <v>21</v>
      </c>
      <c r="L793" s="17">
        <f t="shared" si="288"/>
        <v>21</v>
      </c>
      <c r="M793" s="12">
        <f t="shared" si="280"/>
        <v>1.00797414</v>
      </c>
      <c r="N793" s="12">
        <f t="shared" ca="1" si="281"/>
        <v>1.01858333</v>
      </c>
      <c r="O793" s="17">
        <f t="shared" si="289"/>
        <v>0</v>
      </c>
      <c r="P793" s="14">
        <f t="shared" ca="1" si="278"/>
        <v>540.57596461000003</v>
      </c>
      <c r="Q793" s="14">
        <f t="shared" si="279"/>
        <v>0</v>
      </c>
      <c r="R793" s="14">
        <f t="shared" ca="1" si="297"/>
        <v>512.46924944</v>
      </c>
      <c r="S793" s="20">
        <f t="shared" si="282"/>
        <v>0</v>
      </c>
      <c r="T793" s="14">
        <f t="shared" si="296"/>
        <v>0</v>
      </c>
      <c r="U793" s="4" t="str">
        <f t="shared" si="290"/>
        <v>J=</v>
      </c>
      <c r="V793" s="29">
        <f t="shared" si="291"/>
        <v>45159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35">
        <f t="shared" si="283"/>
        <v>45157</v>
      </c>
      <c r="B794" s="156">
        <f t="shared" ca="1" si="292"/>
        <v>1541.9144802400001</v>
      </c>
      <c r="C794" s="14">
        <f t="shared" si="284"/>
        <v>1000</v>
      </c>
      <c r="D794" s="13">
        <f ca="1">IF(A794&lt;$B$1,VLOOKUP(A794,[1]DI!$A$4:$B$15000,2,FALSE),0)</f>
        <v>0</v>
      </c>
      <c r="E794" s="14">
        <f t="shared" ca="1" si="293"/>
        <v>1</v>
      </c>
      <c r="F794" s="14">
        <f ca="1">(TRUNC(PRODUCT($E$12:$E793),16))</f>
        <v>1.2566010519579101</v>
      </c>
      <c r="G794" s="14">
        <f t="shared" ca="1" si="294"/>
        <v>1.24290327000226</v>
      </c>
      <c r="H794" s="14">
        <f t="shared" ca="1" si="295"/>
        <v>1.0110207899999999</v>
      </c>
      <c r="I794" s="13">
        <f t="shared" si="285"/>
        <v>0.1</v>
      </c>
      <c r="J794" s="29">
        <f t="shared" si="286"/>
        <v>45127</v>
      </c>
      <c r="K794" s="2">
        <f t="shared" si="287"/>
        <v>21</v>
      </c>
      <c r="L794" s="17">
        <f t="shared" si="288"/>
        <v>22</v>
      </c>
      <c r="M794" s="12">
        <f t="shared" si="280"/>
        <v>1.0083554429999999</v>
      </c>
      <c r="N794" s="12">
        <f t="shared" ca="1" si="281"/>
        <v>1.0194683170000001</v>
      </c>
      <c r="O794" s="17">
        <f t="shared" si="289"/>
        <v>0</v>
      </c>
      <c r="P794" s="14">
        <f t="shared" ca="1" si="278"/>
        <v>541.91448023999999</v>
      </c>
      <c r="Q794" s="14">
        <f t="shared" si="279"/>
        <v>0</v>
      </c>
      <c r="R794" s="14">
        <f t="shared" ca="1" si="297"/>
        <v>512.46924944</v>
      </c>
      <c r="S794" s="20">
        <f t="shared" si="282"/>
        <v>0</v>
      </c>
      <c r="T794" s="14">
        <f t="shared" si="296"/>
        <v>0</v>
      </c>
      <c r="U794" s="4" t="str">
        <f t="shared" si="290"/>
        <v>J=</v>
      </c>
      <c r="V794" s="29">
        <f t="shared" si="291"/>
        <v>45159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35">
        <f t="shared" si="283"/>
        <v>45158</v>
      </c>
      <c r="B795" s="156">
        <f t="shared" ca="1" si="292"/>
        <v>1541.9144802400001</v>
      </c>
      <c r="C795" s="14">
        <f t="shared" si="284"/>
        <v>1000</v>
      </c>
      <c r="D795" s="13">
        <f ca="1">IF(A795&lt;$B$1,VLOOKUP(A795,[1]DI!$A$4:$B$15000,2,FALSE),0)</f>
        <v>0</v>
      </c>
      <c r="E795" s="14">
        <f t="shared" ca="1" si="293"/>
        <v>1</v>
      </c>
      <c r="F795" s="14">
        <f ca="1">(TRUNC(PRODUCT($E$12:$E794),16))</f>
        <v>1.2566010519579101</v>
      </c>
      <c r="G795" s="14">
        <f t="shared" ca="1" si="294"/>
        <v>1.24290327000226</v>
      </c>
      <c r="H795" s="14">
        <f t="shared" ca="1" si="295"/>
        <v>1.0110207899999999</v>
      </c>
      <c r="I795" s="13">
        <f t="shared" si="285"/>
        <v>0.1</v>
      </c>
      <c r="J795" s="29">
        <f t="shared" si="286"/>
        <v>45127</v>
      </c>
      <c r="K795" s="2">
        <f t="shared" si="287"/>
        <v>21</v>
      </c>
      <c r="L795" s="17">
        <f t="shared" si="288"/>
        <v>22</v>
      </c>
      <c r="M795" s="12">
        <f t="shared" si="280"/>
        <v>1.0083554429999999</v>
      </c>
      <c r="N795" s="12">
        <f t="shared" ca="1" si="281"/>
        <v>1.0194683170000001</v>
      </c>
      <c r="O795" s="17">
        <f t="shared" si="289"/>
        <v>0</v>
      </c>
      <c r="P795" s="14">
        <f t="shared" ca="1" si="278"/>
        <v>541.91448023999999</v>
      </c>
      <c r="Q795" s="14">
        <f t="shared" si="279"/>
        <v>0</v>
      </c>
      <c r="R795" s="14">
        <f t="shared" ca="1" si="297"/>
        <v>512.46924944</v>
      </c>
      <c r="S795" s="20">
        <f t="shared" si="282"/>
        <v>0</v>
      </c>
      <c r="T795" s="14">
        <f t="shared" si="296"/>
        <v>0</v>
      </c>
      <c r="U795" s="4" t="str">
        <f t="shared" si="290"/>
        <v>J=</v>
      </c>
      <c r="V795" s="29">
        <f t="shared" si="291"/>
        <v>45159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x14ac:dyDescent="0.15">
      <c r="A796" s="35">
        <f t="shared" si="283"/>
        <v>45159</v>
      </c>
      <c r="B796" s="156">
        <f t="shared" ca="1" si="292"/>
        <v>1541.9144802400001</v>
      </c>
      <c r="C796" s="14">
        <f t="shared" si="284"/>
        <v>1000</v>
      </c>
      <c r="D796" s="13">
        <f ca="1">IF(A796&lt;$B$1,VLOOKUP(A796,[1]DI!$A$4:$B$15000,2,FALSE),0)</f>
        <v>0.13150000000000001</v>
      </c>
      <c r="E796" s="14">
        <f t="shared" ca="1" si="293"/>
        <v>1.0004903700000001</v>
      </c>
      <c r="F796" s="14">
        <f ca="1">(TRUNC(PRODUCT($E$12:$E795),16))</f>
        <v>1.2566010519579101</v>
      </c>
      <c r="G796" s="14">
        <f t="shared" ca="1" si="294"/>
        <v>1.24290327000226</v>
      </c>
      <c r="H796" s="14">
        <f t="shared" ca="1" si="295"/>
        <v>1.0110207899999999</v>
      </c>
      <c r="I796" s="13">
        <f t="shared" si="285"/>
        <v>0.1</v>
      </c>
      <c r="J796" s="29">
        <f t="shared" si="286"/>
        <v>45127</v>
      </c>
      <c r="K796" s="2">
        <f t="shared" si="287"/>
        <v>22</v>
      </c>
      <c r="L796" s="17">
        <f t="shared" si="288"/>
        <v>22</v>
      </c>
      <c r="M796" s="12">
        <f t="shared" si="280"/>
        <v>1.0083554429999999</v>
      </c>
      <c r="N796" s="12">
        <f t="shared" ca="1" si="281"/>
        <v>1.0194683170000001</v>
      </c>
      <c r="O796" s="17">
        <f t="shared" si="289"/>
        <v>15</v>
      </c>
      <c r="P796" s="14">
        <f t="shared" ca="1" si="278"/>
        <v>541.91448023999999</v>
      </c>
      <c r="Q796" s="14">
        <f t="shared" si="279"/>
        <v>0</v>
      </c>
      <c r="R796" s="14">
        <f t="shared" ca="1" si="297"/>
        <v>541.91448023999999</v>
      </c>
      <c r="S796" s="20">
        <f t="shared" si="282"/>
        <v>0</v>
      </c>
      <c r="T796" s="14">
        <f t="shared" si="296"/>
        <v>0</v>
      </c>
      <c r="U796" s="4" t="str">
        <f t="shared" si="290"/>
        <v>J=</v>
      </c>
      <c r="V796" s="29">
        <f t="shared" si="291"/>
        <v>45159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35">
        <f t="shared" si="283"/>
        <v>45160</v>
      </c>
      <c r="B797" s="156">
        <f t="shared" ca="1" si="292"/>
        <v>1543.2541618299999</v>
      </c>
      <c r="C797" s="14">
        <f t="shared" si="284"/>
        <v>1000</v>
      </c>
      <c r="D797" s="13">
        <f ca="1">IF(A797&lt;$B$1,VLOOKUP(A797,[1]DI!$A$4:$B$15000,2,FALSE),0)</f>
        <v>0.13150000000000001</v>
      </c>
      <c r="E797" s="14">
        <f t="shared" ca="1" si="293"/>
        <v>1.0004903700000001</v>
      </c>
      <c r="F797" s="14">
        <f ca="1">(TRUNC(PRODUCT($E$12:$E796),16))</f>
        <v>1.25721725141576</v>
      </c>
      <c r="G797" s="14">
        <f t="shared" ca="1" si="294"/>
        <v>1.2566010519579101</v>
      </c>
      <c r="H797" s="14">
        <f t="shared" ca="1" si="295"/>
        <v>1.0004903700000001</v>
      </c>
      <c r="I797" s="13">
        <f t="shared" si="285"/>
        <v>0.1</v>
      </c>
      <c r="J797" s="29">
        <f t="shared" si="286"/>
        <v>45159</v>
      </c>
      <c r="K797" s="2">
        <f t="shared" si="287"/>
        <v>1</v>
      </c>
      <c r="L797" s="17">
        <f t="shared" si="288"/>
        <v>1</v>
      </c>
      <c r="M797" s="12">
        <f t="shared" si="280"/>
        <v>1.000378287</v>
      </c>
      <c r="N797" s="12">
        <f t="shared" ca="1" si="281"/>
        <v>1.0008688429999999</v>
      </c>
      <c r="O797" s="17">
        <f t="shared" si="289"/>
        <v>0</v>
      </c>
      <c r="P797" s="14">
        <f t="shared" ca="1" si="278"/>
        <v>543.25416182999993</v>
      </c>
      <c r="Q797" s="14">
        <f t="shared" si="279"/>
        <v>0</v>
      </c>
      <c r="R797" s="14">
        <f t="shared" ca="1" si="297"/>
        <v>541.91448023999999</v>
      </c>
      <c r="S797" s="20">
        <f t="shared" si="282"/>
        <v>0</v>
      </c>
      <c r="T797" s="14">
        <f t="shared" si="296"/>
        <v>0</v>
      </c>
      <c r="U797" s="4" t="str">
        <f t="shared" si="290"/>
        <v>J=</v>
      </c>
      <c r="V797" s="29">
        <f t="shared" si="291"/>
        <v>45189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35">
        <f t="shared" si="283"/>
        <v>45161</v>
      </c>
      <c r="B798" s="156">
        <f t="shared" ca="1" si="292"/>
        <v>1544.5950029599999</v>
      </c>
      <c r="C798" s="14">
        <f t="shared" si="284"/>
        <v>1000</v>
      </c>
      <c r="D798" s="13">
        <f ca="1">IF(A798&lt;$B$1,VLOOKUP(A798,[1]DI!$A$4:$B$15000,2,FALSE),0)</f>
        <v>0.13150000000000001</v>
      </c>
      <c r="E798" s="14">
        <f t="shared" ca="1" si="293"/>
        <v>1.0004903700000001</v>
      </c>
      <c r="F798" s="14">
        <f ca="1">(TRUNC(PRODUCT($E$12:$E797),16))</f>
        <v>1.25783375303934</v>
      </c>
      <c r="G798" s="14">
        <f t="shared" ca="1" si="294"/>
        <v>1.2566010519579101</v>
      </c>
      <c r="H798" s="14">
        <f t="shared" ca="1" si="295"/>
        <v>1.00098098</v>
      </c>
      <c r="I798" s="13">
        <f t="shared" si="285"/>
        <v>0.1</v>
      </c>
      <c r="J798" s="29">
        <f t="shared" si="286"/>
        <v>45159</v>
      </c>
      <c r="K798" s="2">
        <f t="shared" si="287"/>
        <v>2</v>
      </c>
      <c r="L798" s="17">
        <f t="shared" si="288"/>
        <v>2</v>
      </c>
      <c r="M798" s="12">
        <f t="shared" si="280"/>
        <v>1.0007567159999999</v>
      </c>
      <c r="N798" s="12">
        <f t="shared" ca="1" si="281"/>
        <v>1.0017384380000001</v>
      </c>
      <c r="O798" s="17">
        <f t="shared" si="289"/>
        <v>0</v>
      </c>
      <c r="P798" s="14">
        <f t="shared" ca="1" si="278"/>
        <v>544.59500295999999</v>
      </c>
      <c r="Q798" s="14">
        <f t="shared" si="279"/>
        <v>0</v>
      </c>
      <c r="R798" s="14">
        <f t="shared" ca="1" si="297"/>
        <v>541.91448023999999</v>
      </c>
      <c r="S798" s="20">
        <f t="shared" si="282"/>
        <v>0</v>
      </c>
      <c r="T798" s="14">
        <f t="shared" si="296"/>
        <v>0</v>
      </c>
      <c r="U798" s="4" t="str">
        <f t="shared" si="290"/>
        <v>J=</v>
      </c>
      <c r="V798" s="29">
        <f t="shared" si="291"/>
        <v>45189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35">
        <f t="shared" si="283"/>
        <v>45162</v>
      </c>
      <c r="B799" s="156">
        <f t="shared" ca="1" si="292"/>
        <v>1545.9370113099999</v>
      </c>
      <c r="C799" s="14">
        <f t="shared" si="284"/>
        <v>1000</v>
      </c>
      <c r="D799" s="13">
        <f ca="1">IF(A799&lt;$B$1,VLOOKUP(A799,[1]DI!$A$4:$B$15000,2,FALSE),0)</f>
        <v>0.13150000000000001</v>
      </c>
      <c r="E799" s="14">
        <f t="shared" ca="1" si="293"/>
        <v>1.0004903700000001</v>
      </c>
      <c r="F799" s="14">
        <f ca="1">(TRUNC(PRODUCT($E$12:$E798),16))</f>
        <v>1.2584505569768201</v>
      </c>
      <c r="G799" s="14">
        <f t="shared" ca="1" si="294"/>
        <v>1.2566010519579101</v>
      </c>
      <c r="H799" s="14">
        <f t="shared" ca="1" si="295"/>
        <v>1.0014718300000001</v>
      </c>
      <c r="I799" s="13">
        <f t="shared" si="285"/>
        <v>0.1</v>
      </c>
      <c r="J799" s="29">
        <f t="shared" si="286"/>
        <v>45159</v>
      </c>
      <c r="K799" s="2">
        <f t="shared" si="287"/>
        <v>3</v>
      </c>
      <c r="L799" s="17">
        <f t="shared" si="288"/>
        <v>3</v>
      </c>
      <c r="M799" s="12">
        <f t="shared" si="280"/>
        <v>1.001135289</v>
      </c>
      <c r="N799" s="12">
        <f t="shared" ca="1" si="281"/>
        <v>1.00260879</v>
      </c>
      <c r="O799" s="17">
        <f t="shared" si="289"/>
        <v>0</v>
      </c>
      <c r="P799" s="14">
        <f t="shared" ca="1" si="278"/>
        <v>545.93701131</v>
      </c>
      <c r="Q799" s="14">
        <f t="shared" si="279"/>
        <v>0</v>
      </c>
      <c r="R799" s="14">
        <f t="shared" ca="1" si="297"/>
        <v>541.91448023999999</v>
      </c>
      <c r="S799" s="20">
        <f t="shared" si="282"/>
        <v>0</v>
      </c>
      <c r="T799" s="14">
        <f t="shared" si="296"/>
        <v>0</v>
      </c>
      <c r="U799" s="4" t="str">
        <f t="shared" si="290"/>
        <v>J=</v>
      </c>
      <c r="V799" s="29">
        <f t="shared" si="291"/>
        <v>45189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35">
        <f t="shared" si="283"/>
        <v>45163</v>
      </c>
      <c r="B800" s="156">
        <f t="shared" ca="1" si="292"/>
        <v>1547.2801838099999</v>
      </c>
      <c r="C800" s="14">
        <f t="shared" si="284"/>
        <v>1000</v>
      </c>
      <c r="D800" s="13">
        <f ca="1">IF(A800&lt;$B$1,VLOOKUP(A800,[1]DI!$A$4:$B$15000,2,FALSE),0)</f>
        <v>0.13150000000000001</v>
      </c>
      <c r="E800" s="14">
        <f t="shared" ca="1" si="293"/>
        <v>1.0004903700000001</v>
      </c>
      <c r="F800" s="14">
        <f ca="1">(TRUNC(PRODUCT($E$12:$E799),16))</f>
        <v>1.2590676633764399</v>
      </c>
      <c r="G800" s="14">
        <f t="shared" ca="1" si="294"/>
        <v>1.2566010519579101</v>
      </c>
      <c r="H800" s="14">
        <f t="shared" ca="1" si="295"/>
        <v>1.00196292</v>
      </c>
      <c r="I800" s="13">
        <f t="shared" si="285"/>
        <v>0.1</v>
      </c>
      <c r="J800" s="29">
        <f t="shared" si="286"/>
        <v>45159</v>
      </c>
      <c r="K800" s="2">
        <f t="shared" si="287"/>
        <v>4</v>
      </c>
      <c r="L800" s="17">
        <f t="shared" si="288"/>
        <v>4</v>
      </c>
      <c r="M800" s="12">
        <f t="shared" si="280"/>
        <v>1.001514005</v>
      </c>
      <c r="N800" s="12">
        <f t="shared" ca="1" si="281"/>
        <v>1.0034798970000001</v>
      </c>
      <c r="O800" s="17">
        <f t="shared" si="289"/>
        <v>0</v>
      </c>
      <c r="P800" s="14">
        <f t="shared" ca="1" si="278"/>
        <v>547.28018381000004</v>
      </c>
      <c r="Q800" s="14">
        <f t="shared" si="279"/>
        <v>0</v>
      </c>
      <c r="R800" s="14">
        <f t="shared" ca="1" si="297"/>
        <v>541.91448023999999</v>
      </c>
      <c r="S800" s="20">
        <f t="shared" si="282"/>
        <v>0</v>
      </c>
      <c r="T800" s="14">
        <f t="shared" si="296"/>
        <v>0</v>
      </c>
      <c r="U800" s="4" t="str">
        <f t="shared" si="290"/>
        <v>J=</v>
      </c>
      <c r="V800" s="29">
        <f t="shared" si="291"/>
        <v>45189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35">
        <f t="shared" si="283"/>
        <v>45164</v>
      </c>
      <c r="B801" s="156">
        <f t="shared" ca="1" si="292"/>
        <v>1548.6245374</v>
      </c>
      <c r="C801" s="14">
        <f t="shared" si="284"/>
        <v>1000</v>
      </c>
      <c r="D801" s="13">
        <f ca="1">IF(A801&lt;$B$1,VLOOKUP(A801,[1]DI!$A$4:$B$15000,2,FALSE),0)</f>
        <v>0</v>
      </c>
      <c r="E801" s="14">
        <f t="shared" ca="1" si="293"/>
        <v>1</v>
      </c>
      <c r="F801" s="14">
        <f ca="1">(TRUNC(PRODUCT($E$12:$E800),16))</f>
        <v>1.25968507238653</v>
      </c>
      <c r="G801" s="14">
        <f t="shared" ca="1" si="294"/>
        <v>1.2566010519579101</v>
      </c>
      <c r="H801" s="14">
        <f t="shared" ca="1" si="295"/>
        <v>1.0024542599999999</v>
      </c>
      <c r="I801" s="13">
        <f t="shared" si="285"/>
        <v>0.1</v>
      </c>
      <c r="J801" s="29">
        <f t="shared" si="286"/>
        <v>45159</v>
      </c>
      <c r="K801" s="2">
        <f t="shared" si="287"/>
        <v>4</v>
      </c>
      <c r="L801" s="17">
        <f t="shared" si="288"/>
        <v>5</v>
      </c>
      <c r="M801" s="12">
        <f t="shared" si="280"/>
        <v>1.001892864</v>
      </c>
      <c r="N801" s="12">
        <f t="shared" ca="1" si="281"/>
        <v>1.00435177</v>
      </c>
      <c r="O801" s="17">
        <f t="shared" si="289"/>
        <v>0</v>
      </c>
      <c r="P801" s="14">
        <f t="shared" ca="1" si="278"/>
        <v>548.62453740000001</v>
      </c>
      <c r="Q801" s="14">
        <f t="shared" si="279"/>
        <v>0</v>
      </c>
      <c r="R801" s="14">
        <f t="shared" ca="1" si="297"/>
        <v>541.91448023999999</v>
      </c>
      <c r="S801" s="20">
        <f t="shared" si="282"/>
        <v>0</v>
      </c>
      <c r="T801" s="14">
        <f t="shared" si="296"/>
        <v>0</v>
      </c>
      <c r="U801" s="4" t="str">
        <f t="shared" si="290"/>
        <v>J=</v>
      </c>
      <c r="V801" s="29">
        <f t="shared" si="291"/>
        <v>45189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35">
        <f t="shared" si="283"/>
        <v>45165</v>
      </c>
      <c r="B802" s="156">
        <f t="shared" ca="1" si="292"/>
        <v>1548.6245374</v>
      </c>
      <c r="C802" s="14">
        <f t="shared" si="284"/>
        <v>1000</v>
      </c>
      <c r="D802" s="13">
        <f ca="1">IF(A802&lt;$B$1,VLOOKUP(A802,[1]DI!$A$4:$B$15000,2,FALSE),0)</f>
        <v>0</v>
      </c>
      <c r="E802" s="14">
        <f t="shared" ca="1" si="293"/>
        <v>1</v>
      </c>
      <c r="F802" s="14">
        <f ca="1">(TRUNC(PRODUCT($E$12:$E801),16))</f>
        <v>1.25968507238653</v>
      </c>
      <c r="G802" s="14">
        <f t="shared" ca="1" si="294"/>
        <v>1.2566010519579101</v>
      </c>
      <c r="H802" s="14">
        <f t="shared" ca="1" si="295"/>
        <v>1.0024542599999999</v>
      </c>
      <c r="I802" s="13">
        <f t="shared" si="285"/>
        <v>0.1</v>
      </c>
      <c r="J802" s="29">
        <f t="shared" si="286"/>
        <v>45159</v>
      </c>
      <c r="K802" s="2">
        <f t="shared" si="287"/>
        <v>4</v>
      </c>
      <c r="L802" s="17">
        <f t="shared" si="288"/>
        <v>5</v>
      </c>
      <c r="M802" s="12">
        <f t="shared" si="280"/>
        <v>1.001892864</v>
      </c>
      <c r="N802" s="12">
        <f t="shared" ca="1" si="281"/>
        <v>1.00435177</v>
      </c>
      <c r="O802" s="17">
        <f t="shared" si="289"/>
        <v>0</v>
      </c>
      <c r="P802" s="14">
        <f t="shared" ca="1" si="278"/>
        <v>548.62453740000001</v>
      </c>
      <c r="Q802" s="14">
        <f t="shared" si="279"/>
        <v>0</v>
      </c>
      <c r="R802" s="14">
        <f t="shared" ca="1" si="297"/>
        <v>541.91448023999999</v>
      </c>
      <c r="S802" s="20">
        <f t="shared" si="282"/>
        <v>0</v>
      </c>
      <c r="T802" s="14">
        <f t="shared" si="296"/>
        <v>0</v>
      </c>
      <c r="U802" s="4" t="str">
        <f t="shared" si="290"/>
        <v>J=</v>
      </c>
      <c r="V802" s="29">
        <f t="shared" si="291"/>
        <v>45189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35">
        <f t="shared" si="283"/>
        <v>45166</v>
      </c>
      <c r="B803" s="156">
        <f t="shared" ca="1" si="292"/>
        <v>1548.6245374</v>
      </c>
      <c r="C803" s="14">
        <f t="shared" si="284"/>
        <v>1000</v>
      </c>
      <c r="D803" s="13">
        <f ca="1">IF(A803&lt;$B$1,VLOOKUP(A803,[1]DI!$A$4:$B$15000,2,FALSE),0)</f>
        <v>0.13150000000000001</v>
      </c>
      <c r="E803" s="14">
        <f t="shared" ca="1" si="293"/>
        <v>1.0004903700000001</v>
      </c>
      <c r="F803" s="14">
        <f ca="1">(TRUNC(PRODUCT($E$12:$E802),16))</f>
        <v>1.25968507238653</v>
      </c>
      <c r="G803" s="14">
        <f t="shared" ca="1" si="294"/>
        <v>1.2566010519579101</v>
      </c>
      <c r="H803" s="14">
        <f t="shared" ca="1" si="295"/>
        <v>1.0024542599999999</v>
      </c>
      <c r="I803" s="13">
        <f t="shared" si="285"/>
        <v>0.1</v>
      </c>
      <c r="J803" s="29">
        <f t="shared" si="286"/>
        <v>45159</v>
      </c>
      <c r="K803" s="2">
        <f t="shared" si="287"/>
        <v>5</v>
      </c>
      <c r="L803" s="17">
        <f t="shared" si="288"/>
        <v>5</v>
      </c>
      <c r="M803" s="12">
        <f t="shared" si="280"/>
        <v>1.001892864</v>
      </c>
      <c r="N803" s="12">
        <f t="shared" ca="1" si="281"/>
        <v>1.00435177</v>
      </c>
      <c r="O803" s="17">
        <f t="shared" si="289"/>
        <v>0</v>
      </c>
      <c r="P803" s="14">
        <f t="shared" ca="1" si="278"/>
        <v>548.62453740000001</v>
      </c>
      <c r="Q803" s="14">
        <f t="shared" si="279"/>
        <v>0</v>
      </c>
      <c r="R803" s="14">
        <f t="shared" ca="1" si="297"/>
        <v>541.91448023999999</v>
      </c>
      <c r="S803" s="20">
        <f t="shared" si="282"/>
        <v>0</v>
      </c>
      <c r="T803" s="14">
        <f t="shared" si="296"/>
        <v>0</v>
      </c>
      <c r="U803" s="4" t="str">
        <f t="shared" si="290"/>
        <v>J=</v>
      </c>
      <c r="V803" s="29">
        <f t="shared" si="291"/>
        <v>45189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35">
        <f t="shared" si="283"/>
        <v>45167</v>
      </c>
      <c r="B804" s="156">
        <f t="shared" ca="1" si="292"/>
        <v>1549.9700428199999</v>
      </c>
      <c r="C804" s="14">
        <f t="shared" si="284"/>
        <v>1000</v>
      </c>
      <c r="D804" s="13">
        <f ca="1">IF(A804&lt;$B$1,VLOOKUP(A804,[1]DI!$A$4:$B$15000,2,FALSE),0)</f>
        <v>0.13150000000000001</v>
      </c>
      <c r="E804" s="14">
        <f t="shared" ca="1" si="293"/>
        <v>1.0004903700000001</v>
      </c>
      <c r="F804" s="14">
        <f ca="1">(TRUNC(PRODUCT($E$12:$E803),16))</f>
        <v>1.2603027841554799</v>
      </c>
      <c r="G804" s="14">
        <f t="shared" ca="1" si="294"/>
        <v>1.2566010519579101</v>
      </c>
      <c r="H804" s="14">
        <f t="shared" ca="1" si="295"/>
        <v>1.00294583</v>
      </c>
      <c r="I804" s="13">
        <f t="shared" si="285"/>
        <v>0.1</v>
      </c>
      <c r="J804" s="29">
        <f t="shared" si="286"/>
        <v>45159</v>
      </c>
      <c r="K804" s="2">
        <f t="shared" si="287"/>
        <v>6</v>
      </c>
      <c r="L804" s="17">
        <f t="shared" si="288"/>
        <v>6</v>
      </c>
      <c r="M804" s="12">
        <f t="shared" si="280"/>
        <v>1.0022718669999999</v>
      </c>
      <c r="N804" s="12">
        <f t="shared" ca="1" si="281"/>
        <v>1.00522439</v>
      </c>
      <c r="O804" s="17">
        <f t="shared" si="289"/>
        <v>0</v>
      </c>
      <c r="P804" s="14">
        <f t="shared" ca="1" si="278"/>
        <v>549.97004282</v>
      </c>
      <c r="Q804" s="14">
        <f t="shared" si="279"/>
        <v>0</v>
      </c>
      <c r="R804" s="14">
        <f t="shared" ca="1" si="297"/>
        <v>541.91448023999999</v>
      </c>
      <c r="S804" s="20">
        <f t="shared" si="282"/>
        <v>0</v>
      </c>
      <c r="T804" s="14">
        <f t="shared" si="296"/>
        <v>0</v>
      </c>
      <c r="U804" s="4" t="str">
        <f t="shared" si="290"/>
        <v>J=</v>
      </c>
      <c r="V804" s="29">
        <f t="shared" si="291"/>
        <v>45189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35">
        <f t="shared" si="283"/>
        <v>45168</v>
      </c>
      <c r="B805" s="156">
        <f t="shared" ca="1" si="292"/>
        <v>1551.31671392</v>
      </c>
      <c r="C805" s="14">
        <f t="shared" si="284"/>
        <v>1000</v>
      </c>
      <c r="D805" s="13">
        <f ca="1">IF(A805&lt;$B$1,VLOOKUP(A805,[1]DI!$A$4:$B$15000,2,FALSE),0)</f>
        <v>0.13150000000000001</v>
      </c>
      <c r="E805" s="14">
        <f t="shared" ca="1" si="293"/>
        <v>1.0004903700000001</v>
      </c>
      <c r="F805" s="14">
        <f ca="1">(TRUNC(PRODUCT($E$12:$E804),16))</f>
        <v>1.2609207988317399</v>
      </c>
      <c r="G805" s="14">
        <f t="shared" ca="1" si="294"/>
        <v>1.2566010519579101</v>
      </c>
      <c r="H805" s="14">
        <f t="shared" ca="1" si="295"/>
        <v>1.00343764</v>
      </c>
      <c r="I805" s="13">
        <f t="shared" si="285"/>
        <v>0.1</v>
      </c>
      <c r="J805" s="29">
        <f t="shared" si="286"/>
        <v>45159</v>
      </c>
      <c r="K805" s="2">
        <f t="shared" si="287"/>
        <v>7</v>
      </c>
      <c r="L805" s="17">
        <f t="shared" si="288"/>
        <v>7</v>
      </c>
      <c r="M805" s="12">
        <f t="shared" si="280"/>
        <v>1.0026510129999999</v>
      </c>
      <c r="N805" s="12">
        <f t="shared" ca="1" si="281"/>
        <v>1.0060977659999999</v>
      </c>
      <c r="O805" s="17">
        <f t="shared" si="289"/>
        <v>0</v>
      </c>
      <c r="P805" s="14">
        <f t="shared" ca="1" si="278"/>
        <v>551.31671391999998</v>
      </c>
      <c r="Q805" s="14">
        <f t="shared" si="279"/>
        <v>0</v>
      </c>
      <c r="R805" s="14">
        <f t="shared" ca="1" si="297"/>
        <v>541.91448023999999</v>
      </c>
      <c r="S805" s="20">
        <f t="shared" si="282"/>
        <v>0</v>
      </c>
      <c r="T805" s="14">
        <f t="shared" si="296"/>
        <v>0</v>
      </c>
      <c r="U805" s="4" t="str">
        <f t="shared" si="290"/>
        <v>J=</v>
      </c>
      <c r="V805" s="29">
        <f t="shared" si="291"/>
        <v>45189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x14ac:dyDescent="0.15">
      <c r="A806" s="35">
        <f t="shared" si="283"/>
        <v>45169</v>
      </c>
      <c r="B806" s="156">
        <f t="shared" ca="1" si="292"/>
        <v>1552.66456922</v>
      </c>
      <c r="C806" s="14">
        <f t="shared" si="284"/>
        <v>1000</v>
      </c>
      <c r="D806" s="13">
        <f ca="1">IF(A806&lt;$B$1,VLOOKUP(A806,[1]DI!$A$4:$B$15000,2,FALSE),0)</f>
        <v>0.13150000000000001</v>
      </c>
      <c r="E806" s="14">
        <f t="shared" ca="1" si="293"/>
        <v>1.0004903700000001</v>
      </c>
      <c r="F806" s="14">
        <f ca="1">(TRUNC(PRODUCT($E$12:$E805),16))</f>
        <v>1.2615391165638701</v>
      </c>
      <c r="G806" s="14">
        <f t="shared" ca="1" si="294"/>
        <v>1.2566010519579101</v>
      </c>
      <c r="H806" s="14">
        <f t="shared" ca="1" si="295"/>
        <v>1.0039297</v>
      </c>
      <c r="I806" s="13">
        <f t="shared" si="285"/>
        <v>0.1</v>
      </c>
      <c r="J806" s="29">
        <f t="shared" si="286"/>
        <v>45159</v>
      </c>
      <c r="K806" s="2">
        <f t="shared" si="287"/>
        <v>8</v>
      </c>
      <c r="L806" s="17">
        <f t="shared" si="288"/>
        <v>8</v>
      </c>
      <c r="M806" s="12">
        <f t="shared" si="280"/>
        <v>1.003030302</v>
      </c>
      <c r="N806" s="12">
        <f t="shared" ca="1" si="281"/>
        <v>1.0069719100000001</v>
      </c>
      <c r="O806" s="17">
        <f t="shared" si="289"/>
        <v>0</v>
      </c>
      <c r="P806" s="14">
        <f t="shared" ca="1" si="278"/>
        <v>552.66456921999998</v>
      </c>
      <c r="Q806" s="14">
        <f t="shared" si="279"/>
        <v>0</v>
      </c>
      <c r="R806" s="14">
        <f t="shared" ca="1" si="297"/>
        <v>541.91448023999999</v>
      </c>
      <c r="S806" s="20">
        <f t="shared" si="282"/>
        <v>0</v>
      </c>
      <c r="T806" s="14">
        <f t="shared" si="296"/>
        <v>0</v>
      </c>
      <c r="U806" s="4" t="str">
        <f t="shared" si="290"/>
        <v>J=</v>
      </c>
      <c r="V806" s="29">
        <f t="shared" si="291"/>
        <v>45189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35">
        <f t="shared" si="283"/>
        <v>45170</v>
      </c>
      <c r="B807" s="156">
        <f t="shared" ca="1" si="292"/>
        <v>1554.01359482</v>
      </c>
      <c r="C807" s="14">
        <f t="shared" si="284"/>
        <v>1000</v>
      </c>
      <c r="D807" s="13">
        <f ca="1">IF(A807&lt;$B$1,VLOOKUP(A807,[1]DI!$A$4:$B$15000,2,FALSE),0)</f>
        <v>0.13150000000000001</v>
      </c>
      <c r="E807" s="14">
        <f t="shared" ca="1" si="293"/>
        <v>1.0004903700000001</v>
      </c>
      <c r="F807" s="14">
        <f ca="1">(TRUNC(PRODUCT($E$12:$E806),16))</f>
        <v>1.26215773750046</v>
      </c>
      <c r="G807" s="14">
        <f t="shared" ca="1" si="294"/>
        <v>1.2566010519579101</v>
      </c>
      <c r="H807" s="14">
        <f t="shared" ca="1" si="295"/>
        <v>1.0044219999999999</v>
      </c>
      <c r="I807" s="13">
        <f t="shared" si="285"/>
        <v>0.1</v>
      </c>
      <c r="J807" s="29">
        <f t="shared" si="286"/>
        <v>45159</v>
      </c>
      <c r="K807" s="2">
        <f t="shared" si="287"/>
        <v>9</v>
      </c>
      <c r="L807" s="17">
        <f t="shared" si="288"/>
        <v>9</v>
      </c>
      <c r="M807" s="12">
        <f t="shared" si="280"/>
        <v>1.003409735</v>
      </c>
      <c r="N807" s="12">
        <f t="shared" ca="1" si="281"/>
        <v>1.007846813</v>
      </c>
      <c r="O807" s="17">
        <f t="shared" si="289"/>
        <v>0</v>
      </c>
      <c r="P807" s="14">
        <f t="shared" ca="1" si="278"/>
        <v>554.01359481999998</v>
      </c>
      <c r="Q807" s="14">
        <f t="shared" si="279"/>
        <v>0</v>
      </c>
      <c r="R807" s="14">
        <f t="shared" ca="1" si="297"/>
        <v>541.91448023999999</v>
      </c>
      <c r="S807" s="20">
        <f t="shared" si="282"/>
        <v>0</v>
      </c>
      <c r="T807" s="14">
        <f t="shared" si="296"/>
        <v>0</v>
      </c>
      <c r="U807" s="4" t="str">
        <f t="shared" si="290"/>
        <v>J=</v>
      </c>
      <c r="V807" s="29">
        <f t="shared" si="291"/>
        <v>45189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35">
        <f t="shared" si="283"/>
        <v>45171</v>
      </c>
      <c r="B808" s="156">
        <f t="shared" ca="1" si="292"/>
        <v>1555.36377378</v>
      </c>
      <c r="C808" s="14">
        <f t="shared" si="284"/>
        <v>1000</v>
      </c>
      <c r="D808" s="13">
        <f ca="1">IF(A808&lt;$B$1,VLOOKUP(A808,[1]DI!$A$4:$B$15000,2,FALSE),0)</f>
        <v>0</v>
      </c>
      <c r="E808" s="14">
        <f t="shared" ca="1" si="293"/>
        <v>1</v>
      </c>
      <c r="F808" s="14">
        <f ca="1">(TRUNC(PRODUCT($E$12:$E807),16))</f>
        <v>1.2627766617901901</v>
      </c>
      <c r="G808" s="14">
        <f t="shared" ca="1" si="294"/>
        <v>1.2566010519579101</v>
      </c>
      <c r="H808" s="14">
        <f t="shared" ca="1" si="295"/>
        <v>1.00491453</v>
      </c>
      <c r="I808" s="13">
        <f t="shared" si="285"/>
        <v>0.1</v>
      </c>
      <c r="J808" s="29">
        <f t="shared" si="286"/>
        <v>45159</v>
      </c>
      <c r="K808" s="2">
        <f t="shared" si="287"/>
        <v>9</v>
      </c>
      <c r="L808" s="17">
        <f t="shared" si="288"/>
        <v>10</v>
      </c>
      <c r="M808" s="12">
        <f t="shared" si="280"/>
        <v>1.003789311</v>
      </c>
      <c r="N808" s="12">
        <f t="shared" ca="1" si="281"/>
        <v>1.0087224640000001</v>
      </c>
      <c r="O808" s="17">
        <f t="shared" si="289"/>
        <v>0</v>
      </c>
      <c r="P808" s="14">
        <f t="shared" ca="1" si="278"/>
        <v>555.36377377999997</v>
      </c>
      <c r="Q808" s="14">
        <f t="shared" si="279"/>
        <v>0</v>
      </c>
      <c r="R808" s="14">
        <f t="shared" ca="1" si="297"/>
        <v>541.91448023999999</v>
      </c>
      <c r="S808" s="20">
        <f t="shared" si="282"/>
        <v>0</v>
      </c>
      <c r="T808" s="14">
        <f t="shared" si="296"/>
        <v>0</v>
      </c>
      <c r="U808" s="4" t="str">
        <f t="shared" si="290"/>
        <v>J=</v>
      </c>
      <c r="V808" s="29">
        <f t="shared" si="291"/>
        <v>45189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35">
        <f t="shared" si="283"/>
        <v>45172</v>
      </c>
      <c r="B809" s="156">
        <f t="shared" ca="1" si="292"/>
        <v>1555.36377378</v>
      </c>
      <c r="C809" s="14">
        <f t="shared" si="284"/>
        <v>1000</v>
      </c>
      <c r="D809" s="13">
        <f ca="1">IF(A809&lt;$B$1,VLOOKUP(A809,[1]DI!$A$4:$B$15000,2,FALSE),0)</f>
        <v>0</v>
      </c>
      <c r="E809" s="14">
        <f t="shared" ca="1" si="293"/>
        <v>1</v>
      </c>
      <c r="F809" s="14">
        <f ca="1">(TRUNC(PRODUCT($E$12:$E808),16))</f>
        <v>1.2627766617901901</v>
      </c>
      <c r="G809" s="14">
        <f t="shared" ca="1" si="294"/>
        <v>1.2566010519579101</v>
      </c>
      <c r="H809" s="14">
        <f t="shared" ca="1" si="295"/>
        <v>1.00491453</v>
      </c>
      <c r="I809" s="13">
        <f t="shared" si="285"/>
        <v>0.1</v>
      </c>
      <c r="J809" s="29">
        <f t="shared" si="286"/>
        <v>45159</v>
      </c>
      <c r="K809" s="2">
        <f t="shared" si="287"/>
        <v>9</v>
      </c>
      <c r="L809" s="17">
        <f t="shared" si="288"/>
        <v>10</v>
      </c>
      <c r="M809" s="12">
        <f t="shared" si="280"/>
        <v>1.003789311</v>
      </c>
      <c r="N809" s="12">
        <f t="shared" ca="1" si="281"/>
        <v>1.0087224640000001</v>
      </c>
      <c r="O809" s="17">
        <f t="shared" si="289"/>
        <v>0</v>
      </c>
      <c r="P809" s="14">
        <f t="shared" ca="1" si="278"/>
        <v>555.36377377999997</v>
      </c>
      <c r="Q809" s="14">
        <f t="shared" si="279"/>
        <v>0</v>
      </c>
      <c r="R809" s="14">
        <f t="shared" ca="1" si="297"/>
        <v>541.91448023999999</v>
      </c>
      <c r="S809" s="20">
        <f t="shared" si="282"/>
        <v>0</v>
      </c>
      <c r="T809" s="14">
        <f t="shared" si="296"/>
        <v>0</v>
      </c>
      <c r="U809" s="4" t="str">
        <f t="shared" si="290"/>
        <v>J=</v>
      </c>
      <c r="V809" s="29">
        <f t="shared" si="291"/>
        <v>45189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35">
        <f t="shared" si="283"/>
        <v>45173</v>
      </c>
      <c r="B810" s="156">
        <f t="shared" ca="1" si="292"/>
        <v>1555.36377378</v>
      </c>
      <c r="C810" s="14">
        <f t="shared" si="284"/>
        <v>1000</v>
      </c>
      <c r="D810" s="13">
        <f ca="1">IF(A810&lt;$B$1,VLOOKUP(A810,[1]DI!$A$4:$B$15000,2,FALSE),0)</f>
        <v>0.13150000000000001</v>
      </c>
      <c r="E810" s="14">
        <f t="shared" ca="1" si="293"/>
        <v>1.0004903700000001</v>
      </c>
      <c r="F810" s="14">
        <f ca="1">(TRUNC(PRODUCT($E$12:$E809),16))</f>
        <v>1.2627766617901901</v>
      </c>
      <c r="G810" s="14">
        <f t="shared" ca="1" si="294"/>
        <v>1.2566010519579101</v>
      </c>
      <c r="H810" s="14">
        <f t="shared" ca="1" si="295"/>
        <v>1.00491453</v>
      </c>
      <c r="I810" s="13">
        <f t="shared" si="285"/>
        <v>0.1</v>
      </c>
      <c r="J810" s="29">
        <f t="shared" si="286"/>
        <v>45159</v>
      </c>
      <c r="K810" s="2">
        <f t="shared" si="287"/>
        <v>10</v>
      </c>
      <c r="L810" s="17">
        <f t="shared" si="288"/>
        <v>10</v>
      </c>
      <c r="M810" s="12">
        <f t="shared" si="280"/>
        <v>1.003789311</v>
      </c>
      <c r="N810" s="12">
        <f t="shared" ca="1" si="281"/>
        <v>1.0087224640000001</v>
      </c>
      <c r="O810" s="17">
        <f t="shared" si="289"/>
        <v>0</v>
      </c>
      <c r="P810" s="14">
        <f t="shared" ca="1" si="278"/>
        <v>555.36377377999997</v>
      </c>
      <c r="Q810" s="14">
        <f t="shared" si="279"/>
        <v>0</v>
      </c>
      <c r="R810" s="14">
        <f t="shared" ca="1" si="297"/>
        <v>541.91448023999999</v>
      </c>
      <c r="S810" s="20">
        <f t="shared" si="282"/>
        <v>0</v>
      </c>
      <c r="T810" s="14">
        <f t="shared" si="296"/>
        <v>0</v>
      </c>
      <c r="U810" s="4" t="str">
        <f t="shared" si="290"/>
        <v>J=</v>
      </c>
      <c r="V810" s="29">
        <f t="shared" si="291"/>
        <v>45189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35">
        <f t="shared" si="283"/>
        <v>45174</v>
      </c>
      <c r="B811" s="156">
        <f t="shared" ca="1" si="292"/>
        <v>1556.7151384700001</v>
      </c>
      <c r="C811" s="14">
        <f t="shared" si="284"/>
        <v>1000</v>
      </c>
      <c r="D811" s="13">
        <f ca="1">IF(A811&lt;$B$1,VLOOKUP(A811,[1]DI!$A$4:$B$15000,2,FALSE),0)</f>
        <v>0.13150000000000001</v>
      </c>
      <c r="E811" s="14">
        <f t="shared" ca="1" si="293"/>
        <v>1.0004903700000001</v>
      </c>
      <c r="F811" s="14">
        <f ca="1">(TRUNC(PRODUCT($E$12:$E810),16))</f>
        <v>1.26339588958184</v>
      </c>
      <c r="G811" s="14">
        <f t="shared" ca="1" si="294"/>
        <v>1.2566010519579101</v>
      </c>
      <c r="H811" s="14">
        <f t="shared" ca="1" si="295"/>
        <v>1.0054073100000001</v>
      </c>
      <c r="I811" s="13">
        <f t="shared" si="285"/>
        <v>0.1</v>
      </c>
      <c r="J811" s="29">
        <f t="shared" si="286"/>
        <v>45159</v>
      </c>
      <c r="K811" s="2">
        <f t="shared" si="287"/>
        <v>11</v>
      </c>
      <c r="L811" s="17">
        <f t="shared" si="288"/>
        <v>11</v>
      </c>
      <c r="M811" s="12">
        <f t="shared" si="280"/>
        <v>1.004169031</v>
      </c>
      <c r="N811" s="12">
        <f t="shared" ca="1" si="281"/>
        <v>1.0095988840000001</v>
      </c>
      <c r="O811" s="17">
        <f t="shared" si="289"/>
        <v>0</v>
      </c>
      <c r="P811" s="14">
        <f t="shared" ca="1" si="278"/>
        <v>556.71513846999994</v>
      </c>
      <c r="Q811" s="14">
        <f t="shared" si="279"/>
        <v>0</v>
      </c>
      <c r="R811" s="14">
        <f t="shared" ca="1" si="297"/>
        <v>541.91448023999999</v>
      </c>
      <c r="S811" s="20">
        <f t="shared" si="282"/>
        <v>0</v>
      </c>
      <c r="T811" s="14">
        <f t="shared" si="296"/>
        <v>0</v>
      </c>
      <c r="U811" s="4" t="str">
        <f t="shared" si="290"/>
        <v>J=</v>
      </c>
      <c r="V811" s="29">
        <f t="shared" si="291"/>
        <v>45189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35">
        <f t="shared" si="283"/>
        <v>45175</v>
      </c>
      <c r="B812" s="156">
        <f t="shared" ca="1" si="292"/>
        <v>1558.06769196</v>
      </c>
      <c r="C812" s="14">
        <f t="shared" si="284"/>
        <v>1000</v>
      </c>
      <c r="D812" s="13">
        <f ca="1">IF(A812&lt;$B$1,VLOOKUP(A812,[1]DI!$A$4:$B$15000,2,FALSE),0)</f>
        <v>0.13150000000000001</v>
      </c>
      <c r="E812" s="14">
        <f t="shared" ca="1" si="293"/>
        <v>1.0004903700000001</v>
      </c>
      <c r="F812" s="14">
        <f ca="1">(TRUNC(PRODUCT($E$12:$E811),16))</f>
        <v>1.2640154210242101</v>
      </c>
      <c r="G812" s="14">
        <f t="shared" ca="1" si="294"/>
        <v>1.2566010519579101</v>
      </c>
      <c r="H812" s="14">
        <f t="shared" ca="1" si="295"/>
        <v>1.0059003399999999</v>
      </c>
      <c r="I812" s="13">
        <f t="shared" si="285"/>
        <v>0.1</v>
      </c>
      <c r="J812" s="29">
        <f t="shared" si="286"/>
        <v>45159</v>
      </c>
      <c r="K812" s="2">
        <f t="shared" si="287"/>
        <v>12</v>
      </c>
      <c r="L812" s="17">
        <f t="shared" si="288"/>
        <v>12</v>
      </c>
      <c r="M812" s="12">
        <f t="shared" si="280"/>
        <v>1.0045488950000001</v>
      </c>
      <c r="N812" s="12">
        <f t="shared" ca="1" si="281"/>
        <v>1.0104760749999999</v>
      </c>
      <c r="O812" s="17">
        <f t="shared" si="289"/>
        <v>0</v>
      </c>
      <c r="P812" s="14">
        <f t="shared" ca="1" si="278"/>
        <v>558.06769196000005</v>
      </c>
      <c r="Q812" s="14">
        <f t="shared" si="279"/>
        <v>0</v>
      </c>
      <c r="R812" s="14">
        <f t="shared" ca="1" si="297"/>
        <v>541.91448023999999</v>
      </c>
      <c r="S812" s="20">
        <f t="shared" si="282"/>
        <v>0</v>
      </c>
      <c r="T812" s="14">
        <f t="shared" si="296"/>
        <v>0</v>
      </c>
      <c r="U812" s="4" t="str">
        <f t="shared" si="290"/>
        <v>J=</v>
      </c>
      <c r="V812" s="29">
        <f t="shared" si="291"/>
        <v>45189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35">
        <f t="shared" si="283"/>
        <v>45176</v>
      </c>
      <c r="B813" s="156">
        <f t="shared" ca="1" si="292"/>
        <v>1559.4214003699999</v>
      </c>
      <c r="C813" s="14">
        <f t="shared" si="284"/>
        <v>1000</v>
      </c>
      <c r="D813" s="13">
        <f ca="1">IF(A813&lt;$B$1,VLOOKUP(A813,[1]DI!$A$4:$B$15000,2,FALSE),0)</f>
        <v>0</v>
      </c>
      <c r="E813" s="14">
        <f t="shared" ca="1" si="293"/>
        <v>1</v>
      </c>
      <c r="F813" s="14">
        <f ca="1">(TRUNC(PRODUCT($E$12:$E812),16))</f>
        <v>1.26463525626622</v>
      </c>
      <c r="G813" s="14">
        <f t="shared" ca="1" si="294"/>
        <v>1.2566010519579101</v>
      </c>
      <c r="H813" s="14">
        <f t="shared" ca="1" si="295"/>
        <v>1.0063936</v>
      </c>
      <c r="I813" s="13">
        <f t="shared" si="285"/>
        <v>0.1</v>
      </c>
      <c r="J813" s="29">
        <f t="shared" si="286"/>
        <v>45159</v>
      </c>
      <c r="K813" s="2">
        <f t="shared" si="287"/>
        <v>12</v>
      </c>
      <c r="L813" s="17">
        <f t="shared" si="288"/>
        <v>13</v>
      </c>
      <c r="M813" s="12">
        <f t="shared" si="280"/>
        <v>1.0049289020000001</v>
      </c>
      <c r="N813" s="12">
        <f t="shared" ca="1" si="281"/>
        <v>1.011354015</v>
      </c>
      <c r="O813" s="17">
        <f t="shared" si="289"/>
        <v>0</v>
      </c>
      <c r="P813" s="14">
        <f t="shared" ca="1" si="278"/>
        <v>559.42140037000001</v>
      </c>
      <c r="Q813" s="14">
        <f t="shared" si="279"/>
        <v>0</v>
      </c>
      <c r="R813" s="14">
        <f t="shared" ca="1" si="297"/>
        <v>541.91448023999999</v>
      </c>
      <c r="S813" s="20">
        <f t="shared" si="282"/>
        <v>0</v>
      </c>
      <c r="T813" s="14">
        <f t="shared" si="296"/>
        <v>0</v>
      </c>
      <c r="U813" s="4" t="str">
        <f t="shared" si="290"/>
        <v>J=</v>
      </c>
      <c r="V813" s="29">
        <f t="shared" si="291"/>
        <v>45189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x14ac:dyDescent="0.15">
      <c r="A814" s="35">
        <f t="shared" si="283"/>
        <v>45177</v>
      </c>
      <c r="B814" s="156">
        <f t="shared" ca="1" si="292"/>
        <v>1559.4214003699999</v>
      </c>
      <c r="C814" s="14">
        <f t="shared" si="284"/>
        <v>1000</v>
      </c>
      <c r="D814" s="13">
        <f ca="1">IF(A814&lt;$B$1,VLOOKUP(A814,[1]DI!$A$4:$B$15000,2,FALSE),0)</f>
        <v>0.13150000000000001</v>
      </c>
      <c r="E814" s="14">
        <f t="shared" ca="1" si="293"/>
        <v>1.0004903700000001</v>
      </c>
      <c r="F814" s="14">
        <f ca="1">(TRUNC(PRODUCT($E$12:$E813),16))</f>
        <v>1.26463525626622</v>
      </c>
      <c r="G814" s="14">
        <f t="shared" ca="1" si="294"/>
        <v>1.2566010519579101</v>
      </c>
      <c r="H814" s="14">
        <f t="shared" ca="1" si="295"/>
        <v>1.0063936</v>
      </c>
      <c r="I814" s="13">
        <f t="shared" si="285"/>
        <v>0.1</v>
      </c>
      <c r="J814" s="29">
        <f t="shared" si="286"/>
        <v>45159</v>
      </c>
      <c r="K814" s="2">
        <f t="shared" si="287"/>
        <v>13</v>
      </c>
      <c r="L814" s="17">
        <f t="shared" si="288"/>
        <v>13</v>
      </c>
      <c r="M814" s="12">
        <f t="shared" si="280"/>
        <v>1.0049289020000001</v>
      </c>
      <c r="N814" s="12">
        <f t="shared" ca="1" si="281"/>
        <v>1.011354015</v>
      </c>
      <c r="O814" s="17">
        <f t="shared" si="289"/>
        <v>0</v>
      </c>
      <c r="P814" s="14">
        <f t="shared" ca="1" si="278"/>
        <v>559.42140037000001</v>
      </c>
      <c r="Q814" s="14">
        <f t="shared" si="279"/>
        <v>0</v>
      </c>
      <c r="R814" s="14">
        <f t="shared" ca="1" si="297"/>
        <v>541.91448023999999</v>
      </c>
      <c r="S814" s="20">
        <f t="shared" si="282"/>
        <v>0</v>
      </c>
      <c r="T814" s="14">
        <f t="shared" si="296"/>
        <v>0</v>
      </c>
      <c r="U814" s="4" t="str">
        <f t="shared" si="290"/>
        <v>J=</v>
      </c>
      <c r="V814" s="29">
        <f t="shared" si="291"/>
        <v>45189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35">
        <f t="shared" si="283"/>
        <v>45178</v>
      </c>
      <c r="B815" s="156">
        <f t="shared" ca="1" si="292"/>
        <v>1560.7762991300001</v>
      </c>
      <c r="C815" s="14">
        <f t="shared" si="284"/>
        <v>1000</v>
      </c>
      <c r="D815" s="13">
        <f ca="1">IF(A815&lt;$B$1,VLOOKUP(A815,[1]DI!$A$4:$B$15000,2,FALSE),0)</f>
        <v>0</v>
      </c>
      <c r="E815" s="14">
        <f t="shared" ca="1" si="293"/>
        <v>1</v>
      </c>
      <c r="F815" s="14">
        <f ca="1">(TRUNC(PRODUCT($E$12:$E814),16))</f>
        <v>1.26525539545683</v>
      </c>
      <c r="G815" s="14">
        <f t="shared" ca="1" si="294"/>
        <v>1.2566010519579101</v>
      </c>
      <c r="H815" s="14">
        <f t="shared" ca="1" si="295"/>
        <v>1.0068871100000001</v>
      </c>
      <c r="I815" s="13">
        <f t="shared" si="285"/>
        <v>0.1</v>
      </c>
      <c r="J815" s="29">
        <f t="shared" si="286"/>
        <v>45159</v>
      </c>
      <c r="K815" s="2">
        <f t="shared" si="287"/>
        <v>13</v>
      </c>
      <c r="L815" s="17">
        <f t="shared" si="288"/>
        <v>14</v>
      </c>
      <c r="M815" s="12">
        <f t="shared" si="280"/>
        <v>1.005309053</v>
      </c>
      <c r="N815" s="12">
        <f t="shared" ca="1" si="281"/>
        <v>1.012232727</v>
      </c>
      <c r="O815" s="17">
        <f t="shared" si="289"/>
        <v>0</v>
      </c>
      <c r="P815" s="14">
        <f t="shared" ca="1" si="278"/>
        <v>560.77629912999998</v>
      </c>
      <c r="Q815" s="14">
        <f t="shared" si="279"/>
        <v>0</v>
      </c>
      <c r="R815" s="14">
        <f t="shared" ca="1" si="297"/>
        <v>541.91448023999999</v>
      </c>
      <c r="S815" s="20">
        <f t="shared" si="282"/>
        <v>0</v>
      </c>
      <c r="T815" s="14">
        <f t="shared" si="296"/>
        <v>0</v>
      </c>
      <c r="U815" s="4" t="str">
        <f t="shared" si="290"/>
        <v>J=</v>
      </c>
      <c r="V815" s="29">
        <f t="shared" si="291"/>
        <v>45189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35">
        <f t="shared" si="283"/>
        <v>45179</v>
      </c>
      <c r="B816" s="156">
        <f t="shared" ca="1" si="292"/>
        <v>1560.7762991300001</v>
      </c>
      <c r="C816" s="14">
        <f t="shared" si="284"/>
        <v>1000</v>
      </c>
      <c r="D816" s="13">
        <f ca="1">IF(A816&lt;$B$1,VLOOKUP(A816,[1]DI!$A$4:$B$15000,2,FALSE),0)</f>
        <v>0</v>
      </c>
      <c r="E816" s="14">
        <f t="shared" ca="1" si="293"/>
        <v>1</v>
      </c>
      <c r="F816" s="14">
        <f ca="1">(TRUNC(PRODUCT($E$12:$E815),16))</f>
        <v>1.26525539545683</v>
      </c>
      <c r="G816" s="14">
        <f t="shared" ca="1" si="294"/>
        <v>1.2566010519579101</v>
      </c>
      <c r="H816" s="14">
        <f t="shared" ca="1" si="295"/>
        <v>1.0068871100000001</v>
      </c>
      <c r="I816" s="13">
        <f t="shared" si="285"/>
        <v>0.1</v>
      </c>
      <c r="J816" s="29">
        <f t="shared" si="286"/>
        <v>45159</v>
      </c>
      <c r="K816" s="2">
        <f t="shared" si="287"/>
        <v>13</v>
      </c>
      <c r="L816" s="17">
        <f t="shared" si="288"/>
        <v>14</v>
      </c>
      <c r="M816" s="12">
        <f t="shared" si="280"/>
        <v>1.005309053</v>
      </c>
      <c r="N816" s="12">
        <f t="shared" ca="1" si="281"/>
        <v>1.012232727</v>
      </c>
      <c r="O816" s="17">
        <f t="shared" si="289"/>
        <v>0</v>
      </c>
      <c r="P816" s="14">
        <f t="shared" ca="1" si="278"/>
        <v>560.77629912999998</v>
      </c>
      <c r="Q816" s="14">
        <f t="shared" si="279"/>
        <v>0</v>
      </c>
      <c r="R816" s="14">
        <f t="shared" ca="1" si="297"/>
        <v>541.91448023999999</v>
      </c>
      <c r="S816" s="20">
        <f t="shared" si="282"/>
        <v>0</v>
      </c>
      <c r="T816" s="14">
        <f t="shared" si="296"/>
        <v>0</v>
      </c>
      <c r="U816" s="4" t="str">
        <f t="shared" si="290"/>
        <v>J=</v>
      </c>
      <c r="V816" s="29">
        <f t="shared" si="291"/>
        <v>45189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35">
        <f t="shared" si="283"/>
        <v>45180</v>
      </c>
      <c r="B817" s="156">
        <f t="shared" ca="1" si="292"/>
        <v>1560.7762991300001</v>
      </c>
      <c r="C817" s="14">
        <f t="shared" si="284"/>
        <v>1000</v>
      </c>
      <c r="D817" s="13">
        <f ca="1">IF(A817&lt;$B$1,VLOOKUP(A817,[1]DI!$A$4:$B$15000,2,FALSE),0)</f>
        <v>0.13150000000000001</v>
      </c>
      <c r="E817" s="14">
        <f t="shared" ca="1" si="293"/>
        <v>1.0004903700000001</v>
      </c>
      <c r="F817" s="14">
        <f ca="1">(TRUNC(PRODUCT($E$12:$E816),16))</f>
        <v>1.26525539545683</v>
      </c>
      <c r="G817" s="14">
        <f t="shared" ca="1" si="294"/>
        <v>1.2566010519579101</v>
      </c>
      <c r="H817" s="14">
        <f t="shared" ca="1" si="295"/>
        <v>1.0068871100000001</v>
      </c>
      <c r="I817" s="13">
        <f t="shared" si="285"/>
        <v>0.1</v>
      </c>
      <c r="J817" s="29">
        <f t="shared" si="286"/>
        <v>45159</v>
      </c>
      <c r="K817" s="2">
        <f t="shared" si="287"/>
        <v>14</v>
      </c>
      <c r="L817" s="17">
        <f t="shared" si="288"/>
        <v>14</v>
      </c>
      <c r="M817" s="12">
        <f t="shared" si="280"/>
        <v>1.005309053</v>
      </c>
      <c r="N817" s="12">
        <f t="shared" ca="1" si="281"/>
        <v>1.012232727</v>
      </c>
      <c r="O817" s="17">
        <f t="shared" si="289"/>
        <v>0</v>
      </c>
      <c r="P817" s="14">
        <f t="shared" ca="1" si="278"/>
        <v>560.77629912999998</v>
      </c>
      <c r="Q817" s="14">
        <f t="shared" si="279"/>
        <v>0</v>
      </c>
      <c r="R817" s="14">
        <f t="shared" ca="1" si="297"/>
        <v>541.91448023999999</v>
      </c>
      <c r="S817" s="20">
        <f t="shared" si="282"/>
        <v>0</v>
      </c>
      <c r="T817" s="14">
        <f t="shared" si="296"/>
        <v>0</v>
      </c>
      <c r="U817" s="4" t="str">
        <f t="shared" si="290"/>
        <v>J=</v>
      </c>
      <c r="V817" s="29">
        <f t="shared" si="291"/>
        <v>45189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35">
        <f t="shared" si="283"/>
        <v>45181</v>
      </c>
      <c r="B818" s="156">
        <f t="shared" ca="1" si="292"/>
        <v>1562.1323558600002</v>
      </c>
      <c r="C818" s="14">
        <f t="shared" si="284"/>
        <v>1000</v>
      </c>
      <c r="D818" s="13">
        <f ca="1">IF(A818&lt;$B$1,VLOOKUP(A818,[1]DI!$A$4:$B$15000,2,FALSE),0)</f>
        <v>0.13150000000000001</v>
      </c>
      <c r="E818" s="14">
        <f t="shared" ca="1" si="293"/>
        <v>1.0004903700000001</v>
      </c>
      <c r="F818" s="14">
        <f ca="1">(TRUNC(PRODUCT($E$12:$E817),16))</f>
        <v>1.2658758387450999</v>
      </c>
      <c r="G818" s="14">
        <f t="shared" ca="1" si="294"/>
        <v>1.2566010519579101</v>
      </c>
      <c r="H818" s="14">
        <f t="shared" ca="1" si="295"/>
        <v>1.0073808500000001</v>
      </c>
      <c r="I818" s="13">
        <f t="shared" si="285"/>
        <v>0.1</v>
      </c>
      <c r="J818" s="29">
        <f t="shared" si="286"/>
        <v>45159</v>
      </c>
      <c r="K818" s="2">
        <f t="shared" si="287"/>
        <v>15</v>
      </c>
      <c r="L818" s="17">
        <f t="shared" si="288"/>
        <v>15</v>
      </c>
      <c r="M818" s="12">
        <f t="shared" si="280"/>
        <v>1.005689348</v>
      </c>
      <c r="N818" s="12">
        <f t="shared" ca="1" si="281"/>
        <v>1.01311219</v>
      </c>
      <c r="O818" s="17">
        <f t="shared" si="289"/>
        <v>0</v>
      </c>
      <c r="P818" s="14">
        <f t="shared" ref="P818:P881" ca="1" si="298">TRUNC(((N818-1)*C818),8)+TRUNC(R817*N818,8)</f>
        <v>562.13235586000008</v>
      </c>
      <c r="Q818" s="14">
        <f t="shared" ref="Q818:Q881" si="299">Q817</f>
        <v>0</v>
      </c>
      <c r="R818" s="14">
        <f t="shared" ca="1" si="297"/>
        <v>541.91448023999999</v>
      </c>
      <c r="S818" s="20">
        <f t="shared" si="282"/>
        <v>0</v>
      </c>
      <c r="T818" s="14">
        <f t="shared" si="296"/>
        <v>0</v>
      </c>
      <c r="U818" s="4" t="str">
        <f t="shared" si="290"/>
        <v>J=</v>
      </c>
      <c r="V818" s="29">
        <f t="shared" si="291"/>
        <v>45189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35">
        <f t="shared" si="283"/>
        <v>45182</v>
      </c>
      <c r="B819" s="156">
        <f t="shared" ca="1" si="292"/>
        <v>1563.4896044900001</v>
      </c>
      <c r="C819" s="14">
        <f t="shared" si="284"/>
        <v>1000</v>
      </c>
      <c r="D819" s="13">
        <f ca="1">IF(A819&lt;$B$1,VLOOKUP(A819,[1]DI!$A$4:$B$15000,2,FALSE),0)</f>
        <v>0.13150000000000001</v>
      </c>
      <c r="E819" s="14">
        <f t="shared" ca="1" si="293"/>
        <v>1.0004903700000001</v>
      </c>
      <c r="F819" s="14">
        <f ca="1">(TRUNC(PRODUCT($E$12:$E818),16))</f>
        <v>1.26649658628015</v>
      </c>
      <c r="G819" s="14">
        <f t="shared" ca="1" si="294"/>
        <v>1.2566010519579101</v>
      </c>
      <c r="H819" s="14">
        <f t="shared" ca="1" si="295"/>
        <v>1.0078748399999999</v>
      </c>
      <c r="I819" s="13">
        <f t="shared" si="285"/>
        <v>0.1</v>
      </c>
      <c r="J819" s="29">
        <f t="shared" si="286"/>
        <v>45159</v>
      </c>
      <c r="K819" s="2">
        <f t="shared" si="287"/>
        <v>16</v>
      </c>
      <c r="L819" s="17">
        <f t="shared" si="288"/>
        <v>16</v>
      </c>
      <c r="M819" s="12">
        <f t="shared" si="280"/>
        <v>1.0060697869999999</v>
      </c>
      <c r="N819" s="12">
        <f t="shared" ca="1" si="281"/>
        <v>1.0139924259999999</v>
      </c>
      <c r="O819" s="17">
        <f t="shared" si="289"/>
        <v>0</v>
      </c>
      <c r="P819" s="14">
        <f t="shared" ca="1" si="298"/>
        <v>563.48960449000003</v>
      </c>
      <c r="Q819" s="14">
        <f t="shared" si="299"/>
        <v>0</v>
      </c>
      <c r="R819" s="14">
        <f t="shared" ca="1" si="297"/>
        <v>541.91448023999999</v>
      </c>
      <c r="S819" s="20">
        <f t="shared" si="282"/>
        <v>0</v>
      </c>
      <c r="T819" s="14">
        <f t="shared" si="296"/>
        <v>0</v>
      </c>
      <c r="U819" s="4" t="str">
        <f t="shared" si="290"/>
        <v>J=</v>
      </c>
      <c r="V819" s="29">
        <f t="shared" si="291"/>
        <v>45189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x14ac:dyDescent="0.15">
      <c r="A820" s="35">
        <f t="shared" si="283"/>
        <v>45183</v>
      </c>
      <c r="B820" s="156">
        <f t="shared" ca="1" si="292"/>
        <v>1564.8480280600002</v>
      </c>
      <c r="C820" s="14">
        <f t="shared" si="284"/>
        <v>1000</v>
      </c>
      <c r="D820" s="13">
        <f ca="1">IF(A820&lt;$B$1,VLOOKUP(A820,[1]DI!$A$4:$B$15000,2,FALSE),0)</f>
        <v>0.13150000000000001</v>
      </c>
      <c r="E820" s="14">
        <f t="shared" ca="1" si="293"/>
        <v>1.0004903700000001</v>
      </c>
      <c r="F820" s="14">
        <f ca="1">(TRUNC(PRODUCT($E$12:$E819),16))</f>
        <v>1.26711763821116</v>
      </c>
      <c r="G820" s="14">
        <f t="shared" ca="1" si="294"/>
        <v>1.2566010519579101</v>
      </c>
      <c r="H820" s="14">
        <f t="shared" ca="1" si="295"/>
        <v>1.0083690700000001</v>
      </c>
      <c r="I820" s="13">
        <f t="shared" si="285"/>
        <v>0.1</v>
      </c>
      <c r="J820" s="29">
        <f t="shared" si="286"/>
        <v>45159</v>
      </c>
      <c r="K820" s="2">
        <f t="shared" si="287"/>
        <v>17</v>
      </c>
      <c r="L820" s="17">
        <f t="shared" si="288"/>
        <v>17</v>
      </c>
      <c r="M820" s="12">
        <f t="shared" si="280"/>
        <v>1.00645037</v>
      </c>
      <c r="N820" s="12">
        <f t="shared" ca="1" si="281"/>
        <v>1.0148734239999999</v>
      </c>
      <c r="O820" s="17">
        <f t="shared" si="289"/>
        <v>0</v>
      </c>
      <c r="P820" s="14">
        <f t="shared" ca="1" si="298"/>
        <v>564.84802806000005</v>
      </c>
      <c r="Q820" s="14">
        <f t="shared" si="299"/>
        <v>0</v>
      </c>
      <c r="R820" s="14">
        <f t="shared" ca="1" si="297"/>
        <v>541.91448023999999</v>
      </c>
      <c r="S820" s="20">
        <f t="shared" si="282"/>
        <v>0</v>
      </c>
      <c r="T820" s="14">
        <f t="shared" si="296"/>
        <v>0</v>
      </c>
      <c r="U820" s="4" t="str">
        <f t="shared" si="290"/>
        <v>J=</v>
      </c>
      <c r="V820" s="29">
        <f t="shared" si="291"/>
        <v>45189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35">
        <f t="shared" si="283"/>
        <v>45184</v>
      </c>
      <c r="B821" s="156">
        <f t="shared" ca="1" si="292"/>
        <v>1566.2076419999999</v>
      </c>
      <c r="C821" s="14">
        <f t="shared" si="284"/>
        <v>1000</v>
      </c>
      <c r="D821" s="13">
        <f ca="1">IF(A821&lt;$B$1,VLOOKUP(A821,[1]DI!$A$4:$B$15000,2,FALSE),0)</f>
        <v>0.13150000000000001</v>
      </c>
      <c r="E821" s="14">
        <f t="shared" ca="1" si="293"/>
        <v>1.0004903700000001</v>
      </c>
      <c r="F821" s="14">
        <f ca="1">(TRUNC(PRODUCT($E$12:$E820),16))</f>
        <v>1.26773899468741</v>
      </c>
      <c r="G821" s="14">
        <f t="shared" ca="1" si="294"/>
        <v>1.2566010519579101</v>
      </c>
      <c r="H821" s="14">
        <f t="shared" ca="1" si="295"/>
        <v>1.0088635500000001</v>
      </c>
      <c r="I821" s="13">
        <f t="shared" si="285"/>
        <v>0.1</v>
      </c>
      <c r="J821" s="29">
        <f t="shared" si="286"/>
        <v>45159</v>
      </c>
      <c r="K821" s="2">
        <f t="shared" si="287"/>
        <v>18</v>
      </c>
      <c r="L821" s="17">
        <f t="shared" si="288"/>
        <v>18</v>
      </c>
      <c r="M821" s="12">
        <f t="shared" si="280"/>
        <v>1.006831096</v>
      </c>
      <c r="N821" s="12">
        <f t="shared" ca="1" si="281"/>
        <v>1.015755194</v>
      </c>
      <c r="O821" s="17">
        <f t="shared" si="289"/>
        <v>0</v>
      </c>
      <c r="P821" s="14">
        <f t="shared" ca="1" si="298"/>
        <v>566.20764199999996</v>
      </c>
      <c r="Q821" s="14">
        <f t="shared" si="299"/>
        <v>0</v>
      </c>
      <c r="R821" s="14">
        <f t="shared" ca="1" si="297"/>
        <v>541.91448023999999</v>
      </c>
      <c r="S821" s="20">
        <f t="shared" si="282"/>
        <v>0</v>
      </c>
      <c r="T821" s="14">
        <f t="shared" si="296"/>
        <v>0</v>
      </c>
      <c r="U821" s="4" t="str">
        <f t="shared" si="290"/>
        <v>J=</v>
      </c>
      <c r="V821" s="29">
        <f t="shared" si="291"/>
        <v>45189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35">
        <f t="shared" si="283"/>
        <v>45185</v>
      </c>
      <c r="B822" s="156">
        <f t="shared" ca="1" si="292"/>
        <v>1567.5684185299999</v>
      </c>
      <c r="C822" s="14">
        <f t="shared" si="284"/>
        <v>1000</v>
      </c>
      <c r="D822" s="13">
        <f ca="1">IF(A822&lt;$B$1,VLOOKUP(A822,[1]DI!$A$4:$B$15000,2,FALSE),0)</f>
        <v>0</v>
      </c>
      <c r="E822" s="14">
        <f t="shared" ca="1" si="293"/>
        <v>1</v>
      </c>
      <c r="F822" s="14">
        <f ca="1">(TRUNC(PRODUCT($E$12:$E821),16))</f>
        <v>1.2683606558582401</v>
      </c>
      <c r="G822" s="14">
        <f t="shared" ca="1" si="294"/>
        <v>1.2566010519579101</v>
      </c>
      <c r="H822" s="14">
        <f t="shared" ca="1" si="295"/>
        <v>1.00935826</v>
      </c>
      <c r="I822" s="13">
        <f t="shared" si="285"/>
        <v>0.1</v>
      </c>
      <c r="J822" s="29">
        <f t="shared" si="286"/>
        <v>45159</v>
      </c>
      <c r="K822" s="2">
        <f t="shared" si="287"/>
        <v>18</v>
      </c>
      <c r="L822" s="17">
        <f t="shared" si="288"/>
        <v>19</v>
      </c>
      <c r="M822" s="12">
        <f t="shared" si="280"/>
        <v>1.0072119669999999</v>
      </c>
      <c r="N822" s="12">
        <f t="shared" ca="1" si="281"/>
        <v>1.0166377179999999</v>
      </c>
      <c r="O822" s="17">
        <f t="shared" si="289"/>
        <v>0</v>
      </c>
      <c r="P822" s="14">
        <f t="shared" ca="1" si="298"/>
        <v>567.56841852999992</v>
      </c>
      <c r="Q822" s="14">
        <f t="shared" si="299"/>
        <v>0</v>
      </c>
      <c r="R822" s="14">
        <f t="shared" ca="1" si="297"/>
        <v>541.91448023999999</v>
      </c>
      <c r="S822" s="20">
        <f t="shared" si="282"/>
        <v>0</v>
      </c>
      <c r="T822" s="14">
        <f t="shared" si="296"/>
        <v>0</v>
      </c>
      <c r="U822" s="4" t="str">
        <f t="shared" si="290"/>
        <v>J=</v>
      </c>
      <c r="V822" s="29">
        <f t="shared" si="291"/>
        <v>45189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35">
        <f t="shared" si="283"/>
        <v>45186</v>
      </c>
      <c r="B823" s="156">
        <f t="shared" ca="1" si="292"/>
        <v>1567.5684185299999</v>
      </c>
      <c r="C823" s="14">
        <f t="shared" si="284"/>
        <v>1000</v>
      </c>
      <c r="D823" s="13">
        <f ca="1">IF(A823&lt;$B$1,VLOOKUP(A823,[1]DI!$A$4:$B$15000,2,FALSE),0)</f>
        <v>0</v>
      </c>
      <c r="E823" s="14">
        <f t="shared" ca="1" si="293"/>
        <v>1</v>
      </c>
      <c r="F823" s="14">
        <f ca="1">(TRUNC(PRODUCT($E$12:$E822),16))</f>
        <v>1.2683606558582401</v>
      </c>
      <c r="G823" s="14">
        <f t="shared" ca="1" si="294"/>
        <v>1.2566010519579101</v>
      </c>
      <c r="H823" s="14">
        <f t="shared" ca="1" si="295"/>
        <v>1.00935826</v>
      </c>
      <c r="I823" s="13">
        <f t="shared" si="285"/>
        <v>0.1</v>
      </c>
      <c r="J823" s="29">
        <f t="shared" si="286"/>
        <v>45159</v>
      </c>
      <c r="K823" s="2">
        <f t="shared" si="287"/>
        <v>18</v>
      </c>
      <c r="L823" s="17">
        <f t="shared" si="288"/>
        <v>19</v>
      </c>
      <c r="M823" s="12">
        <f t="shared" si="280"/>
        <v>1.0072119669999999</v>
      </c>
      <c r="N823" s="12">
        <f t="shared" ca="1" si="281"/>
        <v>1.0166377179999999</v>
      </c>
      <c r="O823" s="17">
        <f t="shared" si="289"/>
        <v>0</v>
      </c>
      <c r="P823" s="14">
        <f t="shared" ca="1" si="298"/>
        <v>567.56841852999992</v>
      </c>
      <c r="Q823" s="14">
        <f t="shared" si="299"/>
        <v>0</v>
      </c>
      <c r="R823" s="14">
        <f t="shared" ca="1" si="297"/>
        <v>541.91448023999999</v>
      </c>
      <c r="S823" s="20">
        <f t="shared" si="282"/>
        <v>0</v>
      </c>
      <c r="T823" s="14">
        <f t="shared" si="296"/>
        <v>0</v>
      </c>
      <c r="U823" s="4" t="str">
        <f t="shared" si="290"/>
        <v>J=</v>
      </c>
      <c r="V823" s="29">
        <f t="shared" si="291"/>
        <v>45189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35">
        <f t="shared" si="283"/>
        <v>45187</v>
      </c>
      <c r="B824" s="156">
        <f t="shared" ca="1" si="292"/>
        <v>1567.5684185299999</v>
      </c>
      <c r="C824" s="14">
        <f t="shared" si="284"/>
        <v>1000</v>
      </c>
      <c r="D824" s="13">
        <f ca="1">IF(A824&lt;$B$1,VLOOKUP(A824,[1]DI!$A$4:$B$15000,2,FALSE),0)</f>
        <v>0.13150000000000001</v>
      </c>
      <c r="E824" s="14">
        <f t="shared" ca="1" si="293"/>
        <v>1.0004903700000001</v>
      </c>
      <c r="F824" s="14">
        <f ca="1">(TRUNC(PRODUCT($E$12:$E823),16))</f>
        <v>1.2683606558582401</v>
      </c>
      <c r="G824" s="14">
        <f t="shared" ca="1" si="294"/>
        <v>1.2566010519579101</v>
      </c>
      <c r="H824" s="14">
        <f t="shared" ca="1" si="295"/>
        <v>1.00935826</v>
      </c>
      <c r="I824" s="13">
        <f t="shared" si="285"/>
        <v>0.1</v>
      </c>
      <c r="J824" s="29">
        <f t="shared" si="286"/>
        <v>45159</v>
      </c>
      <c r="K824" s="2">
        <f t="shared" si="287"/>
        <v>19</v>
      </c>
      <c r="L824" s="17">
        <f t="shared" si="288"/>
        <v>19</v>
      </c>
      <c r="M824" s="12">
        <f t="shared" si="280"/>
        <v>1.0072119669999999</v>
      </c>
      <c r="N824" s="12">
        <f t="shared" ca="1" si="281"/>
        <v>1.0166377179999999</v>
      </c>
      <c r="O824" s="17">
        <f t="shared" si="289"/>
        <v>0</v>
      </c>
      <c r="P824" s="14">
        <f t="shared" ca="1" si="298"/>
        <v>567.56841852999992</v>
      </c>
      <c r="Q824" s="14">
        <f t="shared" si="299"/>
        <v>0</v>
      </c>
      <c r="R824" s="14">
        <f t="shared" ca="1" si="297"/>
        <v>541.91448023999999</v>
      </c>
      <c r="S824" s="20">
        <f t="shared" si="282"/>
        <v>0</v>
      </c>
      <c r="T824" s="14">
        <f t="shared" si="296"/>
        <v>0</v>
      </c>
      <c r="U824" s="4" t="str">
        <f t="shared" si="290"/>
        <v>J=</v>
      </c>
      <c r="V824" s="29">
        <f t="shared" si="291"/>
        <v>45189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35">
        <f t="shared" si="283"/>
        <v>45188</v>
      </c>
      <c r="B825" s="156">
        <f t="shared" ca="1" si="292"/>
        <v>1568.93039006</v>
      </c>
      <c r="C825" s="14">
        <f t="shared" si="284"/>
        <v>1000</v>
      </c>
      <c r="D825" s="13">
        <f ca="1">IF(A825&lt;$B$1,VLOOKUP(A825,[1]DI!$A$4:$B$15000,2,FALSE),0)</f>
        <v>0.13150000000000001</v>
      </c>
      <c r="E825" s="14">
        <f t="shared" ca="1" si="293"/>
        <v>1.0004903700000001</v>
      </c>
      <c r="F825" s="14">
        <f ca="1">(TRUNC(PRODUCT($E$12:$E824),16))</f>
        <v>1.26898262187305</v>
      </c>
      <c r="G825" s="14">
        <f t="shared" ca="1" si="294"/>
        <v>1.2566010519579101</v>
      </c>
      <c r="H825" s="14">
        <f t="shared" ca="1" si="295"/>
        <v>1.0098532200000001</v>
      </c>
      <c r="I825" s="13">
        <f t="shared" si="285"/>
        <v>0.1</v>
      </c>
      <c r="J825" s="29">
        <f t="shared" si="286"/>
        <v>45159</v>
      </c>
      <c r="K825" s="2">
        <f t="shared" si="287"/>
        <v>20</v>
      </c>
      <c r="L825" s="17">
        <f t="shared" si="288"/>
        <v>20</v>
      </c>
      <c r="M825" s="12">
        <f t="shared" si="280"/>
        <v>1.007592982</v>
      </c>
      <c r="N825" s="12">
        <f t="shared" ca="1" si="281"/>
        <v>1.017521017</v>
      </c>
      <c r="O825" s="17">
        <f t="shared" si="289"/>
        <v>0</v>
      </c>
      <c r="P825" s="14">
        <f t="shared" ca="1" si="298"/>
        <v>568.93039006000004</v>
      </c>
      <c r="Q825" s="14">
        <f t="shared" si="299"/>
        <v>0</v>
      </c>
      <c r="R825" s="14">
        <f t="shared" ca="1" si="297"/>
        <v>541.91448023999999</v>
      </c>
      <c r="S825" s="20">
        <f t="shared" si="282"/>
        <v>0</v>
      </c>
      <c r="T825" s="14">
        <f t="shared" si="296"/>
        <v>0</v>
      </c>
      <c r="U825" s="4" t="str">
        <f t="shared" si="290"/>
        <v>J=</v>
      </c>
      <c r="V825" s="29">
        <f t="shared" si="291"/>
        <v>45189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x14ac:dyDescent="0.15">
      <c r="A826" s="35">
        <f t="shared" si="283"/>
        <v>45189</v>
      </c>
      <c r="B826" s="156">
        <f t="shared" ca="1" si="292"/>
        <v>1570.2935396</v>
      </c>
      <c r="C826" s="14">
        <f t="shared" si="284"/>
        <v>1000</v>
      </c>
      <c r="D826" s="13">
        <f ca="1">IF(A826&lt;$B$1,VLOOKUP(A826,[1]DI!$A$4:$B$15000,2,FALSE),0)</f>
        <v>0.13150000000000001</v>
      </c>
      <c r="E826" s="14">
        <f t="shared" ca="1" si="293"/>
        <v>1.0004903700000001</v>
      </c>
      <c r="F826" s="14">
        <f ca="1">(TRUNC(PRODUCT($E$12:$E825),16))</f>
        <v>1.2696048928813399</v>
      </c>
      <c r="G826" s="14">
        <f t="shared" ca="1" si="294"/>
        <v>1.2566010519579101</v>
      </c>
      <c r="H826" s="14">
        <f t="shared" ca="1" si="295"/>
        <v>1.0103484199999999</v>
      </c>
      <c r="I826" s="13">
        <f t="shared" si="285"/>
        <v>0.1</v>
      </c>
      <c r="J826" s="29">
        <f t="shared" si="286"/>
        <v>45159</v>
      </c>
      <c r="K826" s="2">
        <f t="shared" si="287"/>
        <v>21</v>
      </c>
      <c r="L826" s="17">
        <f t="shared" si="288"/>
        <v>21</v>
      </c>
      <c r="M826" s="12">
        <f t="shared" si="280"/>
        <v>1.00797414</v>
      </c>
      <c r="N826" s="12">
        <f t="shared" ca="1" si="281"/>
        <v>1.01840508</v>
      </c>
      <c r="O826" s="17">
        <f t="shared" si="289"/>
        <v>16</v>
      </c>
      <c r="P826" s="14">
        <f t="shared" ca="1" si="298"/>
        <v>570.29353960000003</v>
      </c>
      <c r="Q826" s="14">
        <f t="shared" si="299"/>
        <v>0</v>
      </c>
      <c r="R826" s="14">
        <f t="shared" ca="1" si="297"/>
        <v>570.29353960000003</v>
      </c>
      <c r="S826" s="20">
        <f t="shared" si="282"/>
        <v>0</v>
      </c>
      <c r="T826" s="14">
        <f t="shared" si="296"/>
        <v>0</v>
      </c>
      <c r="U826" s="4" t="str">
        <f t="shared" si="290"/>
        <v>J=</v>
      </c>
      <c r="V826" s="29">
        <f t="shared" si="291"/>
        <v>45189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35">
        <f t="shared" si="283"/>
        <v>45190</v>
      </c>
      <c r="B827" s="156">
        <f t="shared" ca="1" si="292"/>
        <v>1571.65787813</v>
      </c>
      <c r="C827" s="14">
        <f t="shared" si="284"/>
        <v>1000</v>
      </c>
      <c r="D827" s="13">
        <f ca="1">IF(A827&lt;$B$1,VLOOKUP(A827,[1]DI!$A$4:$B$15000,2,FALSE),0)</f>
        <v>0.1265</v>
      </c>
      <c r="E827" s="14">
        <f t="shared" ca="1" si="293"/>
        <v>1.0004727899999999</v>
      </c>
      <c r="F827" s="14">
        <f ca="1">(TRUNC(PRODUCT($E$12:$E826),16))</f>
        <v>1.27022746903266</v>
      </c>
      <c r="G827" s="14">
        <f t="shared" ca="1" si="294"/>
        <v>1.2696048928813399</v>
      </c>
      <c r="H827" s="14">
        <f t="shared" ca="1" si="295"/>
        <v>1.0004903700000001</v>
      </c>
      <c r="I827" s="13">
        <f t="shared" si="285"/>
        <v>0.1</v>
      </c>
      <c r="J827" s="29">
        <f t="shared" si="286"/>
        <v>45189</v>
      </c>
      <c r="K827" s="2">
        <f t="shared" si="287"/>
        <v>1</v>
      </c>
      <c r="L827" s="17">
        <f t="shared" si="288"/>
        <v>1</v>
      </c>
      <c r="M827" s="12">
        <f t="shared" si="280"/>
        <v>1.000378287</v>
      </c>
      <c r="N827" s="12">
        <f t="shared" ca="1" si="281"/>
        <v>1.0008688429999999</v>
      </c>
      <c r="O827" s="17">
        <f t="shared" si="289"/>
        <v>0</v>
      </c>
      <c r="P827" s="14">
        <f t="shared" ca="1" si="298"/>
        <v>571.65787812999997</v>
      </c>
      <c r="Q827" s="14">
        <f t="shared" si="299"/>
        <v>0</v>
      </c>
      <c r="R827" s="14">
        <f t="shared" ca="1" si="297"/>
        <v>570.29353960000003</v>
      </c>
      <c r="S827" s="20">
        <f t="shared" si="282"/>
        <v>0</v>
      </c>
      <c r="T827" s="14">
        <f t="shared" si="296"/>
        <v>0</v>
      </c>
      <c r="U827" s="4" t="str">
        <f t="shared" si="290"/>
        <v>J=</v>
      </c>
      <c r="V827" s="29">
        <f t="shared" si="291"/>
        <v>45219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35">
        <f t="shared" si="283"/>
        <v>45191</v>
      </c>
      <c r="B828" s="156">
        <f t="shared" ca="1" si="292"/>
        <v>1572.9957556700001</v>
      </c>
      <c r="C828" s="14">
        <f t="shared" si="284"/>
        <v>1000</v>
      </c>
      <c r="D828" s="13">
        <f ca="1">IF(A828&lt;$B$1,VLOOKUP(A828,[1]DI!$A$4:$B$15000,2,FALSE),0)</f>
        <v>0.1265</v>
      </c>
      <c r="E828" s="14">
        <f t="shared" ca="1" si="293"/>
        <v>1.0004727899999999</v>
      </c>
      <c r="F828" s="14">
        <f ca="1">(TRUNC(PRODUCT($E$12:$E827),16))</f>
        <v>1.27082801987775</v>
      </c>
      <c r="G828" s="14">
        <f t="shared" ca="1" si="294"/>
        <v>1.2696048928813399</v>
      </c>
      <c r="H828" s="14">
        <f t="shared" ca="1" si="295"/>
        <v>1.0009633899999999</v>
      </c>
      <c r="I828" s="13">
        <f t="shared" si="285"/>
        <v>0.1</v>
      </c>
      <c r="J828" s="29">
        <f t="shared" si="286"/>
        <v>45189</v>
      </c>
      <c r="K828" s="2">
        <f t="shared" si="287"/>
        <v>2</v>
      </c>
      <c r="L828" s="17">
        <f t="shared" si="288"/>
        <v>2</v>
      </c>
      <c r="M828" s="12">
        <f t="shared" si="280"/>
        <v>1.0007567159999999</v>
      </c>
      <c r="N828" s="12">
        <f t="shared" ca="1" si="281"/>
        <v>1.001720835</v>
      </c>
      <c r="O828" s="17">
        <f t="shared" si="289"/>
        <v>0</v>
      </c>
      <c r="P828" s="14">
        <f t="shared" ca="1" si="298"/>
        <v>572.99575566999999</v>
      </c>
      <c r="Q828" s="14">
        <f t="shared" si="299"/>
        <v>0</v>
      </c>
      <c r="R828" s="14">
        <f t="shared" ca="1" si="297"/>
        <v>570.29353960000003</v>
      </c>
      <c r="S828" s="20">
        <f t="shared" si="282"/>
        <v>0</v>
      </c>
      <c r="T828" s="14">
        <f t="shared" si="296"/>
        <v>0</v>
      </c>
      <c r="U828" s="4" t="str">
        <f t="shared" si="290"/>
        <v>J=</v>
      </c>
      <c r="V828" s="29">
        <f t="shared" si="291"/>
        <v>45219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35">
        <f t="shared" si="283"/>
        <v>45192</v>
      </c>
      <c r="B829" s="156">
        <f t="shared" ca="1" si="292"/>
        <v>1574.3347842400001</v>
      </c>
      <c r="C829" s="14">
        <f t="shared" si="284"/>
        <v>1000</v>
      </c>
      <c r="D829" s="13">
        <f ca="1">IF(A829&lt;$B$1,VLOOKUP(A829,[1]DI!$A$4:$B$15000,2,FALSE),0)</f>
        <v>0</v>
      </c>
      <c r="E829" s="14">
        <f t="shared" ca="1" si="293"/>
        <v>1</v>
      </c>
      <c r="F829" s="14">
        <f ca="1">(TRUNC(PRODUCT($E$12:$E828),16))</f>
        <v>1.2714288546572601</v>
      </c>
      <c r="G829" s="14">
        <f t="shared" ca="1" si="294"/>
        <v>1.2696048928813399</v>
      </c>
      <c r="H829" s="14">
        <f t="shared" ca="1" si="295"/>
        <v>1.0014366400000001</v>
      </c>
      <c r="I829" s="13">
        <f t="shared" si="285"/>
        <v>0.1</v>
      </c>
      <c r="J829" s="29">
        <f t="shared" si="286"/>
        <v>45189</v>
      </c>
      <c r="K829" s="2">
        <f t="shared" si="287"/>
        <v>2</v>
      </c>
      <c r="L829" s="17">
        <f t="shared" si="288"/>
        <v>3</v>
      </c>
      <c r="M829" s="12">
        <f t="shared" si="280"/>
        <v>1.001135289</v>
      </c>
      <c r="N829" s="12">
        <f t="shared" ca="1" si="281"/>
        <v>1.0025735600000001</v>
      </c>
      <c r="O829" s="17">
        <f t="shared" si="289"/>
        <v>0</v>
      </c>
      <c r="P829" s="14">
        <f t="shared" ca="1" si="298"/>
        <v>574.33478424000009</v>
      </c>
      <c r="Q829" s="14">
        <f t="shared" si="299"/>
        <v>0</v>
      </c>
      <c r="R829" s="14">
        <f t="shared" ca="1" si="297"/>
        <v>570.29353960000003</v>
      </c>
      <c r="S829" s="20">
        <f t="shared" si="282"/>
        <v>0</v>
      </c>
      <c r="T829" s="14">
        <f t="shared" si="296"/>
        <v>0</v>
      </c>
      <c r="U829" s="4" t="str">
        <f t="shared" si="290"/>
        <v>J=</v>
      </c>
      <c r="V829" s="29">
        <f t="shared" si="291"/>
        <v>45219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35">
        <f t="shared" si="283"/>
        <v>45193</v>
      </c>
      <c r="B830" s="156">
        <f t="shared" ca="1" si="292"/>
        <v>1574.3347842400001</v>
      </c>
      <c r="C830" s="14">
        <f t="shared" si="284"/>
        <v>1000</v>
      </c>
      <c r="D830" s="13">
        <f ca="1">IF(A830&lt;$B$1,VLOOKUP(A830,[1]DI!$A$4:$B$15000,2,FALSE),0)</f>
        <v>0</v>
      </c>
      <c r="E830" s="14">
        <f t="shared" ca="1" si="293"/>
        <v>1</v>
      </c>
      <c r="F830" s="14">
        <f ca="1">(TRUNC(PRODUCT($E$12:$E829),16))</f>
        <v>1.2714288546572601</v>
      </c>
      <c r="G830" s="14">
        <f t="shared" ca="1" si="294"/>
        <v>1.2696048928813399</v>
      </c>
      <c r="H830" s="14">
        <f t="shared" ca="1" si="295"/>
        <v>1.0014366400000001</v>
      </c>
      <c r="I830" s="13">
        <f t="shared" si="285"/>
        <v>0.1</v>
      </c>
      <c r="J830" s="29">
        <f t="shared" si="286"/>
        <v>45189</v>
      </c>
      <c r="K830" s="2">
        <f t="shared" si="287"/>
        <v>2</v>
      </c>
      <c r="L830" s="17">
        <f t="shared" si="288"/>
        <v>3</v>
      </c>
      <c r="M830" s="12">
        <f t="shared" si="280"/>
        <v>1.001135289</v>
      </c>
      <c r="N830" s="12">
        <f t="shared" ca="1" si="281"/>
        <v>1.0025735600000001</v>
      </c>
      <c r="O830" s="17">
        <f t="shared" si="289"/>
        <v>0</v>
      </c>
      <c r="P830" s="14">
        <f t="shared" ca="1" si="298"/>
        <v>574.33478424000009</v>
      </c>
      <c r="Q830" s="14">
        <f t="shared" si="299"/>
        <v>0</v>
      </c>
      <c r="R830" s="14">
        <f t="shared" ca="1" si="297"/>
        <v>570.29353960000003</v>
      </c>
      <c r="S830" s="20">
        <f t="shared" si="282"/>
        <v>0</v>
      </c>
      <c r="T830" s="14">
        <f t="shared" si="296"/>
        <v>0</v>
      </c>
      <c r="U830" s="4" t="str">
        <f t="shared" si="290"/>
        <v>J=</v>
      </c>
      <c r="V830" s="29">
        <f t="shared" si="291"/>
        <v>45219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35">
        <f t="shared" si="283"/>
        <v>45194</v>
      </c>
      <c r="B831" s="156">
        <f t="shared" ca="1" si="292"/>
        <v>1574.3347842400001</v>
      </c>
      <c r="C831" s="14">
        <f t="shared" si="284"/>
        <v>1000</v>
      </c>
      <c r="D831" s="13">
        <f ca="1">IF(A831&lt;$B$1,VLOOKUP(A831,[1]DI!$A$4:$B$15000,2,FALSE),0)</f>
        <v>0.1265</v>
      </c>
      <c r="E831" s="14">
        <f t="shared" ca="1" si="293"/>
        <v>1.0004727899999999</v>
      </c>
      <c r="F831" s="14">
        <f ca="1">(TRUNC(PRODUCT($E$12:$E830),16))</f>
        <v>1.2714288546572601</v>
      </c>
      <c r="G831" s="14">
        <f t="shared" ca="1" si="294"/>
        <v>1.2696048928813399</v>
      </c>
      <c r="H831" s="14">
        <f t="shared" ca="1" si="295"/>
        <v>1.0014366400000001</v>
      </c>
      <c r="I831" s="13">
        <f t="shared" si="285"/>
        <v>0.1</v>
      </c>
      <c r="J831" s="29">
        <f t="shared" si="286"/>
        <v>45189</v>
      </c>
      <c r="K831" s="2">
        <f t="shared" si="287"/>
        <v>3</v>
      </c>
      <c r="L831" s="17">
        <f t="shared" si="288"/>
        <v>3</v>
      </c>
      <c r="M831" s="12">
        <f t="shared" si="280"/>
        <v>1.001135289</v>
      </c>
      <c r="N831" s="12">
        <f t="shared" ca="1" si="281"/>
        <v>1.0025735600000001</v>
      </c>
      <c r="O831" s="17">
        <f t="shared" si="289"/>
        <v>0</v>
      </c>
      <c r="P831" s="14">
        <f t="shared" ca="1" si="298"/>
        <v>574.33478424000009</v>
      </c>
      <c r="Q831" s="14">
        <f t="shared" si="299"/>
        <v>0</v>
      </c>
      <c r="R831" s="14">
        <f t="shared" ca="1" si="297"/>
        <v>570.29353960000003</v>
      </c>
      <c r="S831" s="20">
        <f t="shared" si="282"/>
        <v>0</v>
      </c>
      <c r="T831" s="14">
        <f t="shared" si="296"/>
        <v>0</v>
      </c>
      <c r="U831" s="4" t="str">
        <f t="shared" si="290"/>
        <v>J=</v>
      </c>
      <c r="V831" s="29">
        <f t="shared" si="291"/>
        <v>45219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35">
        <f t="shared" si="283"/>
        <v>45195</v>
      </c>
      <c r="B832" s="156">
        <f t="shared" ca="1" si="292"/>
        <v>1575.6749465399998</v>
      </c>
      <c r="C832" s="14">
        <f t="shared" si="284"/>
        <v>1000</v>
      </c>
      <c r="D832" s="13">
        <f ca="1">IF(A832&lt;$B$1,VLOOKUP(A832,[1]DI!$A$4:$B$15000,2,FALSE),0)</f>
        <v>0.1265</v>
      </c>
      <c r="E832" s="14">
        <f t="shared" ca="1" si="293"/>
        <v>1.0004727899999999</v>
      </c>
      <c r="F832" s="14">
        <f ca="1">(TRUNC(PRODUCT($E$12:$E831),16))</f>
        <v>1.2720299735054601</v>
      </c>
      <c r="G832" s="14">
        <f t="shared" ca="1" si="294"/>
        <v>1.2696048928813399</v>
      </c>
      <c r="H832" s="14">
        <f t="shared" ca="1" si="295"/>
        <v>1.0019101100000001</v>
      </c>
      <c r="I832" s="13">
        <f t="shared" si="285"/>
        <v>0.1</v>
      </c>
      <c r="J832" s="29">
        <f t="shared" si="286"/>
        <v>45189</v>
      </c>
      <c r="K832" s="2">
        <f t="shared" si="287"/>
        <v>4</v>
      </c>
      <c r="L832" s="17">
        <f t="shared" si="288"/>
        <v>4</v>
      </c>
      <c r="M832" s="12">
        <f t="shared" si="280"/>
        <v>1.001514005</v>
      </c>
      <c r="N832" s="12">
        <f t="shared" ca="1" si="281"/>
        <v>1.003427007</v>
      </c>
      <c r="O832" s="17">
        <f t="shared" si="289"/>
        <v>0</v>
      </c>
      <c r="P832" s="14">
        <f t="shared" ca="1" si="298"/>
        <v>575.67494653999995</v>
      </c>
      <c r="Q832" s="14">
        <f t="shared" si="299"/>
        <v>0</v>
      </c>
      <c r="R832" s="14">
        <f t="shared" ca="1" si="297"/>
        <v>570.29353960000003</v>
      </c>
      <c r="S832" s="20">
        <f t="shared" si="282"/>
        <v>0</v>
      </c>
      <c r="T832" s="14">
        <f t="shared" si="296"/>
        <v>0</v>
      </c>
      <c r="U832" s="4" t="str">
        <f t="shared" si="290"/>
        <v>J=</v>
      </c>
      <c r="V832" s="29">
        <f t="shared" si="291"/>
        <v>45219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35">
        <f t="shared" si="283"/>
        <v>45196</v>
      </c>
      <c r="B833" s="156">
        <f t="shared" ca="1" si="292"/>
        <v>1577.0162426100001</v>
      </c>
      <c r="C833" s="14">
        <f t="shared" si="284"/>
        <v>1000</v>
      </c>
      <c r="D833" s="13">
        <f ca="1">IF(A833&lt;$B$1,VLOOKUP(A833,[1]DI!$A$4:$B$15000,2,FALSE),0)</f>
        <v>0.1265</v>
      </c>
      <c r="E833" s="14">
        <f t="shared" ca="1" si="293"/>
        <v>1.0004727899999999</v>
      </c>
      <c r="F833" s="14">
        <f ca="1">(TRUNC(PRODUCT($E$12:$E832),16))</f>
        <v>1.2726313765566299</v>
      </c>
      <c r="G833" s="14">
        <f t="shared" ca="1" si="294"/>
        <v>1.2696048928813399</v>
      </c>
      <c r="H833" s="14">
        <f t="shared" ca="1" si="295"/>
        <v>1.0023838</v>
      </c>
      <c r="I833" s="13">
        <f t="shared" si="285"/>
        <v>0.1</v>
      </c>
      <c r="J833" s="29">
        <f t="shared" si="286"/>
        <v>45189</v>
      </c>
      <c r="K833" s="2">
        <f t="shared" si="287"/>
        <v>5</v>
      </c>
      <c r="L833" s="17">
        <f t="shared" si="288"/>
        <v>5</v>
      </c>
      <c r="M833" s="12">
        <f t="shared" si="280"/>
        <v>1.001892864</v>
      </c>
      <c r="N833" s="12">
        <f t="shared" ca="1" si="281"/>
        <v>1.0042811760000001</v>
      </c>
      <c r="O833" s="17">
        <f t="shared" si="289"/>
        <v>0</v>
      </c>
      <c r="P833" s="14">
        <f t="shared" ca="1" si="298"/>
        <v>577.01624260999995</v>
      </c>
      <c r="Q833" s="14">
        <f t="shared" si="299"/>
        <v>0</v>
      </c>
      <c r="R833" s="14">
        <f t="shared" ca="1" si="297"/>
        <v>570.29353960000003</v>
      </c>
      <c r="S833" s="20">
        <f t="shared" si="282"/>
        <v>0</v>
      </c>
      <c r="T833" s="14">
        <f t="shared" si="296"/>
        <v>0</v>
      </c>
      <c r="U833" s="4" t="str">
        <f t="shared" si="290"/>
        <v>J=</v>
      </c>
      <c r="V833" s="29">
        <f t="shared" si="291"/>
        <v>45219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x14ac:dyDescent="0.15">
      <c r="A834" s="35">
        <f t="shared" si="283"/>
        <v>45197</v>
      </c>
      <c r="B834" s="156">
        <f t="shared" ca="1" si="292"/>
        <v>1578.3586912599999</v>
      </c>
      <c r="C834" s="14">
        <f t="shared" si="284"/>
        <v>1000</v>
      </c>
      <c r="D834" s="13">
        <f ca="1">IF(A834&lt;$B$1,VLOOKUP(A834,[1]DI!$A$4:$B$15000,2,FALSE),0)</f>
        <v>0.1265</v>
      </c>
      <c r="E834" s="14">
        <f t="shared" ca="1" si="293"/>
        <v>1.0004727899999999</v>
      </c>
      <c r="F834" s="14">
        <f ca="1">(TRUNC(PRODUCT($E$12:$E833),16))</f>
        <v>1.2732330639451499</v>
      </c>
      <c r="G834" s="14">
        <f t="shared" ca="1" si="294"/>
        <v>1.2696048928813399</v>
      </c>
      <c r="H834" s="14">
        <f t="shared" ca="1" si="295"/>
        <v>1.00285772</v>
      </c>
      <c r="I834" s="13">
        <f t="shared" si="285"/>
        <v>0.1</v>
      </c>
      <c r="J834" s="29">
        <f t="shared" si="286"/>
        <v>45189</v>
      </c>
      <c r="K834" s="2">
        <f t="shared" si="287"/>
        <v>6</v>
      </c>
      <c r="L834" s="17">
        <f t="shared" si="288"/>
        <v>6</v>
      </c>
      <c r="M834" s="12">
        <f t="shared" si="280"/>
        <v>1.0022718669999999</v>
      </c>
      <c r="N834" s="12">
        <f t="shared" ca="1" si="281"/>
        <v>1.0051360789999999</v>
      </c>
      <c r="O834" s="17">
        <f t="shared" si="289"/>
        <v>0</v>
      </c>
      <c r="P834" s="14">
        <f t="shared" ca="1" si="298"/>
        <v>578.35869126</v>
      </c>
      <c r="Q834" s="14">
        <f t="shared" si="299"/>
        <v>0</v>
      </c>
      <c r="R834" s="14">
        <f t="shared" ca="1" si="297"/>
        <v>570.29353960000003</v>
      </c>
      <c r="S834" s="20">
        <f t="shared" si="282"/>
        <v>0</v>
      </c>
      <c r="T834" s="14">
        <f t="shared" si="296"/>
        <v>0</v>
      </c>
      <c r="U834" s="4" t="str">
        <f t="shared" si="290"/>
        <v>J=</v>
      </c>
      <c r="V834" s="29">
        <f t="shared" si="291"/>
        <v>45219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35">
        <f t="shared" si="283"/>
        <v>45198</v>
      </c>
      <c r="B835" s="156">
        <f t="shared" ca="1" si="292"/>
        <v>1579.70227682</v>
      </c>
      <c r="C835" s="14">
        <f t="shared" si="284"/>
        <v>1000</v>
      </c>
      <c r="D835" s="13">
        <f ca="1">IF(A835&lt;$B$1,VLOOKUP(A835,[1]DI!$A$4:$B$15000,2,FALSE),0)</f>
        <v>0.1265</v>
      </c>
      <c r="E835" s="14">
        <f t="shared" ca="1" si="293"/>
        <v>1.0004727899999999</v>
      </c>
      <c r="F835" s="14">
        <f ca="1">(TRUNC(PRODUCT($E$12:$E834),16))</f>
        <v>1.27383503580545</v>
      </c>
      <c r="G835" s="14">
        <f t="shared" ca="1" si="294"/>
        <v>1.2696048928813399</v>
      </c>
      <c r="H835" s="14">
        <f t="shared" ca="1" si="295"/>
        <v>1.0033318600000001</v>
      </c>
      <c r="I835" s="13">
        <f t="shared" si="285"/>
        <v>0.1</v>
      </c>
      <c r="J835" s="29">
        <f t="shared" si="286"/>
        <v>45189</v>
      </c>
      <c r="K835" s="2">
        <f t="shared" si="287"/>
        <v>7</v>
      </c>
      <c r="L835" s="17">
        <f t="shared" si="288"/>
        <v>7</v>
      </c>
      <c r="M835" s="12">
        <f t="shared" si="280"/>
        <v>1.0026510129999999</v>
      </c>
      <c r="N835" s="12">
        <f t="shared" ca="1" si="281"/>
        <v>1.0059917060000001</v>
      </c>
      <c r="O835" s="17">
        <f t="shared" si="289"/>
        <v>0</v>
      </c>
      <c r="P835" s="14">
        <f t="shared" ca="1" si="298"/>
        <v>579.70227682000007</v>
      </c>
      <c r="Q835" s="14">
        <f t="shared" si="299"/>
        <v>0</v>
      </c>
      <c r="R835" s="14">
        <f t="shared" ca="1" si="297"/>
        <v>570.29353960000003</v>
      </c>
      <c r="S835" s="20">
        <f t="shared" si="282"/>
        <v>0</v>
      </c>
      <c r="T835" s="14">
        <f t="shared" si="296"/>
        <v>0</v>
      </c>
      <c r="U835" s="4" t="str">
        <f t="shared" si="290"/>
        <v>J=</v>
      </c>
      <c r="V835" s="29">
        <f t="shared" si="291"/>
        <v>45219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35">
        <f t="shared" si="283"/>
        <v>45199</v>
      </c>
      <c r="B836" s="156">
        <f t="shared" ca="1" si="292"/>
        <v>1581.04699768</v>
      </c>
      <c r="C836" s="14">
        <f t="shared" si="284"/>
        <v>1000</v>
      </c>
      <c r="D836" s="13">
        <f ca="1">IF(A836&lt;$B$1,VLOOKUP(A836,[1]DI!$A$4:$B$15000,2,FALSE),0)</f>
        <v>0</v>
      </c>
      <c r="E836" s="14">
        <f t="shared" ca="1" si="293"/>
        <v>1</v>
      </c>
      <c r="F836" s="14">
        <f ca="1">(TRUNC(PRODUCT($E$12:$E835),16))</f>
        <v>1.27443729227203</v>
      </c>
      <c r="G836" s="14">
        <f t="shared" ca="1" si="294"/>
        <v>1.2696048928813399</v>
      </c>
      <c r="H836" s="14">
        <f t="shared" ca="1" si="295"/>
        <v>1.00380622</v>
      </c>
      <c r="I836" s="13">
        <f t="shared" si="285"/>
        <v>0.1</v>
      </c>
      <c r="J836" s="29">
        <f t="shared" si="286"/>
        <v>45189</v>
      </c>
      <c r="K836" s="2">
        <f t="shared" si="287"/>
        <v>7</v>
      </c>
      <c r="L836" s="17">
        <f t="shared" si="288"/>
        <v>8</v>
      </c>
      <c r="M836" s="12">
        <f t="shared" si="280"/>
        <v>1.003030302</v>
      </c>
      <c r="N836" s="12">
        <f t="shared" ca="1" si="281"/>
        <v>1.0068480559999999</v>
      </c>
      <c r="O836" s="17">
        <f t="shared" si="289"/>
        <v>0</v>
      </c>
      <c r="P836" s="14">
        <f t="shared" ca="1" si="298"/>
        <v>581.04699768</v>
      </c>
      <c r="Q836" s="14">
        <f t="shared" si="299"/>
        <v>0</v>
      </c>
      <c r="R836" s="14">
        <f t="shared" ca="1" si="297"/>
        <v>570.29353960000003</v>
      </c>
      <c r="S836" s="20">
        <f t="shared" si="282"/>
        <v>0</v>
      </c>
      <c r="T836" s="14">
        <f t="shared" si="296"/>
        <v>0</v>
      </c>
      <c r="U836" s="4" t="str">
        <f t="shared" si="290"/>
        <v>J=</v>
      </c>
      <c r="V836" s="29">
        <f t="shared" si="291"/>
        <v>45219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35">
        <f t="shared" si="283"/>
        <v>45200</v>
      </c>
      <c r="B837" s="156">
        <f t="shared" ca="1" si="292"/>
        <v>1581.04699768</v>
      </c>
      <c r="C837" s="14">
        <f t="shared" si="284"/>
        <v>1000</v>
      </c>
      <c r="D837" s="13">
        <f ca="1">IF(A837&lt;$B$1,VLOOKUP(A837,[1]DI!$A$4:$B$15000,2,FALSE),0)</f>
        <v>0</v>
      </c>
      <c r="E837" s="14">
        <f t="shared" ca="1" si="293"/>
        <v>1</v>
      </c>
      <c r="F837" s="14">
        <f ca="1">(TRUNC(PRODUCT($E$12:$E836),16))</f>
        <v>1.27443729227203</v>
      </c>
      <c r="G837" s="14">
        <f t="shared" ca="1" si="294"/>
        <v>1.2696048928813399</v>
      </c>
      <c r="H837" s="14">
        <f t="shared" ca="1" si="295"/>
        <v>1.00380622</v>
      </c>
      <c r="I837" s="13">
        <f t="shared" si="285"/>
        <v>0.1</v>
      </c>
      <c r="J837" s="29">
        <f t="shared" si="286"/>
        <v>45189</v>
      </c>
      <c r="K837" s="2">
        <f t="shared" si="287"/>
        <v>7</v>
      </c>
      <c r="L837" s="17">
        <f t="shared" si="288"/>
        <v>8</v>
      </c>
      <c r="M837" s="12">
        <f t="shared" si="280"/>
        <v>1.003030302</v>
      </c>
      <c r="N837" s="12">
        <f t="shared" ca="1" si="281"/>
        <v>1.0068480559999999</v>
      </c>
      <c r="O837" s="17">
        <f t="shared" si="289"/>
        <v>0</v>
      </c>
      <c r="P837" s="14">
        <f t="shared" ca="1" si="298"/>
        <v>581.04699768</v>
      </c>
      <c r="Q837" s="14">
        <f t="shared" si="299"/>
        <v>0</v>
      </c>
      <c r="R837" s="14">
        <f t="shared" ca="1" si="297"/>
        <v>570.29353960000003</v>
      </c>
      <c r="S837" s="20">
        <f t="shared" si="282"/>
        <v>0</v>
      </c>
      <c r="T837" s="14">
        <f t="shared" si="296"/>
        <v>0</v>
      </c>
      <c r="U837" s="4" t="str">
        <f t="shared" si="290"/>
        <v>J=</v>
      </c>
      <c r="V837" s="29">
        <f t="shared" si="291"/>
        <v>45219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35">
        <f t="shared" si="283"/>
        <v>45201</v>
      </c>
      <c r="B838" s="156">
        <f t="shared" ca="1" si="292"/>
        <v>1581.04699768</v>
      </c>
      <c r="C838" s="14">
        <f t="shared" si="284"/>
        <v>1000</v>
      </c>
      <c r="D838" s="13">
        <f ca="1">IF(A838&lt;$B$1,VLOOKUP(A838,[1]DI!$A$4:$B$15000,2,FALSE),0)</f>
        <v>0.1265</v>
      </c>
      <c r="E838" s="14">
        <f t="shared" ca="1" si="293"/>
        <v>1.0004727899999999</v>
      </c>
      <c r="F838" s="14">
        <f ca="1">(TRUNC(PRODUCT($E$12:$E837),16))</f>
        <v>1.27443729227203</v>
      </c>
      <c r="G838" s="14">
        <f t="shared" ca="1" si="294"/>
        <v>1.2696048928813399</v>
      </c>
      <c r="H838" s="14">
        <f t="shared" ca="1" si="295"/>
        <v>1.00380622</v>
      </c>
      <c r="I838" s="13">
        <f t="shared" si="285"/>
        <v>0.1</v>
      </c>
      <c r="J838" s="29">
        <f t="shared" si="286"/>
        <v>45189</v>
      </c>
      <c r="K838" s="2">
        <f t="shared" si="287"/>
        <v>8</v>
      </c>
      <c r="L838" s="17">
        <f t="shared" si="288"/>
        <v>8</v>
      </c>
      <c r="M838" s="12">
        <f t="shared" si="280"/>
        <v>1.003030302</v>
      </c>
      <c r="N838" s="12">
        <f t="shared" ca="1" si="281"/>
        <v>1.0068480559999999</v>
      </c>
      <c r="O838" s="17">
        <f t="shared" si="289"/>
        <v>0</v>
      </c>
      <c r="P838" s="14">
        <f t="shared" ca="1" si="298"/>
        <v>581.04699768</v>
      </c>
      <c r="Q838" s="14">
        <f t="shared" si="299"/>
        <v>0</v>
      </c>
      <c r="R838" s="14">
        <f t="shared" ca="1" si="297"/>
        <v>570.29353960000003</v>
      </c>
      <c r="S838" s="20">
        <f t="shared" si="282"/>
        <v>0</v>
      </c>
      <c r="T838" s="14">
        <f t="shared" si="296"/>
        <v>0</v>
      </c>
      <c r="U838" s="4" t="str">
        <f t="shared" si="290"/>
        <v>J=</v>
      </c>
      <c r="V838" s="29">
        <f t="shared" si="291"/>
        <v>45219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35">
        <f t="shared" si="283"/>
        <v>45202</v>
      </c>
      <c r="B839" s="156">
        <f t="shared" ca="1" si="292"/>
        <v>1582.39287272</v>
      </c>
      <c r="C839" s="14">
        <f t="shared" si="284"/>
        <v>1000</v>
      </c>
      <c r="D839" s="13">
        <f ca="1">IF(A839&lt;$B$1,VLOOKUP(A839,[1]DI!$A$4:$B$15000,2,FALSE),0)</f>
        <v>0.1265</v>
      </c>
      <c r="E839" s="14">
        <f t="shared" ca="1" si="293"/>
        <v>1.0004727899999999</v>
      </c>
      <c r="F839" s="14">
        <f ca="1">(TRUNC(PRODUCT($E$12:$E838),16))</f>
        <v>1.2750398334794499</v>
      </c>
      <c r="G839" s="14">
        <f t="shared" ca="1" si="294"/>
        <v>1.2696048928813399</v>
      </c>
      <c r="H839" s="14">
        <f t="shared" ca="1" si="295"/>
        <v>1.00428081</v>
      </c>
      <c r="I839" s="13">
        <f t="shared" si="285"/>
        <v>0.1</v>
      </c>
      <c r="J839" s="29">
        <f t="shared" si="286"/>
        <v>45189</v>
      </c>
      <c r="K839" s="2">
        <f t="shared" si="287"/>
        <v>9</v>
      </c>
      <c r="L839" s="17">
        <f t="shared" si="288"/>
        <v>9</v>
      </c>
      <c r="M839" s="12">
        <f t="shared" si="280"/>
        <v>1.003409735</v>
      </c>
      <c r="N839" s="12">
        <f t="shared" ca="1" si="281"/>
        <v>1.007705141</v>
      </c>
      <c r="O839" s="17">
        <f t="shared" si="289"/>
        <v>0</v>
      </c>
      <c r="P839" s="14">
        <f t="shared" ca="1" si="298"/>
        <v>582.39287272000001</v>
      </c>
      <c r="Q839" s="14">
        <f t="shared" si="299"/>
        <v>0</v>
      </c>
      <c r="R839" s="14">
        <f t="shared" ca="1" si="297"/>
        <v>570.29353960000003</v>
      </c>
      <c r="S839" s="20">
        <f t="shared" si="282"/>
        <v>0</v>
      </c>
      <c r="T839" s="14">
        <f t="shared" si="296"/>
        <v>0</v>
      </c>
      <c r="U839" s="4" t="str">
        <f t="shared" si="290"/>
        <v>J=</v>
      </c>
      <c r="V839" s="29">
        <f t="shared" si="291"/>
        <v>45219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35">
        <f t="shared" si="283"/>
        <v>45203</v>
      </c>
      <c r="B840" s="156">
        <f t="shared" ca="1" si="292"/>
        <v>1583.7399034999999</v>
      </c>
      <c r="C840" s="14">
        <f t="shared" si="284"/>
        <v>1000</v>
      </c>
      <c r="D840" s="13">
        <f ca="1">IF(A840&lt;$B$1,VLOOKUP(A840,[1]DI!$A$4:$B$15000,2,FALSE),0)</f>
        <v>0.1265</v>
      </c>
      <c r="E840" s="14">
        <f t="shared" ca="1" si="293"/>
        <v>1.0004727899999999</v>
      </c>
      <c r="F840" s="14">
        <f ca="1">(TRUNC(PRODUCT($E$12:$E839),16))</f>
        <v>1.27564265956232</v>
      </c>
      <c r="G840" s="14">
        <f t="shared" ca="1" si="294"/>
        <v>1.2696048928813399</v>
      </c>
      <c r="H840" s="14">
        <f t="shared" ca="1" si="295"/>
        <v>1.00475563</v>
      </c>
      <c r="I840" s="13">
        <f t="shared" si="285"/>
        <v>0.1</v>
      </c>
      <c r="J840" s="29">
        <f t="shared" si="286"/>
        <v>45189</v>
      </c>
      <c r="K840" s="2">
        <f t="shared" si="287"/>
        <v>10</v>
      </c>
      <c r="L840" s="17">
        <f t="shared" si="288"/>
        <v>10</v>
      </c>
      <c r="M840" s="12">
        <f t="shared" si="280"/>
        <v>1.003789311</v>
      </c>
      <c r="N840" s="12">
        <f t="shared" ca="1" si="281"/>
        <v>1.0085629620000001</v>
      </c>
      <c r="O840" s="17">
        <f t="shared" si="289"/>
        <v>0</v>
      </c>
      <c r="P840" s="14">
        <f t="shared" ca="1" si="298"/>
        <v>583.73990349999997</v>
      </c>
      <c r="Q840" s="14">
        <f t="shared" si="299"/>
        <v>0</v>
      </c>
      <c r="R840" s="14">
        <f t="shared" ca="1" si="297"/>
        <v>570.29353960000003</v>
      </c>
      <c r="S840" s="20">
        <f t="shared" si="282"/>
        <v>0</v>
      </c>
      <c r="T840" s="14">
        <f t="shared" si="296"/>
        <v>0</v>
      </c>
      <c r="U840" s="4" t="str">
        <f t="shared" si="290"/>
        <v>J=</v>
      </c>
      <c r="V840" s="29">
        <f t="shared" si="291"/>
        <v>45219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x14ac:dyDescent="0.15">
      <c r="A841" s="35">
        <f t="shared" si="283"/>
        <v>45204</v>
      </c>
      <c r="B841" s="156">
        <f t="shared" ca="1" si="292"/>
        <v>1585.08805704</v>
      </c>
      <c r="C841" s="14">
        <f t="shared" si="284"/>
        <v>1000</v>
      </c>
      <c r="D841" s="13">
        <f ca="1">IF(A841&lt;$B$1,VLOOKUP(A841,[1]DI!$A$4:$B$15000,2,FALSE),0)</f>
        <v>0.1265</v>
      </c>
      <c r="E841" s="14">
        <f t="shared" ca="1" si="293"/>
        <v>1.0004727899999999</v>
      </c>
      <c r="F841" s="14">
        <f ca="1">(TRUNC(PRODUCT($E$12:$E840),16))</f>
        <v>1.2762457706553301</v>
      </c>
      <c r="G841" s="14">
        <f t="shared" ca="1" si="294"/>
        <v>1.2696048928813399</v>
      </c>
      <c r="H841" s="14">
        <f t="shared" ca="1" si="295"/>
        <v>1.0052306600000001</v>
      </c>
      <c r="I841" s="13">
        <f t="shared" si="285"/>
        <v>0.1</v>
      </c>
      <c r="J841" s="29">
        <f t="shared" si="286"/>
        <v>45189</v>
      </c>
      <c r="K841" s="2">
        <f t="shared" si="287"/>
        <v>11</v>
      </c>
      <c r="L841" s="17">
        <f t="shared" si="288"/>
        <v>11</v>
      </c>
      <c r="M841" s="12">
        <f t="shared" si="280"/>
        <v>1.004169031</v>
      </c>
      <c r="N841" s="12">
        <f t="shared" ca="1" si="281"/>
        <v>1.009421498</v>
      </c>
      <c r="O841" s="17">
        <f t="shared" si="289"/>
        <v>0</v>
      </c>
      <c r="P841" s="14">
        <f t="shared" ca="1" si="298"/>
        <v>585.08805704000008</v>
      </c>
      <c r="Q841" s="14">
        <f t="shared" si="299"/>
        <v>0</v>
      </c>
      <c r="R841" s="14">
        <f t="shared" ca="1" si="297"/>
        <v>570.29353960000003</v>
      </c>
      <c r="S841" s="20">
        <f t="shared" si="282"/>
        <v>0</v>
      </c>
      <c r="T841" s="14">
        <f t="shared" si="296"/>
        <v>0</v>
      </c>
      <c r="U841" s="4" t="str">
        <f t="shared" si="290"/>
        <v>J=</v>
      </c>
      <c r="V841" s="29">
        <f t="shared" si="291"/>
        <v>45219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35">
        <f t="shared" si="283"/>
        <v>45205</v>
      </c>
      <c r="B842" s="156">
        <f t="shared" ca="1" si="292"/>
        <v>1586.4373835800002</v>
      </c>
      <c r="C842" s="14">
        <f t="shared" si="284"/>
        <v>1000</v>
      </c>
      <c r="D842" s="13">
        <f ca="1">IF(A842&lt;$B$1,VLOOKUP(A842,[1]DI!$A$4:$B$15000,2,FALSE),0)</f>
        <v>0.1265</v>
      </c>
      <c r="E842" s="14">
        <f t="shared" ca="1" si="293"/>
        <v>1.0004727899999999</v>
      </c>
      <c r="F842" s="14">
        <f ca="1">(TRUNC(PRODUCT($E$12:$E841),16))</f>
        <v>1.27684916689324</v>
      </c>
      <c r="G842" s="14">
        <f t="shared" ca="1" si="294"/>
        <v>1.2696048928813399</v>
      </c>
      <c r="H842" s="14">
        <f t="shared" ca="1" si="295"/>
        <v>1.00570593</v>
      </c>
      <c r="I842" s="13">
        <f t="shared" si="285"/>
        <v>0.1</v>
      </c>
      <c r="J842" s="29">
        <f t="shared" si="286"/>
        <v>45189</v>
      </c>
      <c r="K842" s="2">
        <f t="shared" si="287"/>
        <v>12</v>
      </c>
      <c r="L842" s="17">
        <f t="shared" si="288"/>
        <v>12</v>
      </c>
      <c r="M842" s="12">
        <f t="shared" si="280"/>
        <v>1.0045488950000001</v>
      </c>
      <c r="N842" s="12">
        <f t="shared" ca="1" si="281"/>
        <v>1.0102807810000001</v>
      </c>
      <c r="O842" s="17">
        <f t="shared" si="289"/>
        <v>0</v>
      </c>
      <c r="P842" s="14">
        <f t="shared" ca="1" si="298"/>
        <v>586.43738358000007</v>
      </c>
      <c r="Q842" s="14">
        <f t="shared" si="299"/>
        <v>0</v>
      </c>
      <c r="R842" s="14">
        <f t="shared" ca="1" si="297"/>
        <v>570.29353960000003</v>
      </c>
      <c r="S842" s="20">
        <f t="shared" si="282"/>
        <v>0</v>
      </c>
      <c r="T842" s="14">
        <f t="shared" si="296"/>
        <v>0</v>
      </c>
      <c r="U842" s="4" t="str">
        <f t="shared" si="290"/>
        <v>J=</v>
      </c>
      <c r="V842" s="29">
        <f t="shared" si="291"/>
        <v>45219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35">
        <f t="shared" si="283"/>
        <v>45206</v>
      </c>
      <c r="B843" s="156">
        <f t="shared" ca="1" si="292"/>
        <v>1587.7878501600001</v>
      </c>
      <c r="C843" s="14">
        <f t="shared" si="284"/>
        <v>1000</v>
      </c>
      <c r="D843" s="13">
        <f ca="1">IF(A843&lt;$B$1,VLOOKUP(A843,[1]DI!$A$4:$B$15000,2,FALSE),0)</f>
        <v>0</v>
      </c>
      <c r="E843" s="14">
        <f t="shared" ca="1" si="293"/>
        <v>1</v>
      </c>
      <c r="F843" s="14">
        <f ca="1">(TRUNC(PRODUCT($E$12:$E842),16))</f>
        <v>1.2774528484108501</v>
      </c>
      <c r="G843" s="14">
        <f t="shared" ca="1" si="294"/>
        <v>1.2696048928813399</v>
      </c>
      <c r="H843" s="14">
        <f t="shared" ca="1" si="295"/>
        <v>1.0061814200000001</v>
      </c>
      <c r="I843" s="13">
        <f t="shared" si="285"/>
        <v>0.1</v>
      </c>
      <c r="J843" s="29">
        <f t="shared" si="286"/>
        <v>45189</v>
      </c>
      <c r="K843" s="2">
        <f t="shared" si="287"/>
        <v>12</v>
      </c>
      <c r="L843" s="17">
        <f t="shared" si="288"/>
        <v>13</v>
      </c>
      <c r="M843" s="12">
        <f t="shared" si="280"/>
        <v>1.0049289020000001</v>
      </c>
      <c r="N843" s="12">
        <f t="shared" ca="1" si="281"/>
        <v>1.01114079</v>
      </c>
      <c r="O843" s="17">
        <f t="shared" si="289"/>
        <v>0</v>
      </c>
      <c r="P843" s="14">
        <f t="shared" ca="1" si="298"/>
        <v>587.78785016000006</v>
      </c>
      <c r="Q843" s="14">
        <f t="shared" si="299"/>
        <v>0</v>
      </c>
      <c r="R843" s="14">
        <f t="shared" ca="1" si="297"/>
        <v>570.29353960000003</v>
      </c>
      <c r="S843" s="20">
        <f t="shared" si="282"/>
        <v>0</v>
      </c>
      <c r="T843" s="14">
        <f t="shared" si="296"/>
        <v>0</v>
      </c>
      <c r="U843" s="4" t="str">
        <f t="shared" si="290"/>
        <v>J=</v>
      </c>
      <c r="V843" s="29">
        <f t="shared" si="291"/>
        <v>45219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35">
        <f t="shared" si="283"/>
        <v>45207</v>
      </c>
      <c r="B844" s="156">
        <f t="shared" ca="1" si="292"/>
        <v>1587.7878501600001</v>
      </c>
      <c r="C844" s="14">
        <f t="shared" si="284"/>
        <v>1000</v>
      </c>
      <c r="D844" s="13">
        <f ca="1">IF(A844&lt;$B$1,VLOOKUP(A844,[1]DI!$A$4:$B$15000,2,FALSE),0)</f>
        <v>0</v>
      </c>
      <c r="E844" s="14">
        <f t="shared" ca="1" si="293"/>
        <v>1</v>
      </c>
      <c r="F844" s="14">
        <f ca="1">(TRUNC(PRODUCT($E$12:$E843),16))</f>
        <v>1.2774528484108501</v>
      </c>
      <c r="G844" s="14">
        <f t="shared" ca="1" si="294"/>
        <v>1.2696048928813399</v>
      </c>
      <c r="H844" s="14">
        <f t="shared" ca="1" si="295"/>
        <v>1.0061814200000001</v>
      </c>
      <c r="I844" s="13">
        <f t="shared" si="285"/>
        <v>0.1</v>
      </c>
      <c r="J844" s="29">
        <f t="shared" si="286"/>
        <v>45189</v>
      </c>
      <c r="K844" s="2">
        <f t="shared" si="287"/>
        <v>12</v>
      </c>
      <c r="L844" s="17">
        <f t="shared" si="288"/>
        <v>13</v>
      </c>
      <c r="M844" s="12">
        <f t="shared" ref="M844:M907" si="300">ROUND((I844+1)^(L844/252),9)</f>
        <v>1.0049289020000001</v>
      </c>
      <c r="N844" s="12">
        <f t="shared" ref="N844:N907" ca="1" si="301">ROUND(H844*M844,9)</f>
        <v>1.01114079</v>
      </c>
      <c r="O844" s="17">
        <f t="shared" si="289"/>
        <v>0</v>
      </c>
      <c r="P844" s="14">
        <f t="shared" ca="1" si="298"/>
        <v>587.78785016000006</v>
      </c>
      <c r="Q844" s="14">
        <f t="shared" si="299"/>
        <v>0</v>
      </c>
      <c r="R844" s="14">
        <f t="shared" ca="1" si="297"/>
        <v>570.29353960000003</v>
      </c>
      <c r="S844" s="20">
        <f t="shared" ref="S844:S907" si="302">IF($O844&gt;0,VLOOKUP($O844,$Y$12:$AE$150,7),0)</f>
        <v>0</v>
      </c>
      <c r="T844" s="14">
        <f t="shared" si="296"/>
        <v>0</v>
      </c>
      <c r="U844" s="4" t="str">
        <f t="shared" si="290"/>
        <v>J=</v>
      </c>
      <c r="V844" s="29">
        <f t="shared" si="291"/>
        <v>45219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35">
        <f t="shared" ref="A845:A908" si="303">(A844+1)</f>
        <v>45208</v>
      </c>
      <c r="B845" s="156">
        <f t="shared" ca="1" si="292"/>
        <v>1587.7878501600001</v>
      </c>
      <c r="C845" s="14">
        <f t="shared" ref="C845:C908" si="304">(C844-T844)</f>
        <v>1000</v>
      </c>
      <c r="D845" s="13">
        <f ca="1">IF(A845&lt;$B$1,VLOOKUP(A845,[1]DI!$A$4:$B$15000,2,FALSE),0)</f>
        <v>0.1265</v>
      </c>
      <c r="E845" s="14">
        <f t="shared" ca="1" si="293"/>
        <v>1.0004727899999999</v>
      </c>
      <c r="F845" s="14">
        <f ca="1">(TRUNC(PRODUCT($E$12:$E844),16))</f>
        <v>1.2774528484108501</v>
      </c>
      <c r="G845" s="14">
        <f t="shared" ca="1" si="294"/>
        <v>1.2696048928813399</v>
      </c>
      <c r="H845" s="14">
        <f t="shared" ca="1" si="295"/>
        <v>1.0061814200000001</v>
      </c>
      <c r="I845" s="13">
        <f t="shared" ref="I845:I908" si="305">I844</f>
        <v>0.1</v>
      </c>
      <c r="J845" s="29">
        <f t="shared" ref="J845:J908" si="306">IF(O844&gt;0,VLOOKUP(O844,Y$12:AI$150,2),J844)</f>
        <v>45189</v>
      </c>
      <c r="K845" s="2">
        <f t="shared" ref="K845:K908" si="307">IF(A845&gt;J845,IF(NETWORKDAYS(J845,A845,$Y$160:$Y$544)-1=0,1,NETWORKDAYS(J845,A845,$Y$160:$Y$544)-1),0)</f>
        <v>13</v>
      </c>
      <c r="L845" s="17">
        <f t="shared" ref="L845:L908" si="308">IF(AND(K845=1,K844=1),1,IF(K845&gt;0,IF(K845=K844,K845+1,K845),0))</f>
        <v>13</v>
      </c>
      <c r="M845" s="12">
        <f t="shared" si="300"/>
        <v>1.0049289020000001</v>
      </c>
      <c r="N845" s="12">
        <f t="shared" ca="1" si="301"/>
        <v>1.01114079</v>
      </c>
      <c r="O845" s="17">
        <f t="shared" ref="O845:O908" si="309">IF(VLOOKUP(A845,Z$12:AG$150,8)=VLOOKUP(A844,Z$12:AG$150,8),0,VLOOKUP(A845,Z$12:AG$150,8))</f>
        <v>0</v>
      </c>
      <c r="P845" s="14">
        <f t="shared" ca="1" si="298"/>
        <v>587.78785016000006</v>
      </c>
      <c r="Q845" s="14">
        <f t="shared" si="299"/>
        <v>0</v>
      </c>
      <c r="R845" s="14">
        <f t="shared" ca="1" si="297"/>
        <v>570.29353960000003</v>
      </c>
      <c r="S845" s="20">
        <f t="shared" si="302"/>
        <v>0</v>
      </c>
      <c r="T845" s="14">
        <f t="shared" si="296"/>
        <v>0</v>
      </c>
      <c r="U845" s="4" t="str">
        <f t="shared" ref="U845:U908" si="310">IF(O844&gt;0,VLOOKUP(O844,Y$12:AI$150,10),U844)</f>
        <v>J=</v>
      </c>
      <c r="V845" s="29">
        <f t="shared" ref="V845:V908" si="311">IF(O844&gt;0,VLOOKUP(O844,Y$12:AI$150,11),V844)</f>
        <v>45219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35">
        <f t="shared" si="303"/>
        <v>45209</v>
      </c>
      <c r="B846" s="156">
        <f t="shared" ref="B846:B909" ca="1" si="312">IF(A846&lt;=TODAY(),C846+P846,IF(AND(A846&gt;TODAY(),A846&lt;=$B$1),IF(VLOOKUP(TODAY(),$A$10:$D$5000,4,FALSE)=0,"n.d",C846+P846),"n.d"))</f>
        <v>1589.13945833</v>
      </c>
      <c r="C846" s="14">
        <f t="shared" si="304"/>
        <v>1000</v>
      </c>
      <c r="D846" s="13">
        <f ca="1">IF(A846&lt;$B$1,VLOOKUP(A846,[1]DI!$A$4:$B$15000,2,FALSE),0)</f>
        <v>0.1265</v>
      </c>
      <c r="E846" s="14">
        <f t="shared" ref="E846:E909" ca="1" si="313">ROUND(((1+D846)^(1/252)),8)</f>
        <v>1.0004727899999999</v>
      </c>
      <c r="F846" s="14">
        <f ca="1">(TRUNC(PRODUCT($E$12:$E845),16))</f>
        <v>1.27805681534305</v>
      </c>
      <c r="G846" s="14">
        <f t="shared" ref="G846:G909" ca="1" si="314">IF(O845&gt;0,F845,G845)</f>
        <v>1.2696048928813399</v>
      </c>
      <c r="H846" s="14">
        <f t="shared" ref="H846:H909" ca="1" si="315">ROUND(F846/G846,8)</f>
        <v>1.00665713</v>
      </c>
      <c r="I846" s="13">
        <f t="shared" si="305"/>
        <v>0.1</v>
      </c>
      <c r="J846" s="29">
        <f t="shared" si="306"/>
        <v>45189</v>
      </c>
      <c r="K846" s="2">
        <f t="shared" si="307"/>
        <v>14</v>
      </c>
      <c r="L846" s="17">
        <f t="shared" si="308"/>
        <v>14</v>
      </c>
      <c r="M846" s="12">
        <f t="shared" si="300"/>
        <v>1.005309053</v>
      </c>
      <c r="N846" s="12">
        <f t="shared" ca="1" si="301"/>
        <v>1.0120015259999999</v>
      </c>
      <c r="O846" s="17">
        <f t="shared" si="309"/>
        <v>0</v>
      </c>
      <c r="P846" s="14">
        <f t="shared" ca="1" si="298"/>
        <v>589.13945833000002</v>
      </c>
      <c r="Q846" s="14">
        <f t="shared" si="299"/>
        <v>0</v>
      </c>
      <c r="R846" s="14">
        <f t="shared" ca="1" si="297"/>
        <v>570.29353960000003</v>
      </c>
      <c r="S846" s="20">
        <f t="shared" si="302"/>
        <v>0</v>
      </c>
      <c r="T846" s="14">
        <f t="shared" ref="T846:T909" si="316">IF(S846&gt;0,TRUNC(S846*C846,8),0)</f>
        <v>0</v>
      </c>
      <c r="U846" s="4" t="str">
        <f t="shared" si="310"/>
        <v>J=</v>
      </c>
      <c r="V846" s="29">
        <f t="shared" si="311"/>
        <v>45219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35">
        <f t="shared" si="303"/>
        <v>45210</v>
      </c>
      <c r="B847" s="156">
        <f t="shared" ca="1" si="312"/>
        <v>1590.4922269600002</v>
      </c>
      <c r="C847" s="14">
        <f t="shared" si="304"/>
        <v>1000</v>
      </c>
      <c r="D847" s="13">
        <f ca="1">IF(A847&lt;$B$1,VLOOKUP(A847,[1]DI!$A$4:$B$15000,2,FALSE),0)</f>
        <v>0.1265</v>
      </c>
      <c r="E847" s="14">
        <f t="shared" ca="1" si="313"/>
        <v>1.0004727899999999</v>
      </c>
      <c r="F847" s="14">
        <f ca="1">(TRUNC(PRODUCT($E$12:$E846),16))</f>
        <v>1.2786610678247801</v>
      </c>
      <c r="G847" s="14">
        <f t="shared" ca="1" si="314"/>
        <v>1.2696048928813399</v>
      </c>
      <c r="H847" s="14">
        <f t="shared" ca="1" si="315"/>
        <v>1.0071330700000001</v>
      </c>
      <c r="I847" s="13">
        <f t="shared" si="305"/>
        <v>0.1</v>
      </c>
      <c r="J847" s="29">
        <f t="shared" si="306"/>
        <v>45189</v>
      </c>
      <c r="K847" s="2">
        <f t="shared" si="307"/>
        <v>15</v>
      </c>
      <c r="L847" s="17">
        <f t="shared" si="308"/>
        <v>15</v>
      </c>
      <c r="M847" s="12">
        <f t="shared" si="300"/>
        <v>1.005689348</v>
      </c>
      <c r="N847" s="12">
        <f t="shared" ca="1" si="301"/>
        <v>1.0128630009999999</v>
      </c>
      <c r="O847" s="17">
        <f t="shared" si="309"/>
        <v>0</v>
      </c>
      <c r="P847" s="14">
        <f t="shared" ca="1" si="298"/>
        <v>590.49222696000004</v>
      </c>
      <c r="Q847" s="14">
        <f t="shared" si="299"/>
        <v>0</v>
      </c>
      <c r="R847" s="14">
        <f t="shared" ca="1" si="297"/>
        <v>570.29353960000003</v>
      </c>
      <c r="S847" s="20">
        <f t="shared" si="302"/>
        <v>0</v>
      </c>
      <c r="T847" s="14">
        <f t="shared" si="316"/>
        <v>0</v>
      </c>
      <c r="U847" s="4" t="str">
        <f t="shared" si="310"/>
        <v>J=</v>
      </c>
      <c r="V847" s="29">
        <f t="shared" si="311"/>
        <v>45219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35">
        <f t="shared" si="303"/>
        <v>45211</v>
      </c>
      <c r="B848" s="156">
        <f t="shared" ca="1" si="312"/>
        <v>1591.8461371899998</v>
      </c>
      <c r="C848" s="14">
        <f t="shared" si="304"/>
        <v>1000</v>
      </c>
      <c r="D848" s="13">
        <f ca="1">IF(A848&lt;$B$1,VLOOKUP(A848,[1]DI!$A$4:$B$15000,2,FALSE),0)</f>
        <v>0</v>
      </c>
      <c r="E848" s="14">
        <f t="shared" ca="1" si="313"/>
        <v>1</v>
      </c>
      <c r="F848" s="14">
        <f ca="1">(TRUNC(PRODUCT($E$12:$E847),16))</f>
        <v>1.2792656059910399</v>
      </c>
      <c r="G848" s="14">
        <f t="shared" ca="1" si="314"/>
        <v>1.2696048928813399</v>
      </c>
      <c r="H848" s="14">
        <f t="shared" ca="1" si="315"/>
        <v>1.0076092299999999</v>
      </c>
      <c r="I848" s="13">
        <f t="shared" si="305"/>
        <v>0.1</v>
      </c>
      <c r="J848" s="29">
        <f t="shared" si="306"/>
        <v>45189</v>
      </c>
      <c r="K848" s="2">
        <f t="shared" si="307"/>
        <v>15</v>
      </c>
      <c r="L848" s="17">
        <f t="shared" si="308"/>
        <v>16</v>
      </c>
      <c r="M848" s="12">
        <f t="shared" si="300"/>
        <v>1.0060697869999999</v>
      </c>
      <c r="N848" s="12">
        <f t="shared" ca="1" si="301"/>
        <v>1.0137252029999999</v>
      </c>
      <c r="O848" s="17">
        <f t="shared" si="309"/>
        <v>0</v>
      </c>
      <c r="P848" s="14">
        <f t="shared" ca="1" si="298"/>
        <v>591.84613718999992</v>
      </c>
      <c r="Q848" s="14">
        <f t="shared" si="299"/>
        <v>0</v>
      </c>
      <c r="R848" s="14">
        <f t="shared" ca="1" si="297"/>
        <v>570.29353960000003</v>
      </c>
      <c r="S848" s="20">
        <f t="shared" si="302"/>
        <v>0</v>
      </c>
      <c r="T848" s="14">
        <f t="shared" si="316"/>
        <v>0</v>
      </c>
      <c r="U848" s="4" t="str">
        <f t="shared" si="310"/>
        <v>J=</v>
      </c>
      <c r="V848" s="29">
        <f t="shared" si="311"/>
        <v>45219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x14ac:dyDescent="0.15">
      <c r="A849" s="35">
        <f t="shared" si="303"/>
        <v>45212</v>
      </c>
      <c r="B849" s="156">
        <f t="shared" ca="1" si="312"/>
        <v>1591.8461371899998</v>
      </c>
      <c r="C849" s="14">
        <f t="shared" si="304"/>
        <v>1000</v>
      </c>
      <c r="D849" s="13">
        <f ca="1">IF(A849&lt;$B$1,VLOOKUP(A849,[1]DI!$A$4:$B$15000,2,FALSE),0)</f>
        <v>0.1265</v>
      </c>
      <c r="E849" s="14">
        <f t="shared" ca="1" si="313"/>
        <v>1.0004727899999999</v>
      </c>
      <c r="F849" s="14">
        <f ca="1">(TRUNC(PRODUCT($E$12:$E848),16))</f>
        <v>1.2792656059910399</v>
      </c>
      <c r="G849" s="14">
        <f t="shared" ca="1" si="314"/>
        <v>1.2696048928813399</v>
      </c>
      <c r="H849" s="14">
        <f t="shared" ca="1" si="315"/>
        <v>1.0076092299999999</v>
      </c>
      <c r="I849" s="13">
        <f t="shared" si="305"/>
        <v>0.1</v>
      </c>
      <c r="J849" s="29">
        <f t="shared" si="306"/>
        <v>45189</v>
      </c>
      <c r="K849" s="2">
        <f t="shared" si="307"/>
        <v>16</v>
      </c>
      <c r="L849" s="17">
        <f t="shared" si="308"/>
        <v>16</v>
      </c>
      <c r="M849" s="12">
        <f t="shared" si="300"/>
        <v>1.0060697869999999</v>
      </c>
      <c r="N849" s="12">
        <f t="shared" ca="1" si="301"/>
        <v>1.0137252029999999</v>
      </c>
      <c r="O849" s="17">
        <f t="shared" si="309"/>
        <v>0</v>
      </c>
      <c r="P849" s="14">
        <f t="shared" ca="1" si="298"/>
        <v>591.84613718999992</v>
      </c>
      <c r="Q849" s="14">
        <f t="shared" si="299"/>
        <v>0</v>
      </c>
      <c r="R849" s="14">
        <f t="shared" ca="1" si="297"/>
        <v>570.29353960000003</v>
      </c>
      <c r="S849" s="20">
        <f t="shared" si="302"/>
        <v>0</v>
      </c>
      <c r="T849" s="14">
        <f t="shared" si="316"/>
        <v>0</v>
      </c>
      <c r="U849" s="4" t="str">
        <f t="shared" si="310"/>
        <v>J=</v>
      </c>
      <c r="V849" s="29">
        <f t="shared" si="311"/>
        <v>45219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35">
        <f t="shared" si="303"/>
        <v>45213</v>
      </c>
      <c r="B850" s="156">
        <f t="shared" ca="1" si="312"/>
        <v>1593.2012094400002</v>
      </c>
      <c r="C850" s="14">
        <f t="shared" si="304"/>
        <v>1000</v>
      </c>
      <c r="D850" s="13">
        <f ca="1">IF(A850&lt;$B$1,VLOOKUP(A850,[1]DI!$A$4:$B$15000,2,FALSE),0)</f>
        <v>0</v>
      </c>
      <c r="E850" s="14">
        <f t="shared" ca="1" si="313"/>
        <v>1</v>
      </c>
      <c r="F850" s="14">
        <f ca="1">(TRUNC(PRODUCT($E$12:$E849),16))</f>
        <v>1.2798704299768899</v>
      </c>
      <c r="G850" s="14">
        <f t="shared" ca="1" si="314"/>
        <v>1.2696048928813399</v>
      </c>
      <c r="H850" s="14">
        <f t="shared" ca="1" si="315"/>
        <v>1.0080856199999999</v>
      </c>
      <c r="I850" s="13">
        <f t="shared" si="305"/>
        <v>0.1</v>
      </c>
      <c r="J850" s="29">
        <f t="shared" si="306"/>
        <v>45189</v>
      </c>
      <c r="K850" s="2">
        <f t="shared" si="307"/>
        <v>16</v>
      </c>
      <c r="L850" s="17">
        <f t="shared" si="308"/>
        <v>17</v>
      </c>
      <c r="M850" s="12">
        <f t="shared" si="300"/>
        <v>1.00645037</v>
      </c>
      <c r="N850" s="12">
        <f t="shared" ca="1" si="301"/>
        <v>1.0145881450000001</v>
      </c>
      <c r="O850" s="17">
        <f t="shared" si="309"/>
        <v>0</v>
      </c>
      <c r="P850" s="14">
        <f t="shared" ca="1" si="298"/>
        <v>593.20120944000007</v>
      </c>
      <c r="Q850" s="14">
        <f t="shared" si="299"/>
        <v>0</v>
      </c>
      <c r="R850" s="14">
        <f t="shared" ref="R850:R913" ca="1" si="317">IF(O850&gt;0,P850-Q850,R849)</f>
        <v>570.29353960000003</v>
      </c>
      <c r="S850" s="20">
        <f t="shared" si="302"/>
        <v>0</v>
      </c>
      <c r="T850" s="14">
        <f t="shared" si="316"/>
        <v>0</v>
      </c>
      <c r="U850" s="4" t="str">
        <f t="shared" si="310"/>
        <v>J=</v>
      </c>
      <c r="V850" s="29">
        <f t="shared" si="311"/>
        <v>45219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35">
        <f t="shared" si="303"/>
        <v>45214</v>
      </c>
      <c r="B851" s="156">
        <f t="shared" ca="1" si="312"/>
        <v>1593.2012094400002</v>
      </c>
      <c r="C851" s="14">
        <f t="shared" si="304"/>
        <v>1000</v>
      </c>
      <c r="D851" s="13">
        <f ca="1">IF(A851&lt;$B$1,VLOOKUP(A851,[1]DI!$A$4:$B$15000,2,FALSE),0)</f>
        <v>0</v>
      </c>
      <c r="E851" s="14">
        <f t="shared" ca="1" si="313"/>
        <v>1</v>
      </c>
      <c r="F851" s="14">
        <f ca="1">(TRUNC(PRODUCT($E$12:$E850),16))</f>
        <v>1.2798704299768899</v>
      </c>
      <c r="G851" s="14">
        <f t="shared" ca="1" si="314"/>
        <v>1.2696048928813399</v>
      </c>
      <c r="H851" s="14">
        <f t="shared" ca="1" si="315"/>
        <v>1.0080856199999999</v>
      </c>
      <c r="I851" s="13">
        <f t="shared" si="305"/>
        <v>0.1</v>
      </c>
      <c r="J851" s="29">
        <f t="shared" si="306"/>
        <v>45189</v>
      </c>
      <c r="K851" s="2">
        <f t="shared" si="307"/>
        <v>16</v>
      </c>
      <c r="L851" s="17">
        <f t="shared" si="308"/>
        <v>17</v>
      </c>
      <c r="M851" s="12">
        <f t="shared" si="300"/>
        <v>1.00645037</v>
      </c>
      <c r="N851" s="12">
        <f t="shared" ca="1" si="301"/>
        <v>1.0145881450000001</v>
      </c>
      <c r="O851" s="17">
        <f t="shared" si="309"/>
        <v>0</v>
      </c>
      <c r="P851" s="14">
        <f t="shared" ca="1" si="298"/>
        <v>593.20120944000007</v>
      </c>
      <c r="Q851" s="14">
        <f t="shared" si="299"/>
        <v>0</v>
      </c>
      <c r="R851" s="14">
        <f t="shared" ca="1" si="317"/>
        <v>570.29353960000003</v>
      </c>
      <c r="S851" s="20">
        <f t="shared" si="302"/>
        <v>0</v>
      </c>
      <c r="T851" s="14">
        <f t="shared" si="316"/>
        <v>0</v>
      </c>
      <c r="U851" s="4" t="str">
        <f t="shared" si="310"/>
        <v>J=</v>
      </c>
      <c r="V851" s="29">
        <f t="shared" si="311"/>
        <v>45219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35">
        <f t="shared" si="303"/>
        <v>45215</v>
      </c>
      <c r="B852" s="156">
        <f t="shared" ca="1" si="312"/>
        <v>1593.2012094400002</v>
      </c>
      <c r="C852" s="14">
        <f t="shared" si="304"/>
        <v>1000</v>
      </c>
      <c r="D852" s="13">
        <f ca="1">IF(A852&lt;$B$1,VLOOKUP(A852,[1]DI!$A$4:$B$15000,2,FALSE),0)</f>
        <v>0.1265</v>
      </c>
      <c r="E852" s="14">
        <f t="shared" ca="1" si="313"/>
        <v>1.0004727899999999</v>
      </c>
      <c r="F852" s="14">
        <f ca="1">(TRUNC(PRODUCT($E$12:$E851),16))</f>
        <v>1.2798704299768899</v>
      </c>
      <c r="G852" s="14">
        <f t="shared" ca="1" si="314"/>
        <v>1.2696048928813399</v>
      </c>
      <c r="H852" s="14">
        <f t="shared" ca="1" si="315"/>
        <v>1.0080856199999999</v>
      </c>
      <c r="I852" s="13">
        <f t="shared" si="305"/>
        <v>0.1</v>
      </c>
      <c r="J852" s="29">
        <f t="shared" si="306"/>
        <v>45189</v>
      </c>
      <c r="K852" s="2">
        <f t="shared" si="307"/>
        <v>17</v>
      </c>
      <c r="L852" s="17">
        <f t="shared" si="308"/>
        <v>17</v>
      </c>
      <c r="M852" s="12">
        <f t="shared" si="300"/>
        <v>1.00645037</v>
      </c>
      <c r="N852" s="12">
        <f t="shared" ca="1" si="301"/>
        <v>1.0145881450000001</v>
      </c>
      <c r="O852" s="17">
        <f t="shared" si="309"/>
        <v>0</v>
      </c>
      <c r="P852" s="14">
        <f t="shared" ca="1" si="298"/>
        <v>593.20120944000007</v>
      </c>
      <c r="Q852" s="14">
        <f t="shared" si="299"/>
        <v>0</v>
      </c>
      <c r="R852" s="14">
        <f t="shared" ca="1" si="317"/>
        <v>570.29353960000003</v>
      </c>
      <c r="S852" s="20">
        <f t="shared" si="302"/>
        <v>0</v>
      </c>
      <c r="T852" s="14">
        <f t="shared" si="316"/>
        <v>0</v>
      </c>
      <c r="U852" s="4" t="str">
        <f t="shared" si="310"/>
        <v>J=</v>
      </c>
      <c r="V852" s="29">
        <f t="shared" si="311"/>
        <v>45219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35">
        <f t="shared" si="303"/>
        <v>45216</v>
      </c>
      <c r="B853" s="156">
        <f t="shared" ca="1" si="312"/>
        <v>1594.5574248600001</v>
      </c>
      <c r="C853" s="14">
        <f t="shared" si="304"/>
        <v>1000</v>
      </c>
      <c r="D853" s="13">
        <f ca="1">IF(A853&lt;$B$1,VLOOKUP(A853,[1]DI!$A$4:$B$15000,2,FALSE),0)</f>
        <v>0.1265</v>
      </c>
      <c r="E853" s="14">
        <f t="shared" ca="1" si="313"/>
        <v>1.0004727899999999</v>
      </c>
      <c r="F853" s="14">
        <f ca="1">(TRUNC(PRODUCT($E$12:$E852),16))</f>
        <v>1.2804755399174801</v>
      </c>
      <c r="G853" s="14">
        <f t="shared" ca="1" si="314"/>
        <v>1.2696048928813399</v>
      </c>
      <c r="H853" s="14">
        <f t="shared" ca="1" si="315"/>
        <v>1.0085622299999999</v>
      </c>
      <c r="I853" s="13">
        <f t="shared" si="305"/>
        <v>0.1</v>
      </c>
      <c r="J853" s="29">
        <f t="shared" si="306"/>
        <v>45189</v>
      </c>
      <c r="K853" s="2">
        <f t="shared" si="307"/>
        <v>18</v>
      </c>
      <c r="L853" s="17">
        <f t="shared" si="308"/>
        <v>18</v>
      </c>
      <c r="M853" s="12">
        <f t="shared" si="300"/>
        <v>1.006831096</v>
      </c>
      <c r="N853" s="12">
        <f t="shared" ca="1" si="301"/>
        <v>1.015451815</v>
      </c>
      <c r="O853" s="17">
        <f t="shared" si="309"/>
        <v>0</v>
      </c>
      <c r="P853" s="14">
        <f t="shared" ca="1" si="298"/>
        <v>594.55742485999997</v>
      </c>
      <c r="Q853" s="14">
        <f t="shared" si="299"/>
        <v>0</v>
      </c>
      <c r="R853" s="14">
        <f t="shared" ca="1" si="317"/>
        <v>570.29353960000003</v>
      </c>
      <c r="S853" s="20">
        <f t="shared" si="302"/>
        <v>0</v>
      </c>
      <c r="T853" s="14">
        <f t="shared" si="316"/>
        <v>0</v>
      </c>
      <c r="U853" s="4" t="str">
        <f t="shared" si="310"/>
        <v>J=</v>
      </c>
      <c r="V853" s="29">
        <f t="shared" si="311"/>
        <v>45219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35">
        <f t="shared" si="303"/>
        <v>45217</v>
      </c>
      <c r="B854" s="156">
        <f t="shared" ca="1" si="312"/>
        <v>1595.91480387</v>
      </c>
      <c r="C854" s="14">
        <f t="shared" si="304"/>
        <v>1000</v>
      </c>
      <c r="D854" s="13">
        <f ca="1">IF(A854&lt;$B$1,VLOOKUP(A854,[1]DI!$A$4:$B$15000,2,FALSE),0)</f>
        <v>0.1265</v>
      </c>
      <c r="E854" s="14">
        <f t="shared" ca="1" si="313"/>
        <v>1.0004727899999999</v>
      </c>
      <c r="F854" s="14">
        <f ca="1">(TRUNC(PRODUCT($E$12:$E853),16))</f>
        <v>1.281080935948</v>
      </c>
      <c r="G854" s="14">
        <f t="shared" ca="1" si="314"/>
        <v>1.2696048928813399</v>
      </c>
      <c r="H854" s="14">
        <f t="shared" ca="1" si="315"/>
        <v>1.00903907</v>
      </c>
      <c r="I854" s="13">
        <f t="shared" si="305"/>
        <v>0.1</v>
      </c>
      <c r="J854" s="29">
        <f t="shared" si="306"/>
        <v>45189</v>
      </c>
      <c r="K854" s="2">
        <f t="shared" si="307"/>
        <v>19</v>
      </c>
      <c r="L854" s="17">
        <f t="shared" si="308"/>
        <v>19</v>
      </c>
      <c r="M854" s="12">
        <f t="shared" si="300"/>
        <v>1.0072119669999999</v>
      </c>
      <c r="N854" s="12">
        <f t="shared" ca="1" si="301"/>
        <v>1.016316226</v>
      </c>
      <c r="O854" s="17">
        <f t="shared" si="309"/>
        <v>0</v>
      </c>
      <c r="P854" s="14">
        <f t="shared" ca="1" si="298"/>
        <v>595.91480387000001</v>
      </c>
      <c r="Q854" s="14">
        <f t="shared" si="299"/>
        <v>0</v>
      </c>
      <c r="R854" s="14">
        <f t="shared" ca="1" si="317"/>
        <v>570.29353960000003</v>
      </c>
      <c r="S854" s="20">
        <f t="shared" si="302"/>
        <v>0</v>
      </c>
      <c r="T854" s="14">
        <f t="shared" si="316"/>
        <v>0</v>
      </c>
      <c r="U854" s="4" t="str">
        <f t="shared" si="310"/>
        <v>J=</v>
      </c>
      <c r="V854" s="29">
        <f t="shared" si="311"/>
        <v>45219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35">
        <f t="shared" si="303"/>
        <v>45218</v>
      </c>
      <c r="B855" s="156">
        <f t="shared" ca="1" si="312"/>
        <v>1597.2733307600001</v>
      </c>
      <c r="C855" s="14">
        <f t="shared" si="304"/>
        <v>1000</v>
      </c>
      <c r="D855" s="13">
        <f ca="1">IF(A855&lt;$B$1,VLOOKUP(A855,[1]DI!$A$4:$B$15000,2,FALSE),0)</f>
        <v>0.1265</v>
      </c>
      <c r="E855" s="14">
        <f t="shared" ca="1" si="313"/>
        <v>1.0004727899999999</v>
      </c>
      <c r="F855" s="14">
        <f ca="1">(TRUNC(PRODUCT($E$12:$E854),16))</f>
        <v>1.2816866182037101</v>
      </c>
      <c r="G855" s="14">
        <f t="shared" ca="1" si="314"/>
        <v>1.2696048928813399</v>
      </c>
      <c r="H855" s="14">
        <f t="shared" ca="1" si="315"/>
        <v>1.00951613</v>
      </c>
      <c r="I855" s="13">
        <f t="shared" si="305"/>
        <v>0.1</v>
      </c>
      <c r="J855" s="29">
        <f t="shared" si="306"/>
        <v>45189</v>
      </c>
      <c r="K855" s="2">
        <f t="shared" si="307"/>
        <v>20</v>
      </c>
      <c r="L855" s="17">
        <f t="shared" si="308"/>
        <v>20</v>
      </c>
      <c r="M855" s="12">
        <f t="shared" si="300"/>
        <v>1.007592982</v>
      </c>
      <c r="N855" s="12">
        <f t="shared" ca="1" si="301"/>
        <v>1.0171813679999999</v>
      </c>
      <c r="O855" s="17">
        <f t="shared" si="309"/>
        <v>0</v>
      </c>
      <c r="P855" s="14">
        <f t="shared" ca="1" si="298"/>
        <v>597.27333076000002</v>
      </c>
      <c r="Q855" s="14">
        <f t="shared" si="299"/>
        <v>0</v>
      </c>
      <c r="R855" s="14">
        <f t="shared" ca="1" si="317"/>
        <v>570.29353960000003</v>
      </c>
      <c r="S855" s="20">
        <f t="shared" si="302"/>
        <v>0</v>
      </c>
      <c r="T855" s="14">
        <f t="shared" si="316"/>
        <v>0</v>
      </c>
      <c r="U855" s="4" t="str">
        <f t="shared" si="310"/>
        <v>J=</v>
      </c>
      <c r="V855" s="29">
        <f t="shared" si="311"/>
        <v>45219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x14ac:dyDescent="0.15">
      <c r="A856" s="35">
        <f t="shared" si="303"/>
        <v>45219</v>
      </c>
      <c r="B856" s="156">
        <f t="shared" ca="1" si="312"/>
        <v>1598.63301811</v>
      </c>
      <c r="C856" s="14">
        <f t="shared" si="304"/>
        <v>1000</v>
      </c>
      <c r="D856" s="13">
        <f ca="1">IF(A856&lt;$B$1,VLOOKUP(A856,[1]DI!$A$4:$B$15000,2,FALSE),0)</f>
        <v>0.1265</v>
      </c>
      <c r="E856" s="14">
        <f t="shared" ca="1" si="313"/>
        <v>1.0004727899999999</v>
      </c>
      <c r="F856" s="14">
        <f ca="1">(TRUNC(PRODUCT($E$12:$E855),16))</f>
        <v>1.28229258681993</v>
      </c>
      <c r="G856" s="14">
        <f t="shared" ca="1" si="314"/>
        <v>1.2696048928813399</v>
      </c>
      <c r="H856" s="14">
        <f t="shared" ca="1" si="315"/>
        <v>1.00999342</v>
      </c>
      <c r="I856" s="13">
        <f t="shared" si="305"/>
        <v>0.1</v>
      </c>
      <c r="J856" s="29">
        <f t="shared" si="306"/>
        <v>45189</v>
      </c>
      <c r="K856" s="2">
        <f t="shared" si="307"/>
        <v>21</v>
      </c>
      <c r="L856" s="17">
        <f t="shared" si="308"/>
        <v>21</v>
      </c>
      <c r="M856" s="12">
        <f t="shared" si="300"/>
        <v>1.00797414</v>
      </c>
      <c r="N856" s="12">
        <f t="shared" ca="1" si="301"/>
        <v>1.0180472490000001</v>
      </c>
      <c r="O856" s="17">
        <f t="shared" si="309"/>
        <v>17</v>
      </c>
      <c r="P856" s="14">
        <f t="shared" ca="1" si="298"/>
        <v>598.63301810999997</v>
      </c>
      <c r="Q856" s="14">
        <f t="shared" si="299"/>
        <v>0</v>
      </c>
      <c r="R856" s="14">
        <f t="shared" ca="1" si="317"/>
        <v>598.63301810999997</v>
      </c>
      <c r="S856" s="20">
        <f t="shared" si="302"/>
        <v>0</v>
      </c>
      <c r="T856" s="14">
        <f t="shared" si="316"/>
        <v>0</v>
      </c>
      <c r="U856" s="4" t="str">
        <f t="shared" si="310"/>
        <v>J=</v>
      </c>
      <c r="V856" s="29">
        <f t="shared" si="311"/>
        <v>45219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35">
        <f t="shared" si="303"/>
        <v>45220</v>
      </c>
      <c r="B857" s="156">
        <f t="shared" ca="1" si="312"/>
        <v>1599.99386405</v>
      </c>
      <c r="C857" s="14">
        <f t="shared" si="304"/>
        <v>1000</v>
      </c>
      <c r="D857" s="13">
        <f ca="1">IF(A857&lt;$B$1,VLOOKUP(A857,[1]DI!$A$4:$B$15000,2,FALSE),0)</f>
        <v>0</v>
      </c>
      <c r="E857" s="14">
        <f t="shared" ca="1" si="313"/>
        <v>1</v>
      </c>
      <c r="F857" s="14">
        <f ca="1">(TRUNC(PRODUCT($E$12:$E856),16))</f>
        <v>1.2828988419320499</v>
      </c>
      <c r="G857" s="14">
        <f t="shared" ca="1" si="314"/>
        <v>1.28229258681993</v>
      </c>
      <c r="H857" s="14">
        <f t="shared" ca="1" si="315"/>
        <v>1.0004727899999999</v>
      </c>
      <c r="I857" s="13">
        <f t="shared" si="305"/>
        <v>0.1</v>
      </c>
      <c r="J857" s="29">
        <f t="shared" si="306"/>
        <v>45219</v>
      </c>
      <c r="K857" s="2">
        <f t="shared" si="307"/>
        <v>1</v>
      </c>
      <c r="L857" s="17">
        <f t="shared" si="308"/>
        <v>1</v>
      </c>
      <c r="M857" s="12">
        <f t="shared" si="300"/>
        <v>1.000378287</v>
      </c>
      <c r="N857" s="12">
        <f t="shared" ca="1" si="301"/>
        <v>1.000851256</v>
      </c>
      <c r="O857" s="17">
        <f t="shared" si="309"/>
        <v>0</v>
      </c>
      <c r="P857" s="14">
        <f t="shared" ca="1" si="298"/>
        <v>599.99386405000007</v>
      </c>
      <c r="Q857" s="14">
        <f t="shared" si="299"/>
        <v>0</v>
      </c>
      <c r="R857" s="14">
        <f t="shared" ca="1" si="317"/>
        <v>598.63301810999997</v>
      </c>
      <c r="S857" s="20">
        <f t="shared" si="302"/>
        <v>0</v>
      </c>
      <c r="T857" s="14">
        <f t="shared" si="316"/>
        <v>0</v>
      </c>
      <c r="U857" s="4" t="str">
        <f t="shared" si="310"/>
        <v>J=</v>
      </c>
      <c r="V857" s="29">
        <f t="shared" si="311"/>
        <v>45250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35">
        <f t="shared" si="303"/>
        <v>45221</v>
      </c>
      <c r="B858" s="156">
        <f t="shared" ca="1" si="312"/>
        <v>1599.99386405</v>
      </c>
      <c r="C858" s="14">
        <f t="shared" si="304"/>
        <v>1000</v>
      </c>
      <c r="D858" s="13">
        <f ca="1">IF(A858&lt;$B$1,VLOOKUP(A858,[1]DI!$A$4:$B$15000,2,FALSE),0)</f>
        <v>0</v>
      </c>
      <c r="E858" s="14">
        <f t="shared" ca="1" si="313"/>
        <v>1</v>
      </c>
      <c r="F858" s="14">
        <f ca="1">(TRUNC(PRODUCT($E$12:$E857),16))</f>
        <v>1.2828988419320499</v>
      </c>
      <c r="G858" s="14">
        <f t="shared" ca="1" si="314"/>
        <v>1.28229258681993</v>
      </c>
      <c r="H858" s="14">
        <f t="shared" ca="1" si="315"/>
        <v>1.0004727899999999</v>
      </c>
      <c r="I858" s="13">
        <f t="shared" si="305"/>
        <v>0.1</v>
      </c>
      <c r="J858" s="29">
        <f t="shared" si="306"/>
        <v>45219</v>
      </c>
      <c r="K858" s="2">
        <f t="shared" si="307"/>
        <v>1</v>
      </c>
      <c r="L858" s="17">
        <f t="shared" si="308"/>
        <v>1</v>
      </c>
      <c r="M858" s="12">
        <f t="shared" si="300"/>
        <v>1.000378287</v>
      </c>
      <c r="N858" s="12">
        <f t="shared" ca="1" si="301"/>
        <v>1.000851256</v>
      </c>
      <c r="O858" s="17">
        <f t="shared" si="309"/>
        <v>0</v>
      </c>
      <c r="P858" s="14">
        <f t="shared" ca="1" si="298"/>
        <v>599.99386405000007</v>
      </c>
      <c r="Q858" s="14">
        <f t="shared" si="299"/>
        <v>0</v>
      </c>
      <c r="R858" s="14">
        <f t="shared" ca="1" si="317"/>
        <v>598.63301810999997</v>
      </c>
      <c r="S858" s="20">
        <f t="shared" si="302"/>
        <v>0</v>
      </c>
      <c r="T858" s="14">
        <f t="shared" si="316"/>
        <v>0</v>
      </c>
      <c r="U858" s="4" t="str">
        <f t="shared" si="310"/>
        <v>J=</v>
      </c>
      <c r="V858" s="29">
        <f t="shared" si="311"/>
        <v>45250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35">
        <f t="shared" si="303"/>
        <v>45222</v>
      </c>
      <c r="B859" s="156">
        <f t="shared" ca="1" si="312"/>
        <v>1599.99386405</v>
      </c>
      <c r="C859" s="14">
        <f t="shared" si="304"/>
        <v>1000</v>
      </c>
      <c r="D859" s="13">
        <f ca="1">IF(A859&lt;$B$1,VLOOKUP(A859,[1]DI!$A$4:$B$15000,2,FALSE),0)</f>
        <v>0.1265</v>
      </c>
      <c r="E859" s="14">
        <f t="shared" ca="1" si="313"/>
        <v>1.0004727899999999</v>
      </c>
      <c r="F859" s="14">
        <f ca="1">(TRUNC(PRODUCT($E$12:$E858),16))</f>
        <v>1.2828988419320499</v>
      </c>
      <c r="G859" s="14">
        <f t="shared" ca="1" si="314"/>
        <v>1.28229258681993</v>
      </c>
      <c r="H859" s="14">
        <f t="shared" ca="1" si="315"/>
        <v>1.0004727899999999</v>
      </c>
      <c r="I859" s="13">
        <f t="shared" si="305"/>
        <v>0.1</v>
      </c>
      <c r="J859" s="29">
        <f t="shared" si="306"/>
        <v>45219</v>
      </c>
      <c r="K859" s="2">
        <f t="shared" si="307"/>
        <v>1</v>
      </c>
      <c r="L859" s="17">
        <f t="shared" si="308"/>
        <v>1</v>
      </c>
      <c r="M859" s="12">
        <f t="shared" si="300"/>
        <v>1.000378287</v>
      </c>
      <c r="N859" s="12">
        <f t="shared" ca="1" si="301"/>
        <v>1.000851256</v>
      </c>
      <c r="O859" s="17">
        <f t="shared" si="309"/>
        <v>0</v>
      </c>
      <c r="P859" s="14">
        <f t="shared" ca="1" si="298"/>
        <v>599.99386405000007</v>
      </c>
      <c r="Q859" s="14">
        <f t="shared" si="299"/>
        <v>0</v>
      </c>
      <c r="R859" s="14">
        <f t="shared" ca="1" si="317"/>
        <v>598.63301810999997</v>
      </c>
      <c r="S859" s="20">
        <f t="shared" si="302"/>
        <v>0</v>
      </c>
      <c r="T859" s="14">
        <f t="shared" si="316"/>
        <v>0</v>
      </c>
      <c r="U859" s="4" t="str">
        <f t="shared" si="310"/>
        <v>J=</v>
      </c>
      <c r="V859" s="29">
        <f t="shared" si="311"/>
        <v>45250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35">
        <f t="shared" si="303"/>
        <v>45223</v>
      </c>
      <c r="B860" s="156">
        <f t="shared" ca="1" si="312"/>
        <v>1601.3558610199998</v>
      </c>
      <c r="C860" s="14">
        <f t="shared" si="304"/>
        <v>1000</v>
      </c>
      <c r="D860" s="13">
        <f ca="1">IF(A860&lt;$B$1,VLOOKUP(A860,[1]DI!$A$4:$B$15000,2,FALSE),0)</f>
        <v>0.1265</v>
      </c>
      <c r="E860" s="14">
        <f t="shared" ca="1" si="313"/>
        <v>1.0004727899999999</v>
      </c>
      <c r="F860" s="14">
        <f ca="1">(TRUNC(PRODUCT($E$12:$E859),16))</f>
        <v>1.2835053836755299</v>
      </c>
      <c r="G860" s="14">
        <f t="shared" ca="1" si="314"/>
        <v>1.28229258681993</v>
      </c>
      <c r="H860" s="14">
        <f t="shared" ca="1" si="315"/>
        <v>1.0009458</v>
      </c>
      <c r="I860" s="13">
        <f t="shared" si="305"/>
        <v>0.1</v>
      </c>
      <c r="J860" s="29">
        <f t="shared" si="306"/>
        <v>45219</v>
      </c>
      <c r="K860" s="2">
        <f t="shared" si="307"/>
        <v>2</v>
      </c>
      <c r="L860" s="17">
        <f t="shared" si="308"/>
        <v>2</v>
      </c>
      <c r="M860" s="12">
        <f t="shared" si="300"/>
        <v>1.0007567159999999</v>
      </c>
      <c r="N860" s="12">
        <f t="shared" ca="1" si="301"/>
        <v>1.0017032320000001</v>
      </c>
      <c r="O860" s="17">
        <f t="shared" si="309"/>
        <v>0</v>
      </c>
      <c r="P860" s="14">
        <f t="shared" ca="1" si="298"/>
        <v>601.35586101999991</v>
      </c>
      <c r="Q860" s="14">
        <f t="shared" si="299"/>
        <v>0</v>
      </c>
      <c r="R860" s="14">
        <f t="shared" ca="1" si="317"/>
        <v>598.63301810999997</v>
      </c>
      <c r="S860" s="20">
        <f t="shared" si="302"/>
        <v>0</v>
      </c>
      <c r="T860" s="14">
        <f t="shared" si="316"/>
        <v>0</v>
      </c>
      <c r="U860" s="4" t="str">
        <f t="shared" si="310"/>
        <v>J=</v>
      </c>
      <c r="V860" s="29">
        <f t="shared" si="311"/>
        <v>45250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35">
        <f t="shared" si="303"/>
        <v>45224</v>
      </c>
      <c r="B861" s="156">
        <f t="shared" ca="1" si="312"/>
        <v>1602.71902817</v>
      </c>
      <c r="C861" s="14">
        <f t="shared" si="304"/>
        <v>1000</v>
      </c>
      <c r="D861" s="13">
        <f ca="1">IF(A861&lt;$B$1,VLOOKUP(A861,[1]DI!$A$4:$B$15000,2,FALSE),0)</f>
        <v>0.1265</v>
      </c>
      <c r="E861" s="14">
        <f t="shared" ca="1" si="313"/>
        <v>1.0004727899999999</v>
      </c>
      <c r="F861" s="14">
        <f ca="1">(TRUNC(PRODUCT($E$12:$E860),16))</f>
        <v>1.2841122121858699</v>
      </c>
      <c r="G861" s="14">
        <f t="shared" ca="1" si="314"/>
        <v>1.28229258681993</v>
      </c>
      <c r="H861" s="14">
        <f t="shared" ca="1" si="315"/>
        <v>1.00141904</v>
      </c>
      <c r="I861" s="13">
        <f t="shared" si="305"/>
        <v>0.1</v>
      </c>
      <c r="J861" s="29">
        <f t="shared" si="306"/>
        <v>45219</v>
      </c>
      <c r="K861" s="2">
        <f t="shared" si="307"/>
        <v>3</v>
      </c>
      <c r="L861" s="17">
        <f t="shared" si="308"/>
        <v>3</v>
      </c>
      <c r="M861" s="12">
        <f t="shared" si="300"/>
        <v>1.001135289</v>
      </c>
      <c r="N861" s="12">
        <f t="shared" ca="1" si="301"/>
        <v>1.0025559399999999</v>
      </c>
      <c r="O861" s="17">
        <f t="shared" si="309"/>
        <v>0</v>
      </c>
      <c r="P861" s="14">
        <f t="shared" ca="1" si="298"/>
        <v>602.71902817</v>
      </c>
      <c r="Q861" s="14">
        <f t="shared" si="299"/>
        <v>0</v>
      </c>
      <c r="R861" s="14">
        <f t="shared" ca="1" si="317"/>
        <v>598.63301810999997</v>
      </c>
      <c r="S861" s="20">
        <f t="shared" si="302"/>
        <v>0</v>
      </c>
      <c r="T861" s="14">
        <f t="shared" si="316"/>
        <v>0</v>
      </c>
      <c r="U861" s="4" t="str">
        <f t="shared" si="310"/>
        <v>J=</v>
      </c>
      <c r="V861" s="29">
        <f t="shared" si="311"/>
        <v>45250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35">
        <f t="shared" si="303"/>
        <v>45225</v>
      </c>
      <c r="B862" s="156">
        <f t="shared" ca="1" si="312"/>
        <v>1604.0833495500001</v>
      </c>
      <c r="C862" s="14">
        <f t="shared" si="304"/>
        <v>1000</v>
      </c>
      <c r="D862" s="13">
        <f ca="1">IF(A862&lt;$B$1,VLOOKUP(A862,[1]DI!$A$4:$B$15000,2,FALSE),0)</f>
        <v>0.1265</v>
      </c>
      <c r="E862" s="14">
        <f t="shared" ca="1" si="313"/>
        <v>1.0004727899999999</v>
      </c>
      <c r="F862" s="14">
        <f ca="1">(TRUNC(PRODUCT($E$12:$E861),16))</f>
        <v>1.2847193275986699</v>
      </c>
      <c r="G862" s="14">
        <f t="shared" ca="1" si="314"/>
        <v>1.28229258681993</v>
      </c>
      <c r="H862" s="14">
        <f t="shared" ca="1" si="315"/>
        <v>1.0018925000000001</v>
      </c>
      <c r="I862" s="13">
        <f t="shared" si="305"/>
        <v>0.1</v>
      </c>
      <c r="J862" s="29">
        <f t="shared" si="306"/>
        <v>45219</v>
      </c>
      <c r="K862" s="2">
        <f t="shared" si="307"/>
        <v>4</v>
      </c>
      <c r="L862" s="17">
        <f t="shared" si="308"/>
        <v>4</v>
      </c>
      <c r="M862" s="12">
        <f t="shared" si="300"/>
        <v>1.001514005</v>
      </c>
      <c r="N862" s="12">
        <f t="shared" ca="1" si="301"/>
        <v>1.00340937</v>
      </c>
      <c r="O862" s="17">
        <f t="shared" si="309"/>
        <v>0</v>
      </c>
      <c r="P862" s="14">
        <f t="shared" ca="1" si="298"/>
        <v>604.08334954999998</v>
      </c>
      <c r="Q862" s="14">
        <f t="shared" si="299"/>
        <v>0</v>
      </c>
      <c r="R862" s="14">
        <f t="shared" ca="1" si="317"/>
        <v>598.63301810999997</v>
      </c>
      <c r="S862" s="20">
        <f t="shared" si="302"/>
        <v>0</v>
      </c>
      <c r="T862" s="14">
        <f t="shared" si="316"/>
        <v>0</v>
      </c>
      <c r="U862" s="4" t="str">
        <f t="shared" si="310"/>
        <v>J=</v>
      </c>
      <c r="V862" s="29">
        <f t="shared" si="311"/>
        <v>45250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35">
        <f t="shared" si="303"/>
        <v>45226</v>
      </c>
      <c r="B863" s="156">
        <f t="shared" ca="1" si="312"/>
        <v>1605.44884273</v>
      </c>
      <c r="C863" s="14">
        <f t="shared" si="304"/>
        <v>1000</v>
      </c>
      <c r="D863" s="13">
        <f ca="1">IF(A863&lt;$B$1,VLOOKUP(A863,[1]DI!$A$4:$B$15000,2,FALSE),0)</f>
        <v>0.1265</v>
      </c>
      <c r="E863" s="14">
        <f t="shared" ca="1" si="313"/>
        <v>1.0004727899999999</v>
      </c>
      <c r="F863" s="14">
        <f ca="1">(TRUNC(PRODUCT($E$12:$E862),16))</f>
        <v>1.2853267300495701</v>
      </c>
      <c r="G863" s="14">
        <f t="shared" ca="1" si="314"/>
        <v>1.28229258681993</v>
      </c>
      <c r="H863" s="14">
        <f t="shared" ca="1" si="315"/>
        <v>1.00236619</v>
      </c>
      <c r="I863" s="13">
        <f t="shared" si="305"/>
        <v>0.1</v>
      </c>
      <c r="J863" s="29">
        <f t="shared" si="306"/>
        <v>45219</v>
      </c>
      <c r="K863" s="2">
        <f t="shared" si="307"/>
        <v>5</v>
      </c>
      <c r="L863" s="17">
        <f t="shared" si="308"/>
        <v>5</v>
      </c>
      <c r="M863" s="12">
        <f t="shared" si="300"/>
        <v>1.001892864</v>
      </c>
      <c r="N863" s="12">
        <f t="shared" ca="1" si="301"/>
        <v>1.004263533</v>
      </c>
      <c r="O863" s="17">
        <f t="shared" si="309"/>
        <v>0</v>
      </c>
      <c r="P863" s="14">
        <f t="shared" ca="1" si="298"/>
        <v>605.44884273000002</v>
      </c>
      <c r="Q863" s="14">
        <f t="shared" si="299"/>
        <v>0</v>
      </c>
      <c r="R863" s="14">
        <f t="shared" ca="1" si="317"/>
        <v>598.63301810999997</v>
      </c>
      <c r="S863" s="20">
        <f t="shared" si="302"/>
        <v>0</v>
      </c>
      <c r="T863" s="14">
        <f t="shared" si="316"/>
        <v>0</v>
      </c>
      <c r="U863" s="4" t="str">
        <f t="shared" si="310"/>
        <v>J=</v>
      </c>
      <c r="V863" s="29">
        <f t="shared" si="311"/>
        <v>45250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35">
        <f t="shared" si="303"/>
        <v>45227</v>
      </c>
      <c r="B864" s="156">
        <f t="shared" ca="1" si="312"/>
        <v>1606.8154917100001</v>
      </c>
      <c r="C864" s="14">
        <f t="shared" si="304"/>
        <v>1000</v>
      </c>
      <c r="D864" s="13">
        <f ca="1">IF(A864&lt;$B$1,VLOOKUP(A864,[1]DI!$A$4:$B$15000,2,FALSE),0)</f>
        <v>0</v>
      </c>
      <c r="E864" s="14">
        <f t="shared" ca="1" si="313"/>
        <v>1</v>
      </c>
      <c r="F864" s="14">
        <f ca="1">(TRUNC(PRODUCT($E$12:$E863),16))</f>
        <v>1.2859344196742699</v>
      </c>
      <c r="G864" s="14">
        <f t="shared" ca="1" si="314"/>
        <v>1.28229258681993</v>
      </c>
      <c r="H864" s="14">
        <f t="shared" ca="1" si="315"/>
        <v>1.0028401</v>
      </c>
      <c r="I864" s="13">
        <f t="shared" si="305"/>
        <v>0.1</v>
      </c>
      <c r="J864" s="29">
        <f t="shared" si="306"/>
        <v>45219</v>
      </c>
      <c r="K864" s="2">
        <f t="shared" si="307"/>
        <v>5</v>
      </c>
      <c r="L864" s="17">
        <f t="shared" si="308"/>
        <v>6</v>
      </c>
      <c r="M864" s="12">
        <f t="shared" si="300"/>
        <v>1.0022718669999999</v>
      </c>
      <c r="N864" s="12">
        <f t="shared" ca="1" si="301"/>
        <v>1.005118419</v>
      </c>
      <c r="O864" s="17">
        <f t="shared" si="309"/>
        <v>0</v>
      </c>
      <c r="P864" s="14">
        <f t="shared" ca="1" si="298"/>
        <v>606.81549171000006</v>
      </c>
      <c r="Q864" s="14">
        <f t="shared" si="299"/>
        <v>0</v>
      </c>
      <c r="R864" s="14">
        <f t="shared" ca="1" si="317"/>
        <v>598.63301810999997</v>
      </c>
      <c r="S864" s="20">
        <f t="shared" si="302"/>
        <v>0</v>
      </c>
      <c r="T864" s="14">
        <f t="shared" si="316"/>
        <v>0</v>
      </c>
      <c r="U864" s="4" t="str">
        <f t="shared" si="310"/>
        <v>J=</v>
      </c>
      <c r="V864" s="29">
        <f t="shared" si="311"/>
        <v>45250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35">
        <f t="shared" si="303"/>
        <v>45228</v>
      </c>
      <c r="B865" s="156">
        <f t="shared" ca="1" si="312"/>
        <v>1606.8154917100001</v>
      </c>
      <c r="C865" s="14">
        <f t="shared" si="304"/>
        <v>1000</v>
      </c>
      <c r="D865" s="13">
        <f ca="1">IF(A865&lt;$B$1,VLOOKUP(A865,[1]DI!$A$4:$B$15000,2,FALSE),0)</f>
        <v>0</v>
      </c>
      <c r="E865" s="14">
        <f t="shared" ca="1" si="313"/>
        <v>1</v>
      </c>
      <c r="F865" s="14">
        <f ca="1">(TRUNC(PRODUCT($E$12:$E864),16))</f>
        <v>1.2859344196742699</v>
      </c>
      <c r="G865" s="14">
        <f t="shared" ca="1" si="314"/>
        <v>1.28229258681993</v>
      </c>
      <c r="H865" s="14">
        <f t="shared" ca="1" si="315"/>
        <v>1.0028401</v>
      </c>
      <c r="I865" s="13">
        <f t="shared" si="305"/>
        <v>0.1</v>
      </c>
      <c r="J865" s="29">
        <f t="shared" si="306"/>
        <v>45219</v>
      </c>
      <c r="K865" s="2">
        <f t="shared" si="307"/>
        <v>5</v>
      </c>
      <c r="L865" s="17">
        <f t="shared" si="308"/>
        <v>6</v>
      </c>
      <c r="M865" s="12">
        <f t="shared" si="300"/>
        <v>1.0022718669999999</v>
      </c>
      <c r="N865" s="12">
        <f t="shared" ca="1" si="301"/>
        <v>1.005118419</v>
      </c>
      <c r="O865" s="17">
        <f t="shared" si="309"/>
        <v>0</v>
      </c>
      <c r="P865" s="14">
        <f t="shared" ca="1" si="298"/>
        <v>606.81549171000006</v>
      </c>
      <c r="Q865" s="14">
        <f t="shared" si="299"/>
        <v>0</v>
      </c>
      <c r="R865" s="14">
        <f t="shared" ca="1" si="317"/>
        <v>598.63301810999997</v>
      </c>
      <c r="S865" s="20">
        <f t="shared" si="302"/>
        <v>0</v>
      </c>
      <c r="T865" s="14">
        <f t="shared" si="316"/>
        <v>0</v>
      </c>
      <c r="U865" s="4" t="str">
        <f t="shared" si="310"/>
        <v>J=</v>
      </c>
      <c r="V865" s="29">
        <f t="shared" si="311"/>
        <v>45250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35">
        <f t="shared" si="303"/>
        <v>45229</v>
      </c>
      <c r="B866" s="156">
        <f t="shared" ca="1" si="312"/>
        <v>1606.8154917100001</v>
      </c>
      <c r="C866" s="14">
        <f t="shared" si="304"/>
        <v>1000</v>
      </c>
      <c r="D866" s="13">
        <f ca="1">IF(A866&lt;$B$1,VLOOKUP(A866,[1]DI!$A$4:$B$15000,2,FALSE),0)</f>
        <v>0.1265</v>
      </c>
      <c r="E866" s="14">
        <f t="shared" ca="1" si="313"/>
        <v>1.0004727899999999</v>
      </c>
      <c r="F866" s="14">
        <f ca="1">(TRUNC(PRODUCT($E$12:$E865),16))</f>
        <v>1.2859344196742699</v>
      </c>
      <c r="G866" s="14">
        <f t="shared" ca="1" si="314"/>
        <v>1.28229258681993</v>
      </c>
      <c r="H866" s="14">
        <f t="shared" ca="1" si="315"/>
        <v>1.0028401</v>
      </c>
      <c r="I866" s="13">
        <f t="shared" si="305"/>
        <v>0.1</v>
      </c>
      <c r="J866" s="29">
        <f t="shared" si="306"/>
        <v>45219</v>
      </c>
      <c r="K866" s="2">
        <f t="shared" si="307"/>
        <v>6</v>
      </c>
      <c r="L866" s="17">
        <f t="shared" si="308"/>
        <v>6</v>
      </c>
      <c r="M866" s="12">
        <f t="shared" si="300"/>
        <v>1.0022718669999999</v>
      </c>
      <c r="N866" s="12">
        <f t="shared" ca="1" si="301"/>
        <v>1.005118419</v>
      </c>
      <c r="O866" s="17">
        <f t="shared" si="309"/>
        <v>0</v>
      </c>
      <c r="P866" s="14">
        <f t="shared" ca="1" si="298"/>
        <v>606.81549171000006</v>
      </c>
      <c r="Q866" s="14">
        <f t="shared" si="299"/>
        <v>0</v>
      </c>
      <c r="R866" s="14">
        <f t="shared" ca="1" si="317"/>
        <v>598.63301810999997</v>
      </c>
      <c r="S866" s="20">
        <f t="shared" si="302"/>
        <v>0</v>
      </c>
      <c r="T866" s="14">
        <f t="shared" si="316"/>
        <v>0</v>
      </c>
      <c r="U866" s="4" t="str">
        <f t="shared" si="310"/>
        <v>J=</v>
      </c>
      <c r="V866" s="29">
        <f t="shared" si="311"/>
        <v>45250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35">
        <f t="shared" si="303"/>
        <v>45230</v>
      </c>
      <c r="B867" s="156">
        <f t="shared" ca="1" si="312"/>
        <v>1608.18329812</v>
      </c>
      <c r="C867" s="14">
        <f t="shared" si="304"/>
        <v>1000</v>
      </c>
      <c r="D867" s="13">
        <f ca="1">IF(A867&lt;$B$1,VLOOKUP(A867,[1]DI!$A$4:$B$15000,2,FALSE),0)</f>
        <v>0.1265</v>
      </c>
      <c r="E867" s="14">
        <f t="shared" ca="1" si="313"/>
        <v>1.0004727899999999</v>
      </c>
      <c r="F867" s="14">
        <f ca="1">(TRUNC(PRODUCT($E$12:$E866),16))</f>
        <v>1.2865423966085501</v>
      </c>
      <c r="G867" s="14">
        <f t="shared" ca="1" si="314"/>
        <v>1.28229258681993</v>
      </c>
      <c r="H867" s="14">
        <f t="shared" ca="1" si="315"/>
        <v>1.00331423</v>
      </c>
      <c r="I867" s="13">
        <f t="shared" si="305"/>
        <v>0.1</v>
      </c>
      <c r="J867" s="29">
        <f t="shared" si="306"/>
        <v>45219</v>
      </c>
      <c r="K867" s="2">
        <f t="shared" si="307"/>
        <v>7</v>
      </c>
      <c r="L867" s="17">
        <f t="shared" si="308"/>
        <v>7</v>
      </c>
      <c r="M867" s="12">
        <f t="shared" si="300"/>
        <v>1.0026510129999999</v>
      </c>
      <c r="N867" s="12">
        <f t="shared" ca="1" si="301"/>
        <v>1.0059740290000001</v>
      </c>
      <c r="O867" s="17">
        <f t="shared" si="309"/>
        <v>0</v>
      </c>
      <c r="P867" s="14">
        <f t="shared" ca="1" si="298"/>
        <v>608.18329812000002</v>
      </c>
      <c r="Q867" s="14">
        <f t="shared" si="299"/>
        <v>0</v>
      </c>
      <c r="R867" s="14">
        <f t="shared" ca="1" si="317"/>
        <v>598.63301810999997</v>
      </c>
      <c r="S867" s="20">
        <f t="shared" si="302"/>
        <v>0</v>
      </c>
      <c r="T867" s="14">
        <f t="shared" si="316"/>
        <v>0</v>
      </c>
      <c r="U867" s="4" t="str">
        <f t="shared" si="310"/>
        <v>J=</v>
      </c>
      <c r="V867" s="29">
        <f t="shared" si="311"/>
        <v>45250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35">
        <f t="shared" si="303"/>
        <v>45231</v>
      </c>
      <c r="B868" s="156">
        <f t="shared" ca="1" si="312"/>
        <v>1609.55226191</v>
      </c>
      <c r="C868" s="14">
        <f t="shared" si="304"/>
        <v>1000</v>
      </c>
      <c r="D868" s="13">
        <f ca="1">IF(A868&lt;$B$1,VLOOKUP(A868,[1]DI!$A$4:$B$15000,2,FALSE),0)</f>
        <v>0.1265</v>
      </c>
      <c r="E868" s="14">
        <f t="shared" ca="1" si="313"/>
        <v>1.0004727899999999</v>
      </c>
      <c r="F868" s="14">
        <f ca="1">(TRUNC(PRODUCT($E$12:$E867),16))</f>
        <v>1.2871506609882399</v>
      </c>
      <c r="G868" s="14">
        <f t="shared" ca="1" si="314"/>
        <v>1.28229258681993</v>
      </c>
      <c r="H868" s="14">
        <f t="shared" ca="1" si="315"/>
        <v>1.0037885799999999</v>
      </c>
      <c r="I868" s="13">
        <f t="shared" si="305"/>
        <v>0.1</v>
      </c>
      <c r="J868" s="29">
        <f t="shared" si="306"/>
        <v>45219</v>
      </c>
      <c r="K868" s="2">
        <f t="shared" si="307"/>
        <v>8</v>
      </c>
      <c r="L868" s="17">
        <f t="shared" si="308"/>
        <v>8</v>
      </c>
      <c r="M868" s="12">
        <f t="shared" si="300"/>
        <v>1.003030302</v>
      </c>
      <c r="N868" s="12">
        <f t="shared" ca="1" si="301"/>
        <v>1.006830363</v>
      </c>
      <c r="O868" s="17">
        <f t="shared" si="309"/>
        <v>0</v>
      </c>
      <c r="P868" s="14">
        <f t="shared" ca="1" si="298"/>
        <v>609.55226190999997</v>
      </c>
      <c r="Q868" s="14">
        <f t="shared" si="299"/>
        <v>0</v>
      </c>
      <c r="R868" s="14">
        <f t="shared" ca="1" si="317"/>
        <v>598.63301810999997</v>
      </c>
      <c r="S868" s="20">
        <f t="shared" si="302"/>
        <v>0</v>
      </c>
      <c r="T868" s="14">
        <f t="shared" si="316"/>
        <v>0</v>
      </c>
      <c r="U868" s="4" t="str">
        <f t="shared" si="310"/>
        <v>J=</v>
      </c>
      <c r="V868" s="29">
        <f t="shared" si="311"/>
        <v>45250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35">
        <f t="shared" si="303"/>
        <v>45232</v>
      </c>
      <c r="B869" s="156">
        <f t="shared" ca="1" si="312"/>
        <v>1610.9224151100002</v>
      </c>
      <c r="C869" s="14">
        <f t="shared" si="304"/>
        <v>1000</v>
      </c>
      <c r="D869" s="13">
        <f ca="1">IF(A869&lt;$B$1,VLOOKUP(A869,[1]DI!$A$4:$B$15000,2,FALSE),0)</f>
        <v>0</v>
      </c>
      <c r="E869" s="14">
        <f t="shared" ca="1" si="313"/>
        <v>1</v>
      </c>
      <c r="F869" s="14">
        <f ca="1">(TRUNC(PRODUCT($E$12:$E868),16))</f>
        <v>1.2877592129492501</v>
      </c>
      <c r="G869" s="14">
        <f t="shared" ca="1" si="314"/>
        <v>1.28229258681993</v>
      </c>
      <c r="H869" s="14">
        <f t="shared" ca="1" si="315"/>
        <v>1.00426317</v>
      </c>
      <c r="I869" s="13">
        <f t="shared" si="305"/>
        <v>0.1</v>
      </c>
      <c r="J869" s="29">
        <f t="shared" si="306"/>
        <v>45219</v>
      </c>
      <c r="K869" s="2">
        <f t="shared" si="307"/>
        <v>8</v>
      </c>
      <c r="L869" s="17">
        <f t="shared" si="308"/>
        <v>9</v>
      </c>
      <c r="M869" s="12">
        <f t="shared" si="300"/>
        <v>1.003409735</v>
      </c>
      <c r="N869" s="12">
        <f t="shared" ca="1" si="301"/>
        <v>1.0076874410000001</v>
      </c>
      <c r="O869" s="17">
        <f t="shared" si="309"/>
        <v>0</v>
      </c>
      <c r="P869" s="14">
        <f t="shared" ca="1" si="298"/>
        <v>610.92241511000009</v>
      </c>
      <c r="Q869" s="14">
        <f t="shared" si="299"/>
        <v>0</v>
      </c>
      <c r="R869" s="14">
        <f t="shared" ca="1" si="317"/>
        <v>598.63301810999997</v>
      </c>
      <c r="S869" s="20">
        <f t="shared" si="302"/>
        <v>0</v>
      </c>
      <c r="T869" s="14">
        <f t="shared" si="316"/>
        <v>0</v>
      </c>
      <c r="U869" s="4" t="str">
        <f t="shared" si="310"/>
        <v>J=</v>
      </c>
      <c r="V869" s="29">
        <f t="shared" si="311"/>
        <v>45250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x14ac:dyDescent="0.15">
      <c r="A870" s="35">
        <f t="shared" si="303"/>
        <v>45233</v>
      </c>
      <c r="B870" s="156">
        <f t="shared" ca="1" si="312"/>
        <v>1610.9224151100002</v>
      </c>
      <c r="C870" s="14">
        <f t="shared" si="304"/>
        <v>1000</v>
      </c>
      <c r="D870" s="13">
        <f ca="1">IF(A870&lt;$B$1,VLOOKUP(A870,[1]DI!$A$4:$B$15000,2,FALSE),0)</f>
        <v>0.1215</v>
      </c>
      <c r="E870" s="14">
        <f t="shared" ca="1" si="313"/>
        <v>1.00045513</v>
      </c>
      <c r="F870" s="14">
        <f ca="1">(TRUNC(PRODUCT($E$12:$E869),16))</f>
        <v>1.2877592129492501</v>
      </c>
      <c r="G870" s="14">
        <f t="shared" ca="1" si="314"/>
        <v>1.28229258681993</v>
      </c>
      <c r="H870" s="14">
        <f t="shared" ca="1" si="315"/>
        <v>1.00426317</v>
      </c>
      <c r="I870" s="13">
        <f t="shared" si="305"/>
        <v>0.1</v>
      </c>
      <c r="J870" s="29">
        <f t="shared" si="306"/>
        <v>45219</v>
      </c>
      <c r="K870" s="2">
        <f t="shared" si="307"/>
        <v>9</v>
      </c>
      <c r="L870" s="17">
        <f t="shared" si="308"/>
        <v>9</v>
      </c>
      <c r="M870" s="12">
        <f t="shared" si="300"/>
        <v>1.003409735</v>
      </c>
      <c r="N870" s="12">
        <f t="shared" ca="1" si="301"/>
        <v>1.0076874410000001</v>
      </c>
      <c r="O870" s="17">
        <f t="shared" si="309"/>
        <v>0</v>
      </c>
      <c r="P870" s="14">
        <f t="shared" ca="1" si="298"/>
        <v>610.92241511000009</v>
      </c>
      <c r="Q870" s="14">
        <f t="shared" si="299"/>
        <v>0</v>
      </c>
      <c r="R870" s="14">
        <f t="shared" ca="1" si="317"/>
        <v>598.63301810999997</v>
      </c>
      <c r="S870" s="20">
        <f t="shared" si="302"/>
        <v>0</v>
      </c>
      <c r="T870" s="14">
        <f t="shared" si="316"/>
        <v>0</v>
      </c>
      <c r="U870" s="4" t="str">
        <f t="shared" si="310"/>
        <v>J=</v>
      </c>
      <c r="V870" s="29">
        <f t="shared" si="311"/>
        <v>45250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35">
        <f t="shared" si="303"/>
        <v>45234</v>
      </c>
      <c r="B871" s="156">
        <f t="shared" ca="1" si="312"/>
        <v>1612.26526044</v>
      </c>
      <c r="C871" s="14">
        <f t="shared" si="304"/>
        <v>1000</v>
      </c>
      <c r="D871" s="13">
        <f ca="1">IF(A871&lt;$B$1,VLOOKUP(A871,[1]DI!$A$4:$B$15000,2,FALSE),0)</f>
        <v>0</v>
      </c>
      <c r="E871" s="14">
        <f t="shared" ca="1" si="313"/>
        <v>1</v>
      </c>
      <c r="F871" s="14">
        <f ca="1">(TRUNC(PRODUCT($E$12:$E870),16))</f>
        <v>1.2883453107998399</v>
      </c>
      <c r="G871" s="14">
        <f t="shared" ca="1" si="314"/>
        <v>1.28229258681993</v>
      </c>
      <c r="H871" s="14">
        <f t="shared" ca="1" si="315"/>
        <v>1.0047202399999999</v>
      </c>
      <c r="I871" s="13">
        <f t="shared" si="305"/>
        <v>0.1</v>
      </c>
      <c r="J871" s="29">
        <f t="shared" si="306"/>
        <v>45219</v>
      </c>
      <c r="K871" s="2">
        <f t="shared" si="307"/>
        <v>9</v>
      </c>
      <c r="L871" s="17">
        <f t="shared" si="308"/>
        <v>10</v>
      </c>
      <c r="M871" s="12">
        <f t="shared" si="300"/>
        <v>1.003789311</v>
      </c>
      <c r="N871" s="12">
        <f t="shared" ca="1" si="301"/>
        <v>1.0085274369999999</v>
      </c>
      <c r="O871" s="17">
        <f t="shared" si="309"/>
        <v>0</v>
      </c>
      <c r="P871" s="14">
        <f t="shared" ca="1" si="298"/>
        <v>612.26526043999991</v>
      </c>
      <c r="Q871" s="14">
        <f t="shared" si="299"/>
        <v>0</v>
      </c>
      <c r="R871" s="14">
        <f t="shared" ca="1" si="317"/>
        <v>598.63301810999997</v>
      </c>
      <c r="S871" s="20">
        <f t="shared" si="302"/>
        <v>0</v>
      </c>
      <c r="T871" s="14">
        <f t="shared" si="316"/>
        <v>0</v>
      </c>
      <c r="U871" s="4" t="str">
        <f t="shared" si="310"/>
        <v>J=</v>
      </c>
      <c r="V871" s="29">
        <f t="shared" si="311"/>
        <v>45250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35">
        <f t="shared" si="303"/>
        <v>45235</v>
      </c>
      <c r="B872" s="156">
        <f t="shared" ca="1" si="312"/>
        <v>1612.26526044</v>
      </c>
      <c r="C872" s="14">
        <f t="shared" si="304"/>
        <v>1000</v>
      </c>
      <c r="D872" s="13">
        <f ca="1">IF(A872&lt;$B$1,VLOOKUP(A872,[1]DI!$A$4:$B$15000,2,FALSE),0)</f>
        <v>0</v>
      </c>
      <c r="E872" s="14">
        <f t="shared" ca="1" si="313"/>
        <v>1</v>
      </c>
      <c r="F872" s="14">
        <f ca="1">(TRUNC(PRODUCT($E$12:$E871),16))</f>
        <v>1.2883453107998399</v>
      </c>
      <c r="G872" s="14">
        <f t="shared" ca="1" si="314"/>
        <v>1.28229258681993</v>
      </c>
      <c r="H872" s="14">
        <f t="shared" ca="1" si="315"/>
        <v>1.0047202399999999</v>
      </c>
      <c r="I872" s="13">
        <f t="shared" si="305"/>
        <v>0.1</v>
      </c>
      <c r="J872" s="29">
        <f t="shared" si="306"/>
        <v>45219</v>
      </c>
      <c r="K872" s="2">
        <f t="shared" si="307"/>
        <v>9</v>
      </c>
      <c r="L872" s="17">
        <f t="shared" si="308"/>
        <v>10</v>
      </c>
      <c r="M872" s="12">
        <f t="shared" si="300"/>
        <v>1.003789311</v>
      </c>
      <c r="N872" s="12">
        <f t="shared" ca="1" si="301"/>
        <v>1.0085274369999999</v>
      </c>
      <c r="O872" s="17">
        <f t="shared" si="309"/>
        <v>0</v>
      </c>
      <c r="P872" s="14">
        <f t="shared" ca="1" si="298"/>
        <v>612.26526043999991</v>
      </c>
      <c r="Q872" s="14">
        <f t="shared" si="299"/>
        <v>0</v>
      </c>
      <c r="R872" s="14">
        <f t="shared" ca="1" si="317"/>
        <v>598.63301810999997</v>
      </c>
      <c r="S872" s="20">
        <f t="shared" si="302"/>
        <v>0</v>
      </c>
      <c r="T872" s="14">
        <f t="shared" si="316"/>
        <v>0</v>
      </c>
      <c r="U872" s="4" t="str">
        <f t="shared" si="310"/>
        <v>J=</v>
      </c>
      <c r="V872" s="29">
        <f t="shared" si="311"/>
        <v>45250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35">
        <f t="shared" si="303"/>
        <v>45236</v>
      </c>
      <c r="B873" s="156">
        <f t="shared" ca="1" si="312"/>
        <v>1612.26526044</v>
      </c>
      <c r="C873" s="14">
        <f t="shared" si="304"/>
        <v>1000</v>
      </c>
      <c r="D873" s="13">
        <f ca="1">IF(A873&lt;$B$1,VLOOKUP(A873,[1]DI!$A$4:$B$15000,2,FALSE),0)</f>
        <v>0.1215</v>
      </c>
      <c r="E873" s="14">
        <f t="shared" ca="1" si="313"/>
        <v>1.00045513</v>
      </c>
      <c r="F873" s="14">
        <f ca="1">(TRUNC(PRODUCT($E$12:$E872),16))</f>
        <v>1.2883453107998399</v>
      </c>
      <c r="G873" s="14">
        <f t="shared" ca="1" si="314"/>
        <v>1.28229258681993</v>
      </c>
      <c r="H873" s="14">
        <f t="shared" ca="1" si="315"/>
        <v>1.0047202399999999</v>
      </c>
      <c r="I873" s="13">
        <f t="shared" si="305"/>
        <v>0.1</v>
      </c>
      <c r="J873" s="29">
        <f t="shared" si="306"/>
        <v>45219</v>
      </c>
      <c r="K873" s="2">
        <f t="shared" si="307"/>
        <v>10</v>
      </c>
      <c r="L873" s="17">
        <f t="shared" si="308"/>
        <v>10</v>
      </c>
      <c r="M873" s="12">
        <f t="shared" si="300"/>
        <v>1.003789311</v>
      </c>
      <c r="N873" s="12">
        <f t="shared" ca="1" si="301"/>
        <v>1.0085274369999999</v>
      </c>
      <c r="O873" s="17">
        <f t="shared" si="309"/>
        <v>0</v>
      </c>
      <c r="P873" s="14">
        <f t="shared" ca="1" si="298"/>
        <v>612.26526043999991</v>
      </c>
      <c r="Q873" s="14">
        <f t="shared" si="299"/>
        <v>0</v>
      </c>
      <c r="R873" s="14">
        <f t="shared" ca="1" si="317"/>
        <v>598.63301810999997</v>
      </c>
      <c r="S873" s="20">
        <f t="shared" si="302"/>
        <v>0</v>
      </c>
      <c r="T873" s="14">
        <f t="shared" si="316"/>
        <v>0</v>
      </c>
      <c r="U873" s="4" t="str">
        <f t="shared" si="310"/>
        <v>J=</v>
      </c>
      <c r="V873" s="29">
        <f t="shared" si="311"/>
        <v>45250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35">
        <f t="shared" si="303"/>
        <v>45237</v>
      </c>
      <c r="B874" s="156">
        <f t="shared" ca="1" si="312"/>
        <v>1613.6092136500001</v>
      </c>
      <c r="C874" s="14">
        <f t="shared" si="304"/>
        <v>1000</v>
      </c>
      <c r="D874" s="13">
        <f ca="1">IF(A874&lt;$B$1,VLOOKUP(A874,[1]DI!$A$4:$B$15000,2,FALSE),0)</f>
        <v>0.1215</v>
      </c>
      <c r="E874" s="14">
        <f t="shared" ca="1" si="313"/>
        <v>1.00045513</v>
      </c>
      <c r="F874" s="14">
        <f ca="1">(TRUNC(PRODUCT($E$12:$E873),16))</f>
        <v>1.28893167540114</v>
      </c>
      <c r="G874" s="14">
        <f t="shared" ca="1" si="314"/>
        <v>1.28229258681993</v>
      </c>
      <c r="H874" s="14">
        <f t="shared" ca="1" si="315"/>
        <v>1.00517751</v>
      </c>
      <c r="I874" s="13">
        <f t="shared" si="305"/>
        <v>0.1</v>
      </c>
      <c r="J874" s="29">
        <f t="shared" si="306"/>
        <v>45219</v>
      </c>
      <c r="K874" s="2">
        <f t="shared" si="307"/>
        <v>11</v>
      </c>
      <c r="L874" s="17">
        <f t="shared" si="308"/>
        <v>11</v>
      </c>
      <c r="M874" s="12">
        <f t="shared" si="300"/>
        <v>1.004169031</v>
      </c>
      <c r="N874" s="12">
        <f t="shared" ca="1" si="301"/>
        <v>1.009368126</v>
      </c>
      <c r="O874" s="17">
        <f t="shared" si="309"/>
        <v>0</v>
      </c>
      <c r="P874" s="14">
        <f t="shared" ca="1" si="298"/>
        <v>613.60921365000002</v>
      </c>
      <c r="Q874" s="14">
        <f t="shared" si="299"/>
        <v>0</v>
      </c>
      <c r="R874" s="14">
        <f t="shared" ca="1" si="317"/>
        <v>598.63301810999997</v>
      </c>
      <c r="S874" s="20">
        <f t="shared" si="302"/>
        <v>0</v>
      </c>
      <c r="T874" s="14">
        <f t="shared" si="316"/>
        <v>0</v>
      </c>
      <c r="U874" s="4" t="str">
        <f t="shared" si="310"/>
        <v>J=</v>
      </c>
      <c r="V874" s="29">
        <f t="shared" si="311"/>
        <v>45250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35">
        <f t="shared" si="303"/>
        <v>45238</v>
      </c>
      <c r="B875" s="156">
        <f t="shared" ca="1" si="312"/>
        <v>1614.9543066699998</v>
      </c>
      <c r="C875" s="14">
        <f t="shared" si="304"/>
        <v>1000</v>
      </c>
      <c r="D875" s="13">
        <f ca="1">IF(A875&lt;$B$1,VLOOKUP(A875,[1]DI!$A$4:$B$15000,2,FALSE),0)</f>
        <v>0.1215</v>
      </c>
      <c r="E875" s="14">
        <f t="shared" ca="1" si="313"/>
        <v>1.00045513</v>
      </c>
      <c r="F875" s="14">
        <f ca="1">(TRUNC(PRODUCT($E$12:$E874),16))</f>
        <v>1.2895183068745699</v>
      </c>
      <c r="G875" s="14">
        <f t="shared" ca="1" si="314"/>
        <v>1.28229258681993</v>
      </c>
      <c r="H875" s="14">
        <f t="shared" ca="1" si="315"/>
        <v>1.0056350000000001</v>
      </c>
      <c r="I875" s="13">
        <f t="shared" si="305"/>
        <v>0.1</v>
      </c>
      <c r="J875" s="29">
        <f t="shared" si="306"/>
        <v>45219</v>
      </c>
      <c r="K875" s="2">
        <f t="shared" si="307"/>
        <v>12</v>
      </c>
      <c r="L875" s="17">
        <f t="shared" si="308"/>
        <v>12</v>
      </c>
      <c r="M875" s="12">
        <f t="shared" si="300"/>
        <v>1.0045488950000001</v>
      </c>
      <c r="N875" s="12">
        <f t="shared" ca="1" si="301"/>
        <v>1.0102095280000001</v>
      </c>
      <c r="O875" s="17">
        <f t="shared" si="309"/>
        <v>0</v>
      </c>
      <c r="P875" s="14">
        <f t="shared" ca="1" si="298"/>
        <v>614.95430666999994</v>
      </c>
      <c r="Q875" s="14">
        <f t="shared" si="299"/>
        <v>0</v>
      </c>
      <c r="R875" s="14">
        <f t="shared" ca="1" si="317"/>
        <v>598.63301810999997</v>
      </c>
      <c r="S875" s="20">
        <f t="shared" si="302"/>
        <v>0</v>
      </c>
      <c r="T875" s="14">
        <f t="shared" si="316"/>
        <v>0</v>
      </c>
      <c r="U875" s="4" t="str">
        <f t="shared" si="310"/>
        <v>J=</v>
      </c>
      <c r="V875" s="29">
        <f t="shared" si="311"/>
        <v>45250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35">
        <f t="shared" si="303"/>
        <v>45239</v>
      </c>
      <c r="B876" s="156">
        <f t="shared" ca="1" si="312"/>
        <v>1616.3005219199999</v>
      </c>
      <c r="C876" s="14">
        <f t="shared" si="304"/>
        <v>1000</v>
      </c>
      <c r="D876" s="13">
        <f ca="1">IF(A876&lt;$B$1,VLOOKUP(A876,[1]DI!$A$4:$B$15000,2,FALSE),0)</f>
        <v>0.1215</v>
      </c>
      <c r="E876" s="14">
        <f t="shared" ca="1" si="313"/>
        <v>1.00045513</v>
      </c>
      <c r="F876" s="14">
        <f ca="1">(TRUNC(PRODUCT($E$12:$E875),16))</f>
        <v>1.29010520534157</v>
      </c>
      <c r="G876" s="14">
        <f t="shared" ca="1" si="314"/>
        <v>1.28229258681993</v>
      </c>
      <c r="H876" s="14">
        <f t="shared" ca="1" si="315"/>
        <v>1.0060927</v>
      </c>
      <c r="I876" s="13">
        <f t="shared" si="305"/>
        <v>0.1</v>
      </c>
      <c r="J876" s="29">
        <f t="shared" si="306"/>
        <v>45219</v>
      </c>
      <c r="K876" s="2">
        <f t="shared" si="307"/>
        <v>13</v>
      </c>
      <c r="L876" s="17">
        <f t="shared" si="308"/>
        <v>13</v>
      </c>
      <c r="M876" s="12">
        <f t="shared" si="300"/>
        <v>1.0049289020000001</v>
      </c>
      <c r="N876" s="12">
        <f t="shared" ca="1" si="301"/>
        <v>1.011051632</v>
      </c>
      <c r="O876" s="17">
        <f t="shared" si="309"/>
        <v>0</v>
      </c>
      <c r="P876" s="14">
        <f t="shared" ca="1" si="298"/>
        <v>616.30052192000005</v>
      </c>
      <c r="Q876" s="14">
        <f t="shared" si="299"/>
        <v>0</v>
      </c>
      <c r="R876" s="14">
        <f t="shared" ca="1" si="317"/>
        <v>598.63301810999997</v>
      </c>
      <c r="S876" s="20">
        <f t="shared" si="302"/>
        <v>0</v>
      </c>
      <c r="T876" s="14">
        <f t="shared" si="316"/>
        <v>0</v>
      </c>
      <c r="U876" s="4" t="str">
        <f t="shared" si="310"/>
        <v>J=</v>
      </c>
      <c r="V876" s="29">
        <f t="shared" si="311"/>
        <v>45250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35">
        <f t="shared" si="303"/>
        <v>45240</v>
      </c>
      <c r="B877" s="156">
        <f t="shared" ca="1" si="312"/>
        <v>1617.6478466200001</v>
      </c>
      <c r="C877" s="14">
        <f t="shared" si="304"/>
        <v>1000</v>
      </c>
      <c r="D877" s="13">
        <f ca="1">IF(A877&lt;$B$1,VLOOKUP(A877,[1]DI!$A$4:$B$15000,2,FALSE),0)</f>
        <v>0.1215</v>
      </c>
      <c r="E877" s="14">
        <f t="shared" ca="1" si="313"/>
        <v>1.00045513</v>
      </c>
      <c r="F877" s="14">
        <f ca="1">(TRUNC(PRODUCT($E$12:$E876),16))</f>
        <v>1.2906923709236799</v>
      </c>
      <c r="G877" s="14">
        <f t="shared" ca="1" si="314"/>
        <v>1.28229258681993</v>
      </c>
      <c r="H877" s="14">
        <f t="shared" ca="1" si="315"/>
        <v>1.0065506</v>
      </c>
      <c r="I877" s="13">
        <f t="shared" si="305"/>
        <v>0.1</v>
      </c>
      <c r="J877" s="29">
        <f t="shared" si="306"/>
        <v>45219</v>
      </c>
      <c r="K877" s="2">
        <f t="shared" si="307"/>
        <v>14</v>
      </c>
      <c r="L877" s="17">
        <f t="shared" si="308"/>
        <v>14</v>
      </c>
      <c r="M877" s="12">
        <f t="shared" si="300"/>
        <v>1.005309053</v>
      </c>
      <c r="N877" s="12">
        <f t="shared" ca="1" si="301"/>
        <v>1.0118944299999999</v>
      </c>
      <c r="O877" s="17">
        <f t="shared" si="309"/>
        <v>0</v>
      </c>
      <c r="P877" s="14">
        <f t="shared" ca="1" si="298"/>
        <v>617.64784662</v>
      </c>
      <c r="Q877" s="14">
        <f t="shared" si="299"/>
        <v>0</v>
      </c>
      <c r="R877" s="14">
        <f t="shared" ca="1" si="317"/>
        <v>598.63301810999997</v>
      </c>
      <c r="S877" s="20">
        <f t="shared" si="302"/>
        <v>0</v>
      </c>
      <c r="T877" s="14">
        <f t="shared" si="316"/>
        <v>0</v>
      </c>
      <c r="U877" s="4" t="str">
        <f t="shared" si="310"/>
        <v>J=</v>
      </c>
      <c r="V877" s="29">
        <f t="shared" si="311"/>
        <v>45250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35">
        <f t="shared" si="303"/>
        <v>45241</v>
      </c>
      <c r="B878" s="156">
        <f t="shared" ca="1" si="312"/>
        <v>1618.99629837</v>
      </c>
      <c r="C878" s="14">
        <f t="shared" si="304"/>
        <v>1000</v>
      </c>
      <c r="D878" s="13">
        <f ca="1">IF(A878&lt;$B$1,VLOOKUP(A878,[1]DI!$A$4:$B$15000,2,FALSE),0)</f>
        <v>0</v>
      </c>
      <c r="E878" s="14">
        <f t="shared" ca="1" si="313"/>
        <v>1</v>
      </c>
      <c r="F878" s="14">
        <f ca="1">(TRUNC(PRODUCT($E$12:$E877),16))</f>
        <v>1.29127980374246</v>
      </c>
      <c r="G878" s="14">
        <f t="shared" ca="1" si="314"/>
        <v>1.28229258681993</v>
      </c>
      <c r="H878" s="14">
        <f t="shared" ca="1" si="315"/>
        <v>1.00700871</v>
      </c>
      <c r="I878" s="13">
        <f t="shared" si="305"/>
        <v>0.1</v>
      </c>
      <c r="J878" s="29">
        <f t="shared" si="306"/>
        <v>45219</v>
      </c>
      <c r="K878" s="2">
        <f t="shared" si="307"/>
        <v>14</v>
      </c>
      <c r="L878" s="17">
        <f t="shared" si="308"/>
        <v>15</v>
      </c>
      <c r="M878" s="12">
        <f t="shared" si="300"/>
        <v>1.005689348</v>
      </c>
      <c r="N878" s="12">
        <f t="shared" ca="1" si="301"/>
        <v>1.0127379329999999</v>
      </c>
      <c r="O878" s="17">
        <f t="shared" si="309"/>
        <v>0</v>
      </c>
      <c r="P878" s="14">
        <f t="shared" ca="1" si="298"/>
        <v>618.99629836999998</v>
      </c>
      <c r="Q878" s="14">
        <f t="shared" si="299"/>
        <v>0</v>
      </c>
      <c r="R878" s="14">
        <f t="shared" ca="1" si="317"/>
        <v>598.63301810999997</v>
      </c>
      <c r="S878" s="20">
        <f t="shared" si="302"/>
        <v>0</v>
      </c>
      <c r="T878" s="14">
        <f t="shared" si="316"/>
        <v>0</v>
      </c>
      <c r="U878" s="4" t="str">
        <f t="shared" si="310"/>
        <v>J=</v>
      </c>
      <c r="V878" s="29">
        <f t="shared" si="311"/>
        <v>45250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35">
        <f t="shared" si="303"/>
        <v>45242</v>
      </c>
      <c r="B879" s="156">
        <f t="shared" ca="1" si="312"/>
        <v>1618.99629837</v>
      </c>
      <c r="C879" s="14">
        <f t="shared" si="304"/>
        <v>1000</v>
      </c>
      <c r="D879" s="13">
        <f ca="1">IF(A879&lt;$B$1,VLOOKUP(A879,[1]DI!$A$4:$B$15000,2,FALSE),0)</f>
        <v>0</v>
      </c>
      <c r="E879" s="14">
        <f t="shared" ca="1" si="313"/>
        <v>1</v>
      </c>
      <c r="F879" s="14">
        <f ca="1">(TRUNC(PRODUCT($E$12:$E878),16))</f>
        <v>1.29127980374246</v>
      </c>
      <c r="G879" s="14">
        <f t="shared" ca="1" si="314"/>
        <v>1.28229258681993</v>
      </c>
      <c r="H879" s="14">
        <f t="shared" ca="1" si="315"/>
        <v>1.00700871</v>
      </c>
      <c r="I879" s="13">
        <f t="shared" si="305"/>
        <v>0.1</v>
      </c>
      <c r="J879" s="29">
        <f t="shared" si="306"/>
        <v>45219</v>
      </c>
      <c r="K879" s="2">
        <f t="shared" si="307"/>
        <v>14</v>
      </c>
      <c r="L879" s="17">
        <f t="shared" si="308"/>
        <v>15</v>
      </c>
      <c r="M879" s="12">
        <f t="shared" si="300"/>
        <v>1.005689348</v>
      </c>
      <c r="N879" s="12">
        <f t="shared" ca="1" si="301"/>
        <v>1.0127379329999999</v>
      </c>
      <c r="O879" s="17">
        <f t="shared" si="309"/>
        <v>0</v>
      </c>
      <c r="P879" s="14">
        <f t="shared" ca="1" si="298"/>
        <v>618.99629836999998</v>
      </c>
      <c r="Q879" s="14">
        <f t="shared" si="299"/>
        <v>0</v>
      </c>
      <c r="R879" s="14">
        <f t="shared" ca="1" si="317"/>
        <v>598.63301810999997</v>
      </c>
      <c r="S879" s="20">
        <f t="shared" si="302"/>
        <v>0</v>
      </c>
      <c r="T879" s="14">
        <f t="shared" si="316"/>
        <v>0</v>
      </c>
      <c r="U879" s="4" t="str">
        <f t="shared" si="310"/>
        <v>J=</v>
      </c>
      <c r="V879" s="29">
        <f t="shared" si="311"/>
        <v>45250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35">
        <f t="shared" si="303"/>
        <v>45243</v>
      </c>
      <c r="B880" s="156">
        <f t="shared" ca="1" si="312"/>
        <v>1618.99629837</v>
      </c>
      <c r="C880" s="14">
        <f t="shared" si="304"/>
        <v>1000</v>
      </c>
      <c r="D880" s="13">
        <f ca="1">IF(A880&lt;$B$1,VLOOKUP(A880,[1]DI!$A$4:$B$15000,2,FALSE),0)</f>
        <v>0.1215</v>
      </c>
      <c r="E880" s="14">
        <f t="shared" ca="1" si="313"/>
        <v>1.00045513</v>
      </c>
      <c r="F880" s="14">
        <f ca="1">(TRUNC(PRODUCT($E$12:$E879),16))</f>
        <v>1.29127980374246</v>
      </c>
      <c r="G880" s="14">
        <f t="shared" ca="1" si="314"/>
        <v>1.28229258681993</v>
      </c>
      <c r="H880" s="14">
        <f t="shared" ca="1" si="315"/>
        <v>1.00700871</v>
      </c>
      <c r="I880" s="13">
        <f t="shared" si="305"/>
        <v>0.1</v>
      </c>
      <c r="J880" s="29">
        <f t="shared" si="306"/>
        <v>45219</v>
      </c>
      <c r="K880" s="2">
        <f t="shared" si="307"/>
        <v>15</v>
      </c>
      <c r="L880" s="17">
        <f t="shared" si="308"/>
        <v>15</v>
      </c>
      <c r="M880" s="12">
        <f t="shared" si="300"/>
        <v>1.005689348</v>
      </c>
      <c r="N880" s="12">
        <f t="shared" ca="1" si="301"/>
        <v>1.0127379329999999</v>
      </c>
      <c r="O880" s="17">
        <f t="shared" si="309"/>
        <v>0</v>
      </c>
      <c r="P880" s="14">
        <f t="shared" ca="1" si="298"/>
        <v>618.99629836999998</v>
      </c>
      <c r="Q880" s="14">
        <f t="shared" si="299"/>
        <v>0</v>
      </c>
      <c r="R880" s="14">
        <f t="shared" ca="1" si="317"/>
        <v>598.63301810999997</v>
      </c>
      <c r="S880" s="20">
        <f t="shared" si="302"/>
        <v>0</v>
      </c>
      <c r="T880" s="14">
        <f t="shared" si="316"/>
        <v>0</v>
      </c>
      <c r="U880" s="4" t="str">
        <f t="shared" si="310"/>
        <v>J=</v>
      </c>
      <c r="V880" s="29">
        <f t="shared" si="311"/>
        <v>45250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35">
        <f t="shared" si="303"/>
        <v>45244</v>
      </c>
      <c r="B881" s="156">
        <f t="shared" ca="1" si="312"/>
        <v>1620.3458755699999</v>
      </c>
      <c r="C881" s="14">
        <f t="shared" si="304"/>
        <v>1000</v>
      </c>
      <c r="D881" s="13">
        <f ca="1">IF(A881&lt;$B$1,VLOOKUP(A881,[1]DI!$A$4:$B$15000,2,FALSE),0)</f>
        <v>0.1215</v>
      </c>
      <c r="E881" s="14">
        <f t="shared" ca="1" si="313"/>
        <v>1.00045513</v>
      </c>
      <c r="F881" s="14">
        <f ca="1">(TRUNC(PRODUCT($E$12:$E880),16))</f>
        <v>1.29186750391954</v>
      </c>
      <c r="G881" s="14">
        <f t="shared" ca="1" si="314"/>
        <v>1.28229258681993</v>
      </c>
      <c r="H881" s="14">
        <f t="shared" ca="1" si="315"/>
        <v>1.0074670299999999</v>
      </c>
      <c r="I881" s="13">
        <f t="shared" si="305"/>
        <v>0.1</v>
      </c>
      <c r="J881" s="29">
        <f t="shared" si="306"/>
        <v>45219</v>
      </c>
      <c r="K881" s="2">
        <f t="shared" si="307"/>
        <v>16</v>
      </c>
      <c r="L881" s="17">
        <f t="shared" si="308"/>
        <v>16</v>
      </c>
      <c r="M881" s="12">
        <f t="shared" si="300"/>
        <v>1.0060697869999999</v>
      </c>
      <c r="N881" s="12">
        <f t="shared" ca="1" si="301"/>
        <v>1.01358214</v>
      </c>
      <c r="O881" s="17">
        <f t="shared" si="309"/>
        <v>0</v>
      </c>
      <c r="P881" s="14">
        <f t="shared" ca="1" si="298"/>
        <v>620.34587556999998</v>
      </c>
      <c r="Q881" s="14">
        <f t="shared" si="299"/>
        <v>0</v>
      </c>
      <c r="R881" s="14">
        <f t="shared" ca="1" si="317"/>
        <v>598.63301810999997</v>
      </c>
      <c r="S881" s="20">
        <f t="shared" si="302"/>
        <v>0</v>
      </c>
      <c r="T881" s="14">
        <f t="shared" si="316"/>
        <v>0</v>
      </c>
      <c r="U881" s="4" t="str">
        <f t="shared" si="310"/>
        <v>J=</v>
      </c>
      <c r="V881" s="29">
        <f t="shared" si="311"/>
        <v>45250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35">
        <f t="shared" si="303"/>
        <v>45245</v>
      </c>
      <c r="B882" s="156">
        <f t="shared" ca="1" si="312"/>
        <v>1621.6965813699999</v>
      </c>
      <c r="C882" s="14">
        <f t="shared" si="304"/>
        <v>1000</v>
      </c>
      <c r="D882" s="13">
        <f ca="1">IF(A882&lt;$B$1,VLOOKUP(A882,[1]DI!$A$4:$B$15000,2,FALSE),0)</f>
        <v>0</v>
      </c>
      <c r="E882" s="14">
        <f t="shared" ca="1" si="313"/>
        <v>1</v>
      </c>
      <c r="F882" s="14">
        <f ca="1">(TRUNC(PRODUCT($E$12:$E881),16))</f>
        <v>1.2924554715765999</v>
      </c>
      <c r="G882" s="14">
        <f t="shared" ca="1" si="314"/>
        <v>1.28229258681993</v>
      </c>
      <c r="H882" s="14">
        <f t="shared" ca="1" si="315"/>
        <v>1.0079255600000001</v>
      </c>
      <c r="I882" s="13">
        <f t="shared" si="305"/>
        <v>0.1</v>
      </c>
      <c r="J882" s="29">
        <f t="shared" si="306"/>
        <v>45219</v>
      </c>
      <c r="K882" s="2">
        <f t="shared" si="307"/>
        <v>16</v>
      </c>
      <c r="L882" s="17">
        <f t="shared" si="308"/>
        <v>17</v>
      </c>
      <c r="M882" s="12">
        <f t="shared" si="300"/>
        <v>1.00645037</v>
      </c>
      <c r="N882" s="12">
        <f t="shared" ca="1" si="301"/>
        <v>1.0144270529999999</v>
      </c>
      <c r="O882" s="17">
        <f t="shared" si="309"/>
        <v>0</v>
      </c>
      <c r="P882" s="14">
        <f t="shared" ref="P882:P920" ca="1" si="318">TRUNC(((N882-1)*C882),8)+TRUNC(R881*N882,8)</f>
        <v>621.69658136999999</v>
      </c>
      <c r="Q882" s="14">
        <f t="shared" ref="Q882:Q945" si="319">Q881</f>
        <v>0</v>
      </c>
      <c r="R882" s="14">
        <f t="shared" ca="1" si="317"/>
        <v>598.63301810999997</v>
      </c>
      <c r="S882" s="20">
        <f t="shared" si="302"/>
        <v>0</v>
      </c>
      <c r="T882" s="14">
        <f t="shared" si="316"/>
        <v>0</v>
      </c>
      <c r="U882" s="4" t="str">
        <f t="shared" si="310"/>
        <v>J=</v>
      </c>
      <c r="V882" s="29">
        <f t="shared" si="311"/>
        <v>45250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35">
        <f t="shared" si="303"/>
        <v>45246</v>
      </c>
      <c r="B883" s="156">
        <f t="shared" ca="1" si="312"/>
        <v>1621.6965813699999</v>
      </c>
      <c r="C883" s="14">
        <f t="shared" si="304"/>
        <v>1000</v>
      </c>
      <c r="D883" s="13">
        <f ca="1">IF(A883&lt;$B$1,VLOOKUP(A883,[1]DI!$A$4:$B$15000,2,FALSE),0)</f>
        <v>0.1215</v>
      </c>
      <c r="E883" s="14">
        <f t="shared" ca="1" si="313"/>
        <v>1.00045513</v>
      </c>
      <c r="F883" s="14">
        <f ca="1">(TRUNC(PRODUCT($E$12:$E882),16))</f>
        <v>1.2924554715765999</v>
      </c>
      <c r="G883" s="14">
        <f t="shared" ca="1" si="314"/>
        <v>1.28229258681993</v>
      </c>
      <c r="H883" s="14">
        <f t="shared" ca="1" si="315"/>
        <v>1.0079255600000001</v>
      </c>
      <c r="I883" s="13">
        <f t="shared" si="305"/>
        <v>0.1</v>
      </c>
      <c r="J883" s="29">
        <f t="shared" si="306"/>
        <v>45219</v>
      </c>
      <c r="K883" s="2">
        <f t="shared" si="307"/>
        <v>17</v>
      </c>
      <c r="L883" s="17">
        <f t="shared" si="308"/>
        <v>17</v>
      </c>
      <c r="M883" s="12">
        <f t="shared" si="300"/>
        <v>1.00645037</v>
      </c>
      <c r="N883" s="12">
        <f t="shared" ca="1" si="301"/>
        <v>1.0144270529999999</v>
      </c>
      <c r="O883" s="17">
        <f t="shared" si="309"/>
        <v>0</v>
      </c>
      <c r="P883" s="14">
        <f t="shared" ca="1" si="318"/>
        <v>621.69658136999999</v>
      </c>
      <c r="Q883" s="14">
        <f t="shared" si="319"/>
        <v>0</v>
      </c>
      <c r="R883" s="14">
        <f t="shared" ca="1" si="317"/>
        <v>598.63301810999997</v>
      </c>
      <c r="S883" s="20">
        <f t="shared" si="302"/>
        <v>0</v>
      </c>
      <c r="T883" s="14">
        <f t="shared" si="316"/>
        <v>0</v>
      </c>
      <c r="U883" s="4" t="str">
        <f t="shared" si="310"/>
        <v>J=</v>
      </c>
      <c r="V883" s="29">
        <f t="shared" si="311"/>
        <v>45250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x14ac:dyDescent="0.15">
      <c r="A884" s="35">
        <f t="shared" si="303"/>
        <v>45247</v>
      </c>
      <c r="B884" s="156">
        <f t="shared" ca="1" si="312"/>
        <v>1623.0484126399999</v>
      </c>
      <c r="C884" s="14">
        <f t="shared" si="304"/>
        <v>1000</v>
      </c>
      <c r="D884" s="13">
        <f ca="1">IF(A884&lt;$B$1,VLOOKUP(A884,[1]DI!$A$4:$B$15000,2,FALSE),0)</f>
        <v>0.1215</v>
      </c>
      <c r="E884" s="14">
        <f t="shared" ca="1" si="313"/>
        <v>1.00045513</v>
      </c>
      <c r="F884" s="14">
        <f ca="1">(TRUNC(PRODUCT($E$12:$E883),16))</f>
        <v>1.29304370683537</v>
      </c>
      <c r="G884" s="14">
        <f t="shared" ca="1" si="314"/>
        <v>1.28229258681993</v>
      </c>
      <c r="H884" s="14">
        <f t="shared" ca="1" si="315"/>
        <v>1.0083842999999999</v>
      </c>
      <c r="I884" s="13">
        <f t="shared" si="305"/>
        <v>0.1</v>
      </c>
      <c r="J884" s="29">
        <f t="shared" si="306"/>
        <v>45219</v>
      </c>
      <c r="K884" s="2">
        <f t="shared" si="307"/>
        <v>18</v>
      </c>
      <c r="L884" s="17">
        <f t="shared" si="308"/>
        <v>18</v>
      </c>
      <c r="M884" s="12">
        <f t="shared" si="300"/>
        <v>1.006831096</v>
      </c>
      <c r="N884" s="12">
        <f t="shared" ca="1" si="301"/>
        <v>1.0152726700000001</v>
      </c>
      <c r="O884" s="17">
        <f t="shared" si="309"/>
        <v>0</v>
      </c>
      <c r="P884" s="14">
        <f t="shared" ca="1" si="318"/>
        <v>623.04841263999992</v>
      </c>
      <c r="Q884" s="14">
        <f t="shared" si="319"/>
        <v>0</v>
      </c>
      <c r="R884" s="14">
        <f t="shared" ca="1" si="317"/>
        <v>598.63301810999997</v>
      </c>
      <c r="S884" s="20">
        <f t="shared" si="302"/>
        <v>0</v>
      </c>
      <c r="T884" s="14">
        <f t="shared" si="316"/>
        <v>0</v>
      </c>
      <c r="U884" s="4" t="str">
        <f t="shared" si="310"/>
        <v>J=</v>
      </c>
      <c r="V884" s="29">
        <f t="shared" si="311"/>
        <v>45250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35">
        <f t="shared" si="303"/>
        <v>45248</v>
      </c>
      <c r="B885" s="156">
        <f t="shared" ca="1" si="312"/>
        <v>1624.4013581499999</v>
      </c>
      <c r="C885" s="14">
        <f t="shared" si="304"/>
        <v>1000</v>
      </c>
      <c r="D885" s="13">
        <f ca="1">IF(A885&lt;$B$1,VLOOKUP(A885,[1]DI!$A$4:$B$15000,2,FALSE),0)</f>
        <v>0</v>
      </c>
      <c r="E885" s="14">
        <f t="shared" ca="1" si="313"/>
        <v>1</v>
      </c>
      <c r="F885" s="14">
        <f ca="1">(TRUNC(PRODUCT($E$12:$E884),16))</f>
        <v>1.29363220981767</v>
      </c>
      <c r="G885" s="14">
        <f t="shared" ca="1" si="314"/>
        <v>1.28229258681993</v>
      </c>
      <c r="H885" s="14">
        <f t="shared" ca="1" si="315"/>
        <v>1.00884324</v>
      </c>
      <c r="I885" s="13">
        <f t="shared" si="305"/>
        <v>0.1</v>
      </c>
      <c r="J885" s="29">
        <f t="shared" si="306"/>
        <v>45219</v>
      </c>
      <c r="K885" s="2">
        <f t="shared" si="307"/>
        <v>18</v>
      </c>
      <c r="L885" s="17">
        <f t="shared" si="308"/>
        <v>19</v>
      </c>
      <c r="M885" s="12">
        <f t="shared" si="300"/>
        <v>1.0072119669999999</v>
      </c>
      <c r="N885" s="12">
        <f t="shared" ca="1" si="301"/>
        <v>1.016118984</v>
      </c>
      <c r="O885" s="17">
        <f t="shared" si="309"/>
        <v>0</v>
      </c>
      <c r="P885" s="14">
        <f t="shared" ca="1" si="318"/>
        <v>624.40135814999996</v>
      </c>
      <c r="Q885" s="14">
        <f t="shared" si="319"/>
        <v>0</v>
      </c>
      <c r="R885" s="14">
        <f t="shared" ca="1" si="317"/>
        <v>598.63301810999997</v>
      </c>
      <c r="S885" s="20">
        <f t="shared" si="302"/>
        <v>0</v>
      </c>
      <c r="T885" s="14">
        <f t="shared" si="316"/>
        <v>0</v>
      </c>
      <c r="U885" s="4" t="str">
        <f t="shared" si="310"/>
        <v>J=</v>
      </c>
      <c r="V885" s="29">
        <f t="shared" si="311"/>
        <v>45250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35">
        <f t="shared" si="303"/>
        <v>45249</v>
      </c>
      <c r="B886" s="156">
        <f t="shared" ca="1" si="312"/>
        <v>1624.4013581499999</v>
      </c>
      <c r="C886" s="14">
        <f t="shared" si="304"/>
        <v>1000</v>
      </c>
      <c r="D886" s="13">
        <f ca="1">IF(A886&lt;$B$1,VLOOKUP(A886,[1]DI!$A$4:$B$15000,2,FALSE),0)</f>
        <v>0</v>
      </c>
      <c r="E886" s="14">
        <f t="shared" ca="1" si="313"/>
        <v>1</v>
      </c>
      <c r="F886" s="14">
        <f ca="1">(TRUNC(PRODUCT($E$12:$E885),16))</f>
        <v>1.29363220981767</v>
      </c>
      <c r="G886" s="14">
        <f t="shared" ca="1" si="314"/>
        <v>1.28229258681993</v>
      </c>
      <c r="H886" s="14">
        <f t="shared" ca="1" si="315"/>
        <v>1.00884324</v>
      </c>
      <c r="I886" s="13">
        <f t="shared" si="305"/>
        <v>0.1</v>
      </c>
      <c r="J886" s="29">
        <f t="shared" si="306"/>
        <v>45219</v>
      </c>
      <c r="K886" s="2">
        <f t="shared" si="307"/>
        <v>18</v>
      </c>
      <c r="L886" s="17">
        <f t="shared" si="308"/>
        <v>19</v>
      </c>
      <c r="M886" s="12">
        <f t="shared" si="300"/>
        <v>1.0072119669999999</v>
      </c>
      <c r="N886" s="12">
        <f t="shared" ca="1" si="301"/>
        <v>1.016118984</v>
      </c>
      <c r="O886" s="17">
        <f t="shared" si="309"/>
        <v>0</v>
      </c>
      <c r="P886" s="14">
        <f t="shared" ca="1" si="318"/>
        <v>624.40135814999996</v>
      </c>
      <c r="Q886" s="14">
        <f t="shared" si="319"/>
        <v>0</v>
      </c>
      <c r="R886" s="14">
        <f t="shared" ca="1" si="317"/>
        <v>598.63301810999997</v>
      </c>
      <c r="S886" s="20">
        <f t="shared" si="302"/>
        <v>0</v>
      </c>
      <c r="T886" s="14">
        <f t="shared" si="316"/>
        <v>0</v>
      </c>
      <c r="U886" s="4" t="str">
        <f t="shared" si="310"/>
        <v>J=</v>
      </c>
      <c r="V886" s="29">
        <f t="shared" si="311"/>
        <v>45250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x14ac:dyDescent="0.15">
      <c r="A887" s="35">
        <f t="shared" si="303"/>
        <v>45250</v>
      </c>
      <c r="B887" s="156">
        <f t="shared" ca="1" si="312"/>
        <v>1624.4013581499999</v>
      </c>
      <c r="C887" s="14">
        <f t="shared" si="304"/>
        <v>1000</v>
      </c>
      <c r="D887" s="13">
        <f ca="1">IF(A887&lt;$B$1,VLOOKUP(A887,[1]DI!$A$4:$B$15000,2,FALSE),0)</f>
        <v>0.1215</v>
      </c>
      <c r="E887" s="14">
        <f t="shared" ca="1" si="313"/>
        <v>1.00045513</v>
      </c>
      <c r="F887" s="14">
        <f ca="1">(TRUNC(PRODUCT($E$12:$E886),16))</f>
        <v>1.29363220981767</v>
      </c>
      <c r="G887" s="14">
        <f t="shared" ca="1" si="314"/>
        <v>1.28229258681993</v>
      </c>
      <c r="H887" s="14">
        <f t="shared" ca="1" si="315"/>
        <v>1.00884324</v>
      </c>
      <c r="I887" s="13">
        <f t="shared" si="305"/>
        <v>0.1</v>
      </c>
      <c r="J887" s="29">
        <f t="shared" si="306"/>
        <v>45219</v>
      </c>
      <c r="K887" s="2">
        <f t="shared" si="307"/>
        <v>19</v>
      </c>
      <c r="L887" s="17">
        <f t="shared" si="308"/>
        <v>19</v>
      </c>
      <c r="M887" s="12">
        <f t="shared" si="300"/>
        <v>1.0072119669999999</v>
      </c>
      <c r="N887" s="12">
        <f t="shared" ca="1" si="301"/>
        <v>1.016118984</v>
      </c>
      <c r="O887" s="17">
        <f t="shared" si="309"/>
        <v>18</v>
      </c>
      <c r="P887" s="14">
        <f t="shared" ca="1" si="318"/>
        <v>624.40135814999996</v>
      </c>
      <c r="Q887" s="14">
        <f t="shared" si="319"/>
        <v>0</v>
      </c>
      <c r="R887" s="14">
        <f t="shared" ca="1" si="317"/>
        <v>624.40135814999996</v>
      </c>
      <c r="S887" s="20">
        <f t="shared" si="302"/>
        <v>0</v>
      </c>
      <c r="T887" s="14">
        <f t="shared" si="316"/>
        <v>0</v>
      </c>
      <c r="U887" s="4" t="str">
        <f t="shared" si="310"/>
        <v>J=</v>
      </c>
      <c r="V887" s="29">
        <f t="shared" si="311"/>
        <v>45250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35">
        <f t="shared" si="303"/>
        <v>45251</v>
      </c>
      <c r="B888" s="156">
        <f t="shared" ca="1" si="312"/>
        <v>1625.75544124</v>
      </c>
      <c r="C888" s="14">
        <f t="shared" si="304"/>
        <v>1000</v>
      </c>
      <c r="D888" s="13">
        <f ca="1">IF(A888&lt;$B$1,VLOOKUP(A888,[1]DI!$A$4:$B$15000,2,FALSE),0)</f>
        <v>0.1215</v>
      </c>
      <c r="E888" s="14">
        <f t="shared" ca="1" si="313"/>
        <v>1.00045513</v>
      </c>
      <c r="F888" s="14">
        <f ca="1">(TRUNC(PRODUCT($E$12:$E887),16))</f>
        <v>1.29422098064532</v>
      </c>
      <c r="G888" s="14">
        <f t="shared" ca="1" si="314"/>
        <v>1.29363220981767</v>
      </c>
      <c r="H888" s="14">
        <f t="shared" ca="1" si="315"/>
        <v>1.00045513</v>
      </c>
      <c r="I888" s="13">
        <f t="shared" si="305"/>
        <v>0.1</v>
      </c>
      <c r="J888" s="29">
        <f t="shared" si="306"/>
        <v>45250</v>
      </c>
      <c r="K888" s="2">
        <f t="shared" si="307"/>
        <v>1</v>
      </c>
      <c r="L888" s="17">
        <f t="shared" si="308"/>
        <v>1</v>
      </c>
      <c r="M888" s="12">
        <f t="shared" si="300"/>
        <v>1.000378287</v>
      </c>
      <c r="N888" s="12">
        <f t="shared" ca="1" si="301"/>
        <v>1.000833589</v>
      </c>
      <c r="O888" s="17">
        <f t="shared" si="309"/>
        <v>0</v>
      </c>
      <c r="P888" s="14">
        <f t="shared" ca="1" si="318"/>
        <v>625.75544123999998</v>
      </c>
      <c r="Q888" s="14">
        <f t="shared" si="319"/>
        <v>0</v>
      </c>
      <c r="R888" s="14">
        <f t="shared" ca="1" si="317"/>
        <v>624.40135814999996</v>
      </c>
      <c r="S888" s="20">
        <f t="shared" si="302"/>
        <v>0</v>
      </c>
      <c r="T888" s="14">
        <f t="shared" si="316"/>
        <v>0</v>
      </c>
      <c r="U888" s="4" t="str">
        <f t="shared" si="310"/>
        <v>J=</v>
      </c>
      <c r="V888" s="29">
        <f t="shared" si="311"/>
        <v>45280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35">
        <f t="shared" si="303"/>
        <v>45252</v>
      </c>
      <c r="B889" s="156">
        <f t="shared" ca="1" si="312"/>
        <v>1627.1106565599998</v>
      </c>
      <c r="C889" s="14">
        <f t="shared" si="304"/>
        <v>1000</v>
      </c>
      <c r="D889" s="13">
        <f ca="1">IF(A889&lt;$B$1,VLOOKUP(A889,[1]DI!$A$4:$B$15000,2,FALSE),0)</f>
        <v>0.1215</v>
      </c>
      <c r="E889" s="14">
        <f t="shared" ca="1" si="313"/>
        <v>1.00045513</v>
      </c>
      <c r="F889" s="14">
        <f ca="1">(TRUNC(PRODUCT($E$12:$E888),16))</f>
        <v>1.2948100194402401</v>
      </c>
      <c r="G889" s="14">
        <f t="shared" ca="1" si="314"/>
        <v>1.29363220981767</v>
      </c>
      <c r="H889" s="14">
        <f t="shared" ca="1" si="315"/>
        <v>1.00091047</v>
      </c>
      <c r="I889" s="13">
        <f t="shared" si="305"/>
        <v>0.1</v>
      </c>
      <c r="J889" s="29">
        <f t="shared" si="306"/>
        <v>45250</v>
      </c>
      <c r="K889" s="2">
        <f t="shared" si="307"/>
        <v>2</v>
      </c>
      <c r="L889" s="17">
        <f t="shared" si="308"/>
        <v>2</v>
      </c>
      <c r="M889" s="12">
        <f t="shared" si="300"/>
        <v>1.0007567159999999</v>
      </c>
      <c r="N889" s="12">
        <f t="shared" ca="1" si="301"/>
        <v>1.0016678750000001</v>
      </c>
      <c r="O889" s="17">
        <f t="shared" si="309"/>
        <v>0</v>
      </c>
      <c r="P889" s="14">
        <f t="shared" ca="1" si="318"/>
        <v>627.11065655999994</v>
      </c>
      <c r="Q889" s="14">
        <f t="shared" si="319"/>
        <v>0</v>
      </c>
      <c r="R889" s="14">
        <f t="shared" ca="1" si="317"/>
        <v>624.40135814999996</v>
      </c>
      <c r="S889" s="20">
        <f t="shared" si="302"/>
        <v>0</v>
      </c>
      <c r="T889" s="14">
        <f t="shared" si="316"/>
        <v>0</v>
      </c>
      <c r="U889" s="4" t="str">
        <f t="shared" si="310"/>
        <v>J=</v>
      </c>
      <c r="V889" s="29">
        <f t="shared" si="311"/>
        <v>45280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35">
        <f t="shared" si="303"/>
        <v>45253</v>
      </c>
      <c r="B890" s="156">
        <f t="shared" ca="1" si="312"/>
        <v>1628.4669910699999</v>
      </c>
      <c r="C890" s="14">
        <f t="shared" si="304"/>
        <v>1000</v>
      </c>
      <c r="D890" s="13">
        <f ca="1">IF(A890&lt;$B$1,VLOOKUP(A890,[1]DI!$A$4:$B$15000,2,FALSE),0)</f>
        <v>0.1215</v>
      </c>
      <c r="E890" s="14">
        <f t="shared" ca="1" si="313"/>
        <v>1.00045513</v>
      </c>
      <c r="F890" s="14">
        <f ca="1">(TRUNC(PRODUCT($E$12:$E889),16))</f>
        <v>1.2953993263243899</v>
      </c>
      <c r="G890" s="14">
        <f t="shared" ca="1" si="314"/>
        <v>1.29363220981767</v>
      </c>
      <c r="H890" s="14">
        <f t="shared" ca="1" si="315"/>
        <v>1.0013660099999999</v>
      </c>
      <c r="I890" s="13">
        <f t="shared" si="305"/>
        <v>0.1</v>
      </c>
      <c r="J890" s="29">
        <f t="shared" si="306"/>
        <v>45250</v>
      </c>
      <c r="K890" s="2">
        <f t="shared" si="307"/>
        <v>3</v>
      </c>
      <c r="L890" s="17">
        <f t="shared" si="308"/>
        <v>3</v>
      </c>
      <c r="M890" s="12">
        <f t="shared" si="300"/>
        <v>1.001135289</v>
      </c>
      <c r="N890" s="12">
        <f t="shared" ca="1" si="301"/>
        <v>1.0025028499999999</v>
      </c>
      <c r="O890" s="17">
        <f t="shared" si="309"/>
        <v>0</v>
      </c>
      <c r="P890" s="14">
        <f t="shared" ca="1" si="318"/>
        <v>628.46699106999995</v>
      </c>
      <c r="Q890" s="14">
        <f t="shared" si="319"/>
        <v>0</v>
      </c>
      <c r="R890" s="14">
        <f t="shared" ca="1" si="317"/>
        <v>624.40135814999996</v>
      </c>
      <c r="S890" s="20">
        <f t="shared" si="302"/>
        <v>0</v>
      </c>
      <c r="T890" s="14">
        <f t="shared" si="316"/>
        <v>0</v>
      </c>
      <c r="U890" s="4" t="str">
        <f t="shared" si="310"/>
        <v>J=</v>
      </c>
      <c r="V890" s="29">
        <f t="shared" si="311"/>
        <v>45280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35">
        <f t="shared" si="303"/>
        <v>45254</v>
      </c>
      <c r="B891" s="156">
        <f t="shared" ca="1" si="312"/>
        <v>1629.8244594400001</v>
      </c>
      <c r="C891" s="14">
        <f t="shared" si="304"/>
        <v>1000</v>
      </c>
      <c r="D891" s="13">
        <f ca="1">IF(A891&lt;$B$1,VLOOKUP(A891,[1]DI!$A$4:$B$15000,2,FALSE),0)</f>
        <v>0.1215</v>
      </c>
      <c r="E891" s="14">
        <f t="shared" ca="1" si="313"/>
        <v>1.00045513</v>
      </c>
      <c r="F891" s="14">
        <f ca="1">(TRUNC(PRODUCT($E$12:$E890),16))</f>
        <v>1.2959889014197801</v>
      </c>
      <c r="G891" s="14">
        <f t="shared" ca="1" si="314"/>
        <v>1.29363220981767</v>
      </c>
      <c r="H891" s="14">
        <f t="shared" ca="1" si="315"/>
        <v>1.0018217599999999</v>
      </c>
      <c r="I891" s="13">
        <f t="shared" si="305"/>
        <v>0.1</v>
      </c>
      <c r="J891" s="29">
        <f t="shared" si="306"/>
        <v>45250</v>
      </c>
      <c r="K891" s="2">
        <f t="shared" si="307"/>
        <v>4</v>
      </c>
      <c r="L891" s="17">
        <f t="shared" si="308"/>
        <v>4</v>
      </c>
      <c r="M891" s="12">
        <f t="shared" si="300"/>
        <v>1.001514005</v>
      </c>
      <c r="N891" s="12">
        <f t="shared" ca="1" si="301"/>
        <v>1.003338523</v>
      </c>
      <c r="O891" s="17">
        <f t="shared" si="309"/>
        <v>0</v>
      </c>
      <c r="P891" s="14">
        <f t="shared" ca="1" si="318"/>
        <v>629.82445944000006</v>
      </c>
      <c r="Q891" s="14">
        <f t="shared" si="319"/>
        <v>0</v>
      </c>
      <c r="R891" s="14">
        <f t="shared" ca="1" si="317"/>
        <v>624.40135814999996</v>
      </c>
      <c r="S891" s="20">
        <f t="shared" si="302"/>
        <v>0</v>
      </c>
      <c r="T891" s="14">
        <f t="shared" si="316"/>
        <v>0</v>
      </c>
      <c r="U891" s="4" t="str">
        <f t="shared" si="310"/>
        <v>J=</v>
      </c>
      <c r="V891" s="29">
        <f t="shared" si="311"/>
        <v>45280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35">
        <f t="shared" si="303"/>
        <v>45255</v>
      </c>
      <c r="B892" s="156">
        <f t="shared" ca="1" si="312"/>
        <v>1631.18306325</v>
      </c>
      <c r="C892" s="14">
        <f t="shared" si="304"/>
        <v>1000</v>
      </c>
      <c r="D892" s="13">
        <f ca="1">IF(A892&lt;$B$1,VLOOKUP(A892,[1]DI!$A$4:$B$15000,2,FALSE),0)</f>
        <v>0</v>
      </c>
      <c r="E892" s="14">
        <f t="shared" ca="1" si="313"/>
        <v>1</v>
      </c>
      <c r="F892" s="14">
        <f ca="1">(TRUNC(PRODUCT($E$12:$E891),16))</f>
        <v>1.29657874484848</v>
      </c>
      <c r="G892" s="14">
        <f t="shared" ca="1" si="314"/>
        <v>1.29363220981767</v>
      </c>
      <c r="H892" s="14">
        <f t="shared" ca="1" si="315"/>
        <v>1.0022777199999999</v>
      </c>
      <c r="I892" s="13">
        <f t="shared" si="305"/>
        <v>0.1</v>
      </c>
      <c r="J892" s="29">
        <f t="shared" si="306"/>
        <v>45250</v>
      </c>
      <c r="K892" s="2">
        <f t="shared" si="307"/>
        <v>4</v>
      </c>
      <c r="L892" s="17">
        <f t="shared" si="308"/>
        <v>5</v>
      </c>
      <c r="M892" s="12">
        <f t="shared" si="300"/>
        <v>1.001892864</v>
      </c>
      <c r="N892" s="12">
        <f t="shared" ca="1" si="301"/>
        <v>1.004174895</v>
      </c>
      <c r="O892" s="17">
        <f t="shared" si="309"/>
        <v>0</v>
      </c>
      <c r="P892" s="14">
        <f t="shared" ca="1" si="318"/>
        <v>631.18306325000003</v>
      </c>
      <c r="Q892" s="14">
        <f t="shared" si="319"/>
        <v>0</v>
      </c>
      <c r="R892" s="14">
        <f t="shared" ca="1" si="317"/>
        <v>624.40135814999996</v>
      </c>
      <c r="S892" s="20">
        <f t="shared" si="302"/>
        <v>0</v>
      </c>
      <c r="T892" s="14">
        <f t="shared" si="316"/>
        <v>0</v>
      </c>
      <c r="U892" s="4" t="str">
        <f t="shared" si="310"/>
        <v>J=</v>
      </c>
      <c r="V892" s="29">
        <f t="shared" si="311"/>
        <v>45280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35">
        <f t="shared" si="303"/>
        <v>45256</v>
      </c>
      <c r="B893" s="156">
        <f t="shared" ca="1" si="312"/>
        <v>1631.18306325</v>
      </c>
      <c r="C893" s="14">
        <f t="shared" si="304"/>
        <v>1000</v>
      </c>
      <c r="D893" s="13">
        <f ca="1">IF(A893&lt;$B$1,VLOOKUP(A893,[1]DI!$A$4:$B$15000,2,FALSE),0)</f>
        <v>0</v>
      </c>
      <c r="E893" s="14">
        <f t="shared" ca="1" si="313"/>
        <v>1</v>
      </c>
      <c r="F893" s="14">
        <f ca="1">(TRUNC(PRODUCT($E$12:$E892),16))</f>
        <v>1.29657874484848</v>
      </c>
      <c r="G893" s="14">
        <f t="shared" ca="1" si="314"/>
        <v>1.29363220981767</v>
      </c>
      <c r="H893" s="14">
        <f t="shared" ca="1" si="315"/>
        <v>1.0022777199999999</v>
      </c>
      <c r="I893" s="13">
        <f t="shared" si="305"/>
        <v>0.1</v>
      </c>
      <c r="J893" s="29">
        <f t="shared" si="306"/>
        <v>45250</v>
      </c>
      <c r="K893" s="2">
        <f t="shared" si="307"/>
        <v>4</v>
      </c>
      <c r="L893" s="17">
        <f t="shared" si="308"/>
        <v>5</v>
      </c>
      <c r="M893" s="12">
        <f t="shared" si="300"/>
        <v>1.001892864</v>
      </c>
      <c r="N893" s="12">
        <f t="shared" ca="1" si="301"/>
        <v>1.004174895</v>
      </c>
      <c r="O893" s="17">
        <f t="shared" si="309"/>
        <v>0</v>
      </c>
      <c r="P893" s="14">
        <f t="shared" ca="1" si="318"/>
        <v>631.18306325000003</v>
      </c>
      <c r="Q893" s="14">
        <f t="shared" si="319"/>
        <v>0</v>
      </c>
      <c r="R893" s="14">
        <f t="shared" ca="1" si="317"/>
        <v>624.40135814999996</v>
      </c>
      <c r="S893" s="20">
        <f t="shared" si="302"/>
        <v>0</v>
      </c>
      <c r="T893" s="14">
        <f t="shared" si="316"/>
        <v>0</v>
      </c>
      <c r="U893" s="4" t="str">
        <f t="shared" si="310"/>
        <v>J=</v>
      </c>
      <c r="V893" s="29">
        <f t="shared" si="311"/>
        <v>45280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35">
        <f t="shared" si="303"/>
        <v>45257</v>
      </c>
      <c r="B894" s="156">
        <f t="shared" ca="1" si="312"/>
        <v>1631.18306325</v>
      </c>
      <c r="C894" s="14">
        <f t="shared" si="304"/>
        <v>1000</v>
      </c>
      <c r="D894" s="13">
        <f ca="1">IF(A894&lt;$B$1,VLOOKUP(A894,[1]DI!$A$4:$B$15000,2,FALSE),0)</f>
        <v>0.1215</v>
      </c>
      <c r="E894" s="14">
        <f t="shared" ca="1" si="313"/>
        <v>1.00045513</v>
      </c>
      <c r="F894" s="14">
        <f ca="1">(TRUNC(PRODUCT($E$12:$E893),16))</f>
        <v>1.29657874484848</v>
      </c>
      <c r="G894" s="14">
        <f t="shared" ca="1" si="314"/>
        <v>1.29363220981767</v>
      </c>
      <c r="H894" s="14">
        <f t="shared" ca="1" si="315"/>
        <v>1.0022777199999999</v>
      </c>
      <c r="I894" s="13">
        <f t="shared" si="305"/>
        <v>0.1</v>
      </c>
      <c r="J894" s="29">
        <f t="shared" si="306"/>
        <v>45250</v>
      </c>
      <c r="K894" s="2">
        <f t="shared" si="307"/>
        <v>5</v>
      </c>
      <c r="L894" s="17">
        <f t="shared" si="308"/>
        <v>5</v>
      </c>
      <c r="M894" s="12">
        <f t="shared" si="300"/>
        <v>1.001892864</v>
      </c>
      <c r="N894" s="12">
        <f t="shared" ca="1" si="301"/>
        <v>1.004174895</v>
      </c>
      <c r="O894" s="17">
        <f t="shared" si="309"/>
        <v>0</v>
      </c>
      <c r="P894" s="14">
        <f t="shared" ca="1" si="318"/>
        <v>631.18306325000003</v>
      </c>
      <c r="Q894" s="14">
        <f t="shared" si="319"/>
        <v>0</v>
      </c>
      <c r="R894" s="14">
        <f t="shared" ca="1" si="317"/>
        <v>624.40135814999996</v>
      </c>
      <c r="S894" s="20">
        <f t="shared" si="302"/>
        <v>0</v>
      </c>
      <c r="T894" s="14">
        <f t="shared" si="316"/>
        <v>0</v>
      </c>
      <c r="U894" s="4" t="str">
        <f t="shared" si="310"/>
        <v>J=</v>
      </c>
      <c r="V894" s="29">
        <f t="shared" si="311"/>
        <v>45280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35">
        <f t="shared" si="303"/>
        <v>45258</v>
      </c>
      <c r="B895" s="156">
        <f t="shared" ca="1" si="312"/>
        <v>1632.5428057700001</v>
      </c>
      <c r="C895" s="14">
        <f t="shared" si="304"/>
        <v>1000</v>
      </c>
      <c r="D895" s="13">
        <f ca="1">IF(A895&lt;$B$1,VLOOKUP(A895,[1]DI!$A$4:$B$15000,2,FALSE),0)</f>
        <v>0.1215</v>
      </c>
      <c r="E895" s="14">
        <f t="shared" ca="1" si="313"/>
        <v>1.00045513</v>
      </c>
      <c r="F895" s="14">
        <f ca="1">(TRUNC(PRODUCT($E$12:$E894),16))</f>
        <v>1.2971688567326201</v>
      </c>
      <c r="G895" s="14">
        <f t="shared" ca="1" si="314"/>
        <v>1.29363220981767</v>
      </c>
      <c r="H895" s="14">
        <f t="shared" ca="1" si="315"/>
        <v>1.00273389</v>
      </c>
      <c r="I895" s="13">
        <f t="shared" si="305"/>
        <v>0.1</v>
      </c>
      <c r="J895" s="29">
        <f t="shared" si="306"/>
        <v>45250</v>
      </c>
      <c r="K895" s="2">
        <f t="shared" si="307"/>
        <v>6</v>
      </c>
      <c r="L895" s="17">
        <f t="shared" si="308"/>
        <v>6</v>
      </c>
      <c r="M895" s="12">
        <f t="shared" si="300"/>
        <v>1.0022718669999999</v>
      </c>
      <c r="N895" s="12">
        <f t="shared" ca="1" si="301"/>
        <v>1.005011968</v>
      </c>
      <c r="O895" s="17">
        <f t="shared" si="309"/>
        <v>0</v>
      </c>
      <c r="P895" s="14">
        <f t="shared" ca="1" si="318"/>
        <v>632.54280576999997</v>
      </c>
      <c r="Q895" s="14">
        <f t="shared" si="319"/>
        <v>0</v>
      </c>
      <c r="R895" s="14">
        <f t="shared" ca="1" si="317"/>
        <v>624.40135814999996</v>
      </c>
      <c r="S895" s="20">
        <f t="shared" si="302"/>
        <v>0</v>
      </c>
      <c r="T895" s="14">
        <f t="shared" si="316"/>
        <v>0</v>
      </c>
      <c r="U895" s="4" t="str">
        <f t="shared" si="310"/>
        <v>J=</v>
      </c>
      <c r="V895" s="29">
        <f t="shared" si="311"/>
        <v>45280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35">
        <f t="shared" si="303"/>
        <v>45259</v>
      </c>
      <c r="B896" s="156">
        <f t="shared" ca="1" si="312"/>
        <v>1633.9036675</v>
      </c>
      <c r="C896" s="14">
        <f t="shared" si="304"/>
        <v>1000</v>
      </c>
      <c r="D896" s="13">
        <f ca="1">IF(A896&lt;$B$1,VLOOKUP(A896,[1]DI!$A$4:$B$15000,2,FALSE),0)</f>
        <v>0.1215</v>
      </c>
      <c r="E896" s="14">
        <f t="shared" ca="1" si="313"/>
        <v>1.00045513</v>
      </c>
      <c r="F896" s="14">
        <f ca="1">(TRUNC(PRODUCT($E$12:$E895),16))</f>
        <v>1.29775923719439</v>
      </c>
      <c r="G896" s="14">
        <f t="shared" ca="1" si="314"/>
        <v>1.29363220981767</v>
      </c>
      <c r="H896" s="14">
        <f t="shared" ca="1" si="315"/>
        <v>1.00319026</v>
      </c>
      <c r="I896" s="13">
        <f t="shared" si="305"/>
        <v>0.1</v>
      </c>
      <c r="J896" s="29">
        <f t="shared" si="306"/>
        <v>45250</v>
      </c>
      <c r="K896" s="2">
        <f t="shared" si="307"/>
        <v>7</v>
      </c>
      <c r="L896" s="17">
        <f t="shared" si="308"/>
        <v>7</v>
      </c>
      <c r="M896" s="12">
        <f t="shared" si="300"/>
        <v>1.0026510129999999</v>
      </c>
      <c r="N896" s="12">
        <f t="shared" ca="1" si="301"/>
        <v>1.00584973</v>
      </c>
      <c r="O896" s="17">
        <f t="shared" si="309"/>
        <v>0</v>
      </c>
      <c r="P896" s="14">
        <f t="shared" ca="1" si="318"/>
        <v>633.90366749999998</v>
      </c>
      <c r="Q896" s="14">
        <f t="shared" si="319"/>
        <v>0</v>
      </c>
      <c r="R896" s="14">
        <f t="shared" ca="1" si="317"/>
        <v>624.40135814999996</v>
      </c>
      <c r="S896" s="20">
        <f t="shared" si="302"/>
        <v>0</v>
      </c>
      <c r="T896" s="14">
        <f t="shared" si="316"/>
        <v>0</v>
      </c>
      <c r="U896" s="4" t="str">
        <f t="shared" si="310"/>
        <v>J=</v>
      </c>
      <c r="V896" s="29">
        <f t="shared" si="311"/>
        <v>45280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x14ac:dyDescent="0.15">
      <c r="A897" s="35">
        <f t="shared" si="303"/>
        <v>45260</v>
      </c>
      <c r="B897" s="156">
        <f t="shared" ca="1" si="312"/>
        <v>1635.26568417</v>
      </c>
      <c r="C897" s="14">
        <f t="shared" si="304"/>
        <v>1000</v>
      </c>
      <c r="D897" s="13">
        <f ca="1">IF(A897&lt;$B$1,VLOOKUP(A897,[1]DI!$A$4:$B$15000,2,FALSE),0)</f>
        <v>0.1215</v>
      </c>
      <c r="E897" s="14">
        <f t="shared" ca="1" si="313"/>
        <v>1.00045513</v>
      </c>
      <c r="F897" s="14">
        <f ca="1">(TRUNC(PRODUCT($E$12:$E896),16))</f>
        <v>1.2983498863560099</v>
      </c>
      <c r="G897" s="14">
        <f t="shared" ca="1" si="314"/>
        <v>1.29363220981767</v>
      </c>
      <c r="H897" s="14">
        <f t="shared" ca="1" si="315"/>
        <v>1.00364685</v>
      </c>
      <c r="I897" s="13">
        <f t="shared" si="305"/>
        <v>0.1</v>
      </c>
      <c r="J897" s="29">
        <f t="shared" si="306"/>
        <v>45250</v>
      </c>
      <c r="K897" s="2">
        <f t="shared" si="307"/>
        <v>8</v>
      </c>
      <c r="L897" s="17">
        <f t="shared" si="308"/>
        <v>8</v>
      </c>
      <c r="M897" s="12">
        <f t="shared" si="300"/>
        <v>1.003030302</v>
      </c>
      <c r="N897" s="12">
        <f t="shared" ca="1" si="301"/>
        <v>1.0066882029999999</v>
      </c>
      <c r="O897" s="17">
        <f t="shared" si="309"/>
        <v>0</v>
      </c>
      <c r="P897" s="14">
        <f t="shared" ca="1" si="318"/>
        <v>635.26568416999999</v>
      </c>
      <c r="Q897" s="14">
        <f t="shared" si="319"/>
        <v>0</v>
      </c>
      <c r="R897" s="14">
        <f t="shared" ca="1" si="317"/>
        <v>624.40135814999996</v>
      </c>
      <c r="S897" s="20">
        <f t="shared" si="302"/>
        <v>0</v>
      </c>
      <c r="T897" s="14">
        <f t="shared" si="316"/>
        <v>0</v>
      </c>
      <c r="U897" s="4" t="str">
        <f t="shared" si="310"/>
        <v>J=</v>
      </c>
      <c r="V897" s="29">
        <f t="shared" si="311"/>
        <v>45280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35">
        <f t="shared" si="303"/>
        <v>45261</v>
      </c>
      <c r="B898" s="156">
        <f t="shared" ca="1" si="312"/>
        <v>1636.62882332</v>
      </c>
      <c r="C898" s="14">
        <f t="shared" si="304"/>
        <v>1000</v>
      </c>
      <c r="D898" s="13">
        <f ca="1">IF(A898&lt;$B$1,VLOOKUP(A898,[1]DI!$A$4:$B$15000,2,FALSE),0)</f>
        <v>0.1215</v>
      </c>
      <c r="E898" s="14">
        <f t="shared" ca="1" si="313"/>
        <v>1.00045513</v>
      </c>
      <c r="F898" s="14">
        <f ca="1">(TRUNC(PRODUCT($E$12:$E897),16))</f>
        <v>1.2989408043397901</v>
      </c>
      <c r="G898" s="14">
        <f t="shared" ca="1" si="314"/>
        <v>1.29363220981767</v>
      </c>
      <c r="H898" s="14">
        <f t="shared" ca="1" si="315"/>
        <v>1.0041036400000001</v>
      </c>
      <c r="I898" s="13">
        <f t="shared" si="305"/>
        <v>0.1</v>
      </c>
      <c r="J898" s="29">
        <f t="shared" si="306"/>
        <v>45250</v>
      </c>
      <c r="K898" s="2">
        <f t="shared" si="307"/>
        <v>9</v>
      </c>
      <c r="L898" s="17">
        <f t="shared" si="308"/>
        <v>9</v>
      </c>
      <c r="M898" s="12">
        <f t="shared" si="300"/>
        <v>1.003409735</v>
      </c>
      <c r="N898" s="12">
        <f t="shared" ca="1" si="301"/>
        <v>1.007527367</v>
      </c>
      <c r="O898" s="17">
        <f t="shared" si="309"/>
        <v>0</v>
      </c>
      <c r="P898" s="14">
        <f t="shared" ca="1" si="318"/>
        <v>636.62882332000004</v>
      </c>
      <c r="Q898" s="14">
        <f t="shared" si="319"/>
        <v>0</v>
      </c>
      <c r="R898" s="14">
        <f t="shared" ca="1" si="317"/>
        <v>624.40135814999996</v>
      </c>
      <c r="S898" s="20">
        <f t="shared" si="302"/>
        <v>0</v>
      </c>
      <c r="T898" s="14">
        <f t="shared" si="316"/>
        <v>0</v>
      </c>
      <c r="U898" s="4" t="str">
        <f t="shared" si="310"/>
        <v>J=</v>
      </c>
      <c r="V898" s="29">
        <f t="shared" si="311"/>
        <v>45280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35">
        <f t="shared" si="303"/>
        <v>45262</v>
      </c>
      <c r="B899" s="156">
        <f t="shared" ca="1" si="312"/>
        <v>1637.99308655</v>
      </c>
      <c r="C899" s="14">
        <f t="shared" si="304"/>
        <v>1000</v>
      </c>
      <c r="D899" s="13">
        <f ca="1">IF(A899&lt;$B$1,VLOOKUP(A899,[1]DI!$A$4:$B$15000,2,FALSE),0)</f>
        <v>0</v>
      </c>
      <c r="E899" s="14">
        <f t="shared" ca="1" si="313"/>
        <v>1</v>
      </c>
      <c r="F899" s="14">
        <f ca="1">(TRUNC(PRODUCT($E$12:$E898),16))</f>
        <v>1.2995319912680701</v>
      </c>
      <c r="G899" s="14">
        <f t="shared" ca="1" si="314"/>
        <v>1.29363220981767</v>
      </c>
      <c r="H899" s="14">
        <f t="shared" ca="1" si="315"/>
        <v>1.0045606300000001</v>
      </c>
      <c r="I899" s="13">
        <f t="shared" si="305"/>
        <v>0.1</v>
      </c>
      <c r="J899" s="29">
        <f t="shared" si="306"/>
        <v>45250</v>
      </c>
      <c r="K899" s="2">
        <f t="shared" si="307"/>
        <v>9</v>
      </c>
      <c r="L899" s="17">
        <f t="shared" si="308"/>
        <v>10</v>
      </c>
      <c r="M899" s="12">
        <f t="shared" si="300"/>
        <v>1.003789311</v>
      </c>
      <c r="N899" s="12">
        <f t="shared" ca="1" si="301"/>
        <v>1.008367223</v>
      </c>
      <c r="O899" s="17">
        <f t="shared" si="309"/>
        <v>0</v>
      </c>
      <c r="P899" s="14">
        <f t="shared" ca="1" si="318"/>
        <v>637.99308654999993</v>
      </c>
      <c r="Q899" s="14">
        <f t="shared" si="319"/>
        <v>0</v>
      </c>
      <c r="R899" s="14">
        <f t="shared" ca="1" si="317"/>
        <v>624.40135814999996</v>
      </c>
      <c r="S899" s="20">
        <f t="shared" si="302"/>
        <v>0</v>
      </c>
      <c r="T899" s="14">
        <f t="shared" si="316"/>
        <v>0</v>
      </c>
      <c r="U899" s="4" t="str">
        <f t="shared" si="310"/>
        <v>J=</v>
      </c>
      <c r="V899" s="29">
        <f t="shared" si="311"/>
        <v>45280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35">
        <f t="shared" si="303"/>
        <v>45263</v>
      </c>
      <c r="B900" s="156">
        <f t="shared" ca="1" si="312"/>
        <v>1637.99308655</v>
      </c>
      <c r="C900" s="14">
        <f t="shared" si="304"/>
        <v>1000</v>
      </c>
      <c r="D900" s="13">
        <f ca="1">IF(A900&lt;$B$1,VLOOKUP(A900,[1]DI!$A$4:$B$15000,2,FALSE),0)</f>
        <v>0</v>
      </c>
      <c r="E900" s="14">
        <f t="shared" ca="1" si="313"/>
        <v>1</v>
      </c>
      <c r="F900" s="14">
        <f ca="1">(TRUNC(PRODUCT($E$12:$E899),16))</f>
        <v>1.2995319912680701</v>
      </c>
      <c r="G900" s="14">
        <f t="shared" ca="1" si="314"/>
        <v>1.29363220981767</v>
      </c>
      <c r="H900" s="14">
        <f t="shared" ca="1" si="315"/>
        <v>1.0045606300000001</v>
      </c>
      <c r="I900" s="13">
        <f t="shared" si="305"/>
        <v>0.1</v>
      </c>
      <c r="J900" s="29">
        <f t="shared" si="306"/>
        <v>45250</v>
      </c>
      <c r="K900" s="2">
        <f t="shared" si="307"/>
        <v>9</v>
      </c>
      <c r="L900" s="17">
        <f t="shared" si="308"/>
        <v>10</v>
      </c>
      <c r="M900" s="12">
        <f t="shared" si="300"/>
        <v>1.003789311</v>
      </c>
      <c r="N900" s="12">
        <f t="shared" ca="1" si="301"/>
        <v>1.008367223</v>
      </c>
      <c r="O900" s="17">
        <f t="shared" si="309"/>
        <v>0</v>
      </c>
      <c r="P900" s="14">
        <f t="shared" ca="1" si="318"/>
        <v>637.99308654999993</v>
      </c>
      <c r="Q900" s="14">
        <f t="shared" si="319"/>
        <v>0</v>
      </c>
      <c r="R900" s="14">
        <f t="shared" ca="1" si="317"/>
        <v>624.40135814999996</v>
      </c>
      <c r="S900" s="20">
        <f t="shared" si="302"/>
        <v>0</v>
      </c>
      <c r="T900" s="14">
        <f t="shared" si="316"/>
        <v>0</v>
      </c>
      <c r="U900" s="4" t="str">
        <f t="shared" si="310"/>
        <v>J=</v>
      </c>
      <c r="V900" s="29">
        <f t="shared" si="311"/>
        <v>45280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35">
        <f t="shared" si="303"/>
        <v>45264</v>
      </c>
      <c r="B901" s="156">
        <f t="shared" ca="1" si="312"/>
        <v>1637.99308655</v>
      </c>
      <c r="C901" s="14">
        <f t="shared" si="304"/>
        <v>1000</v>
      </c>
      <c r="D901" s="13">
        <f ca="1">IF(A901&lt;$B$1,VLOOKUP(A901,[1]DI!$A$4:$B$15000,2,FALSE),0)</f>
        <v>0.1215</v>
      </c>
      <c r="E901" s="14">
        <f t="shared" ca="1" si="313"/>
        <v>1.00045513</v>
      </c>
      <c r="F901" s="14">
        <f ca="1">(TRUNC(PRODUCT($E$12:$E900),16))</f>
        <v>1.2995319912680701</v>
      </c>
      <c r="G901" s="14">
        <f t="shared" ca="1" si="314"/>
        <v>1.29363220981767</v>
      </c>
      <c r="H901" s="14">
        <f t="shared" ca="1" si="315"/>
        <v>1.0045606300000001</v>
      </c>
      <c r="I901" s="13">
        <f t="shared" si="305"/>
        <v>0.1</v>
      </c>
      <c r="J901" s="29">
        <f t="shared" si="306"/>
        <v>45250</v>
      </c>
      <c r="K901" s="2">
        <f t="shared" si="307"/>
        <v>10</v>
      </c>
      <c r="L901" s="17">
        <f t="shared" si="308"/>
        <v>10</v>
      </c>
      <c r="M901" s="12">
        <f t="shared" si="300"/>
        <v>1.003789311</v>
      </c>
      <c r="N901" s="12">
        <f t="shared" ca="1" si="301"/>
        <v>1.008367223</v>
      </c>
      <c r="O901" s="17">
        <f t="shared" si="309"/>
        <v>0</v>
      </c>
      <c r="P901" s="14">
        <f t="shared" ca="1" si="318"/>
        <v>637.99308654999993</v>
      </c>
      <c r="Q901" s="14">
        <f t="shared" si="319"/>
        <v>0</v>
      </c>
      <c r="R901" s="14">
        <f t="shared" ca="1" si="317"/>
        <v>624.40135814999996</v>
      </c>
      <c r="S901" s="20">
        <f t="shared" si="302"/>
        <v>0</v>
      </c>
      <c r="T901" s="14">
        <f t="shared" si="316"/>
        <v>0</v>
      </c>
      <c r="U901" s="4" t="str">
        <f t="shared" si="310"/>
        <v>J=</v>
      </c>
      <c r="V901" s="29">
        <f t="shared" si="311"/>
        <v>45280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35">
        <f t="shared" si="303"/>
        <v>45265</v>
      </c>
      <c r="B902" s="156">
        <f t="shared" ca="1" si="312"/>
        <v>1639.3585063400001</v>
      </c>
      <c r="C902" s="14">
        <f t="shared" si="304"/>
        <v>1000</v>
      </c>
      <c r="D902" s="13">
        <f ca="1">IF(A902&lt;$B$1,VLOOKUP(A902,[1]DI!$A$4:$B$15000,2,FALSE),0)</f>
        <v>0.1215</v>
      </c>
      <c r="E902" s="14">
        <f t="shared" ca="1" si="313"/>
        <v>1.00045513</v>
      </c>
      <c r="F902" s="14">
        <f ca="1">(TRUNC(PRODUCT($E$12:$E901),16))</f>
        <v>1.3001234472632599</v>
      </c>
      <c r="G902" s="14">
        <f t="shared" ca="1" si="314"/>
        <v>1.29363220981767</v>
      </c>
      <c r="H902" s="14">
        <f t="shared" ca="1" si="315"/>
        <v>1.0050178400000001</v>
      </c>
      <c r="I902" s="13">
        <f t="shared" si="305"/>
        <v>0.1</v>
      </c>
      <c r="J902" s="29">
        <f t="shared" si="306"/>
        <v>45250</v>
      </c>
      <c r="K902" s="2">
        <f t="shared" si="307"/>
        <v>11</v>
      </c>
      <c r="L902" s="17">
        <f t="shared" si="308"/>
        <v>11</v>
      </c>
      <c r="M902" s="12">
        <f t="shared" si="300"/>
        <v>1.004169031</v>
      </c>
      <c r="N902" s="12">
        <f t="shared" ca="1" si="301"/>
        <v>1.0092077909999999</v>
      </c>
      <c r="O902" s="17">
        <f t="shared" si="309"/>
        <v>0</v>
      </c>
      <c r="P902" s="14">
        <f t="shared" ca="1" si="318"/>
        <v>639.35850634000008</v>
      </c>
      <c r="Q902" s="14">
        <f t="shared" si="319"/>
        <v>0</v>
      </c>
      <c r="R902" s="14">
        <f t="shared" ca="1" si="317"/>
        <v>624.40135814999996</v>
      </c>
      <c r="S902" s="20">
        <f t="shared" si="302"/>
        <v>0</v>
      </c>
      <c r="T902" s="14">
        <f t="shared" si="316"/>
        <v>0</v>
      </c>
      <c r="U902" s="4" t="str">
        <f t="shared" si="310"/>
        <v>J=</v>
      </c>
      <c r="V902" s="29">
        <f t="shared" si="311"/>
        <v>45280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35">
        <f t="shared" si="303"/>
        <v>45266</v>
      </c>
      <c r="B903" s="156">
        <f t="shared" ca="1" si="312"/>
        <v>1640.72505024</v>
      </c>
      <c r="C903" s="14">
        <f t="shared" si="304"/>
        <v>1000</v>
      </c>
      <c r="D903" s="13">
        <f ca="1">IF(A903&lt;$B$1,VLOOKUP(A903,[1]DI!$A$4:$B$15000,2,FALSE),0)</f>
        <v>0.1215</v>
      </c>
      <c r="E903" s="14">
        <f t="shared" ca="1" si="313"/>
        <v>1.00045513</v>
      </c>
      <c r="F903" s="14">
        <f ca="1">(TRUNC(PRODUCT($E$12:$E902),16))</f>
        <v>1.3007151724478101</v>
      </c>
      <c r="G903" s="14">
        <f t="shared" ca="1" si="314"/>
        <v>1.29363220981767</v>
      </c>
      <c r="H903" s="14">
        <f t="shared" ca="1" si="315"/>
        <v>1.0054752499999999</v>
      </c>
      <c r="I903" s="13">
        <f t="shared" si="305"/>
        <v>0.1</v>
      </c>
      <c r="J903" s="29">
        <f t="shared" si="306"/>
        <v>45250</v>
      </c>
      <c r="K903" s="2">
        <f t="shared" si="307"/>
        <v>12</v>
      </c>
      <c r="L903" s="17">
        <f t="shared" si="308"/>
        <v>12</v>
      </c>
      <c r="M903" s="12">
        <f t="shared" si="300"/>
        <v>1.0045488950000001</v>
      </c>
      <c r="N903" s="12">
        <f t="shared" ca="1" si="301"/>
        <v>1.010049051</v>
      </c>
      <c r="O903" s="17">
        <f t="shared" si="309"/>
        <v>0</v>
      </c>
      <c r="P903" s="14">
        <f t="shared" ca="1" si="318"/>
        <v>640.72505023999997</v>
      </c>
      <c r="Q903" s="14">
        <f t="shared" si="319"/>
        <v>0</v>
      </c>
      <c r="R903" s="14">
        <f t="shared" ca="1" si="317"/>
        <v>624.40135814999996</v>
      </c>
      <c r="S903" s="20">
        <f t="shared" si="302"/>
        <v>0</v>
      </c>
      <c r="T903" s="14">
        <f t="shared" si="316"/>
        <v>0</v>
      </c>
      <c r="U903" s="4" t="str">
        <f t="shared" si="310"/>
        <v>J=</v>
      </c>
      <c r="V903" s="29">
        <f t="shared" si="311"/>
        <v>45280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x14ac:dyDescent="0.15">
      <c r="A904" s="35">
        <f t="shared" si="303"/>
        <v>45267</v>
      </c>
      <c r="B904" s="156">
        <f t="shared" ca="1" si="312"/>
        <v>1642.0927376899999</v>
      </c>
      <c r="C904" s="14">
        <f t="shared" si="304"/>
        <v>1000</v>
      </c>
      <c r="D904" s="13">
        <f ca="1">IF(A904&lt;$B$1,VLOOKUP(A904,[1]DI!$A$4:$B$15000,2,FALSE),0)</f>
        <v>0.1215</v>
      </c>
      <c r="E904" s="14">
        <f t="shared" ca="1" si="313"/>
        <v>1.00045513</v>
      </c>
      <c r="F904" s="14">
        <f ca="1">(TRUNC(PRODUCT($E$12:$E903),16))</f>
        <v>1.30130716694424</v>
      </c>
      <c r="G904" s="14">
        <f t="shared" ca="1" si="314"/>
        <v>1.29363220981767</v>
      </c>
      <c r="H904" s="14">
        <f t="shared" ca="1" si="315"/>
        <v>1.0059328700000001</v>
      </c>
      <c r="I904" s="13">
        <f t="shared" si="305"/>
        <v>0.1</v>
      </c>
      <c r="J904" s="29">
        <f t="shared" si="306"/>
        <v>45250</v>
      </c>
      <c r="K904" s="2">
        <f t="shared" si="307"/>
        <v>13</v>
      </c>
      <c r="L904" s="17">
        <f t="shared" si="308"/>
        <v>13</v>
      </c>
      <c r="M904" s="12">
        <f t="shared" si="300"/>
        <v>1.0049289020000001</v>
      </c>
      <c r="N904" s="12">
        <f t="shared" ca="1" si="301"/>
        <v>1.0108910149999999</v>
      </c>
      <c r="O904" s="17">
        <f t="shared" si="309"/>
        <v>0</v>
      </c>
      <c r="P904" s="14">
        <f t="shared" ca="1" si="318"/>
        <v>642.09273769000004</v>
      </c>
      <c r="Q904" s="14">
        <f t="shared" si="319"/>
        <v>0</v>
      </c>
      <c r="R904" s="14">
        <f t="shared" ca="1" si="317"/>
        <v>624.40135814999996</v>
      </c>
      <c r="S904" s="20">
        <f t="shared" si="302"/>
        <v>0</v>
      </c>
      <c r="T904" s="14">
        <f t="shared" si="316"/>
        <v>0</v>
      </c>
      <c r="U904" s="4" t="str">
        <f t="shared" si="310"/>
        <v>J=</v>
      </c>
      <c r="V904" s="29">
        <f t="shared" si="311"/>
        <v>45280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35">
        <f t="shared" si="303"/>
        <v>45268</v>
      </c>
      <c r="B905" s="156">
        <f t="shared" ca="1" si="312"/>
        <v>1643.4615671199999</v>
      </c>
      <c r="C905" s="14">
        <f t="shared" si="304"/>
        <v>1000</v>
      </c>
      <c r="D905" s="13">
        <f ca="1">IF(A905&lt;$B$1,VLOOKUP(A905,[1]DI!$A$4:$B$15000,2,FALSE),0)</f>
        <v>0.1215</v>
      </c>
      <c r="E905" s="14">
        <f t="shared" ca="1" si="313"/>
        <v>1.00045513</v>
      </c>
      <c r="F905" s="14">
        <f ca="1">(TRUNC(PRODUCT($E$12:$E904),16))</f>
        <v>1.3018994308751399</v>
      </c>
      <c r="G905" s="14">
        <f t="shared" ca="1" si="314"/>
        <v>1.29363220981767</v>
      </c>
      <c r="H905" s="14">
        <f t="shared" ca="1" si="315"/>
        <v>1.0063907000000001</v>
      </c>
      <c r="I905" s="13">
        <f t="shared" si="305"/>
        <v>0.1</v>
      </c>
      <c r="J905" s="29">
        <f t="shared" si="306"/>
        <v>45250</v>
      </c>
      <c r="K905" s="2">
        <f t="shared" si="307"/>
        <v>14</v>
      </c>
      <c r="L905" s="17">
        <f t="shared" si="308"/>
        <v>14</v>
      </c>
      <c r="M905" s="12">
        <f t="shared" si="300"/>
        <v>1.005309053</v>
      </c>
      <c r="N905" s="12">
        <f t="shared" ca="1" si="301"/>
        <v>1.011733682</v>
      </c>
      <c r="O905" s="17">
        <f t="shared" si="309"/>
        <v>0</v>
      </c>
      <c r="P905" s="14">
        <f t="shared" ca="1" si="318"/>
        <v>643.46156712000004</v>
      </c>
      <c r="Q905" s="14">
        <f t="shared" si="319"/>
        <v>0</v>
      </c>
      <c r="R905" s="14">
        <f t="shared" ca="1" si="317"/>
        <v>624.40135814999996</v>
      </c>
      <c r="S905" s="20">
        <f t="shared" si="302"/>
        <v>0</v>
      </c>
      <c r="T905" s="14">
        <f t="shared" si="316"/>
        <v>0</v>
      </c>
      <c r="U905" s="4" t="str">
        <f t="shared" si="310"/>
        <v>J=</v>
      </c>
      <c r="V905" s="29">
        <f t="shared" si="311"/>
        <v>45280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35">
        <f t="shared" si="303"/>
        <v>45269</v>
      </c>
      <c r="B906" s="156">
        <f t="shared" ca="1" si="312"/>
        <v>1644.83154012</v>
      </c>
      <c r="C906" s="14">
        <f t="shared" si="304"/>
        <v>1000</v>
      </c>
      <c r="D906" s="13">
        <f ca="1">IF(A906&lt;$B$1,VLOOKUP(A906,[1]DI!$A$4:$B$15000,2,FALSE),0)</f>
        <v>0</v>
      </c>
      <c r="E906" s="14">
        <f t="shared" ca="1" si="313"/>
        <v>1</v>
      </c>
      <c r="F906" s="14">
        <f ca="1">(TRUNC(PRODUCT($E$12:$E905),16))</f>
        <v>1.3024919643631101</v>
      </c>
      <c r="G906" s="14">
        <f t="shared" ca="1" si="314"/>
        <v>1.29363220981767</v>
      </c>
      <c r="H906" s="14">
        <f t="shared" ca="1" si="315"/>
        <v>1.0068487399999999</v>
      </c>
      <c r="I906" s="13">
        <f t="shared" si="305"/>
        <v>0.1</v>
      </c>
      <c r="J906" s="29">
        <f t="shared" si="306"/>
        <v>45250</v>
      </c>
      <c r="K906" s="2">
        <f t="shared" si="307"/>
        <v>14</v>
      </c>
      <c r="L906" s="17">
        <f t="shared" si="308"/>
        <v>15</v>
      </c>
      <c r="M906" s="12">
        <f t="shared" si="300"/>
        <v>1.005689348</v>
      </c>
      <c r="N906" s="12">
        <f t="shared" ca="1" si="301"/>
        <v>1.012577053</v>
      </c>
      <c r="O906" s="17">
        <f t="shared" si="309"/>
        <v>0</v>
      </c>
      <c r="P906" s="14">
        <f t="shared" ca="1" si="318"/>
        <v>644.83154012</v>
      </c>
      <c r="Q906" s="14">
        <f t="shared" si="319"/>
        <v>0</v>
      </c>
      <c r="R906" s="14">
        <f t="shared" ca="1" si="317"/>
        <v>624.40135814999996</v>
      </c>
      <c r="S906" s="20">
        <f t="shared" si="302"/>
        <v>0</v>
      </c>
      <c r="T906" s="14">
        <f t="shared" si="316"/>
        <v>0</v>
      </c>
      <c r="U906" s="4" t="str">
        <f t="shared" si="310"/>
        <v>J=</v>
      </c>
      <c r="V906" s="29">
        <f t="shared" si="311"/>
        <v>45280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35">
        <f t="shared" si="303"/>
        <v>45270</v>
      </c>
      <c r="B907" s="156">
        <f t="shared" ca="1" si="312"/>
        <v>1644.83154012</v>
      </c>
      <c r="C907" s="14">
        <f t="shared" si="304"/>
        <v>1000</v>
      </c>
      <c r="D907" s="13">
        <f ca="1">IF(A907&lt;$B$1,VLOOKUP(A907,[1]DI!$A$4:$B$15000,2,FALSE),0)</f>
        <v>0</v>
      </c>
      <c r="E907" s="14">
        <f t="shared" ca="1" si="313"/>
        <v>1</v>
      </c>
      <c r="F907" s="14">
        <f ca="1">(TRUNC(PRODUCT($E$12:$E906),16))</f>
        <v>1.3024919643631101</v>
      </c>
      <c r="G907" s="14">
        <f t="shared" ca="1" si="314"/>
        <v>1.29363220981767</v>
      </c>
      <c r="H907" s="14">
        <f t="shared" ca="1" si="315"/>
        <v>1.0068487399999999</v>
      </c>
      <c r="I907" s="13">
        <f t="shared" si="305"/>
        <v>0.1</v>
      </c>
      <c r="J907" s="29">
        <f t="shared" si="306"/>
        <v>45250</v>
      </c>
      <c r="K907" s="2">
        <f t="shared" si="307"/>
        <v>14</v>
      </c>
      <c r="L907" s="17">
        <f t="shared" si="308"/>
        <v>15</v>
      </c>
      <c r="M907" s="12">
        <f t="shared" si="300"/>
        <v>1.005689348</v>
      </c>
      <c r="N907" s="12">
        <f t="shared" ca="1" si="301"/>
        <v>1.012577053</v>
      </c>
      <c r="O907" s="17">
        <f t="shared" si="309"/>
        <v>0</v>
      </c>
      <c r="P907" s="14">
        <f t="shared" ca="1" si="318"/>
        <v>644.83154012</v>
      </c>
      <c r="Q907" s="14">
        <f t="shared" si="319"/>
        <v>0</v>
      </c>
      <c r="R907" s="14">
        <f t="shared" ca="1" si="317"/>
        <v>624.40135814999996</v>
      </c>
      <c r="S907" s="20">
        <f t="shared" si="302"/>
        <v>0</v>
      </c>
      <c r="T907" s="14">
        <f t="shared" si="316"/>
        <v>0</v>
      </c>
      <c r="U907" s="4" t="str">
        <f t="shared" si="310"/>
        <v>J=</v>
      </c>
      <c r="V907" s="29">
        <f t="shared" si="311"/>
        <v>45280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35">
        <f t="shared" si="303"/>
        <v>45271</v>
      </c>
      <c r="B908" s="156">
        <f t="shared" ca="1" si="312"/>
        <v>1644.83154012</v>
      </c>
      <c r="C908" s="14">
        <f t="shared" si="304"/>
        <v>1000</v>
      </c>
      <c r="D908" s="13">
        <f ca="1">IF(A908&lt;$B$1,VLOOKUP(A908,[1]DI!$A$4:$B$15000,2,FALSE),0)</f>
        <v>0.1215</v>
      </c>
      <c r="E908" s="14">
        <f t="shared" ca="1" si="313"/>
        <v>1.00045513</v>
      </c>
      <c r="F908" s="14">
        <f ca="1">(TRUNC(PRODUCT($E$12:$E907),16))</f>
        <v>1.3024919643631101</v>
      </c>
      <c r="G908" s="14">
        <f t="shared" ca="1" si="314"/>
        <v>1.29363220981767</v>
      </c>
      <c r="H908" s="14">
        <f t="shared" ca="1" si="315"/>
        <v>1.0068487399999999</v>
      </c>
      <c r="I908" s="13">
        <f t="shared" si="305"/>
        <v>0.1</v>
      </c>
      <c r="J908" s="29">
        <f t="shared" si="306"/>
        <v>45250</v>
      </c>
      <c r="K908" s="2">
        <f t="shared" si="307"/>
        <v>15</v>
      </c>
      <c r="L908" s="17">
        <f t="shared" si="308"/>
        <v>15</v>
      </c>
      <c r="M908" s="12">
        <f t="shared" ref="M908:M920" si="320">ROUND((I908+1)^(L908/252),9)</f>
        <v>1.005689348</v>
      </c>
      <c r="N908" s="12">
        <f t="shared" ref="N908:N920" ca="1" si="321">ROUND(H908*M908,9)</f>
        <v>1.012577053</v>
      </c>
      <c r="O908" s="17">
        <f t="shared" si="309"/>
        <v>0</v>
      </c>
      <c r="P908" s="14">
        <f t="shared" ca="1" si="318"/>
        <v>644.83154012</v>
      </c>
      <c r="Q908" s="14">
        <f t="shared" si="319"/>
        <v>0</v>
      </c>
      <c r="R908" s="14">
        <f t="shared" ca="1" si="317"/>
        <v>624.40135814999996</v>
      </c>
      <c r="S908" s="20">
        <f t="shared" ref="S908:S971" si="322">IF($O908&gt;0,VLOOKUP($O908,$Y$12:$AE$150,7),0)</f>
        <v>0</v>
      </c>
      <c r="T908" s="14">
        <f t="shared" si="316"/>
        <v>0</v>
      </c>
      <c r="U908" s="4" t="str">
        <f t="shared" si="310"/>
        <v>J=</v>
      </c>
      <c r="V908" s="29">
        <f t="shared" si="311"/>
        <v>45280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35">
        <f t="shared" ref="A909:A972" si="323">(A908+1)</f>
        <v>45272</v>
      </c>
      <c r="B909" s="156">
        <f t="shared" ca="1" si="312"/>
        <v>1646.2026583100001</v>
      </c>
      <c r="C909" s="14">
        <f t="shared" ref="C909:C920" si="324">(C908-T908)</f>
        <v>1000</v>
      </c>
      <c r="D909" s="13">
        <f ca="1">IF(A909&lt;$B$1,VLOOKUP(A909,[1]DI!$A$4:$B$15000,2,FALSE),0)</f>
        <v>0.1215</v>
      </c>
      <c r="E909" s="14">
        <f t="shared" ca="1" si="313"/>
        <v>1.00045513</v>
      </c>
      <c r="F909" s="14">
        <f ca="1">(TRUNC(PRODUCT($E$12:$E908),16))</f>
        <v>1.3030847675308499</v>
      </c>
      <c r="G909" s="14">
        <f t="shared" ca="1" si="314"/>
        <v>1.29363220981767</v>
      </c>
      <c r="H909" s="14">
        <f t="shared" ca="1" si="315"/>
        <v>1.00730699</v>
      </c>
      <c r="I909" s="13">
        <f t="shared" ref="I909:I972" si="325">I908</f>
        <v>0.1</v>
      </c>
      <c r="J909" s="29">
        <f t="shared" ref="J909:J920" si="326">IF(O908&gt;0,VLOOKUP(O908,Y$12:AI$150,2),J908)</f>
        <v>45250</v>
      </c>
      <c r="K909" s="2">
        <f t="shared" ref="K909:K920" si="327">IF(A909&gt;J909,IF(NETWORKDAYS(J909,A909,$Y$160:$Y$544)-1=0,1,NETWORKDAYS(J909,A909,$Y$160:$Y$544)-1),0)</f>
        <v>16</v>
      </c>
      <c r="L909" s="17">
        <f t="shared" ref="L909:L920" si="328">IF(AND(K909=1,K908=1),1,IF(K909&gt;0,IF(K909=K908,K909+1,K909),0))</f>
        <v>16</v>
      </c>
      <c r="M909" s="12">
        <f t="shared" si="320"/>
        <v>1.0060697869999999</v>
      </c>
      <c r="N909" s="12">
        <f t="shared" ca="1" si="321"/>
        <v>1.0134211289999999</v>
      </c>
      <c r="O909" s="17">
        <f t="shared" ref="O909:O920" si="329">IF(VLOOKUP(A909,Z$12:AG$150,8)=VLOOKUP(A908,Z$12:AG$150,8),0,VLOOKUP(A909,Z$12:AG$150,8))</f>
        <v>0</v>
      </c>
      <c r="P909" s="14">
        <f t="shared" ca="1" si="318"/>
        <v>646.20265831000006</v>
      </c>
      <c r="Q909" s="14">
        <f t="shared" si="319"/>
        <v>0</v>
      </c>
      <c r="R909" s="14">
        <f t="shared" ca="1" si="317"/>
        <v>624.40135814999996</v>
      </c>
      <c r="S909" s="20">
        <f t="shared" si="322"/>
        <v>0</v>
      </c>
      <c r="T909" s="14">
        <f t="shared" si="316"/>
        <v>0</v>
      </c>
      <c r="U909" s="4" t="str">
        <f t="shared" ref="U909:U920" si="330">IF(O908&gt;0,VLOOKUP(O908,Y$12:AI$150,10),U908)</f>
        <v>J=</v>
      </c>
      <c r="V909" s="29">
        <f t="shared" ref="V909:V920" si="331">IF(O908&gt;0,VLOOKUP(O908,Y$12:AI$150,11),V908)</f>
        <v>45280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35">
        <f t="shared" si="323"/>
        <v>45273</v>
      </c>
      <c r="B910" s="156">
        <f t="shared" ref="B910:B920" ca="1" si="332">IF(A910&lt;=TODAY(),C910+P910,IF(AND(A910&gt;TODAY(),A910&lt;=$B$1),IF(VLOOKUP(TODAY(),$A$10:$D$5000,4,FALSE)=0,"n.d",C910+P910),"n.d"))</f>
        <v>1647.57492172</v>
      </c>
      <c r="C910" s="14">
        <f t="shared" si="324"/>
        <v>1000</v>
      </c>
      <c r="D910" s="13">
        <f ca="1">IF(A910&lt;$B$1,VLOOKUP(A910,[1]DI!$A$4:$B$15000,2,FALSE),0)</f>
        <v>0.1215</v>
      </c>
      <c r="E910" s="14">
        <f t="shared" ref="E910:E920" ca="1" si="333">ROUND(((1+D910)^(1/252)),8)</f>
        <v>1.00045513</v>
      </c>
      <c r="F910" s="14">
        <f ca="1">(TRUNC(PRODUCT($E$12:$E909),16))</f>
        <v>1.3036778405011</v>
      </c>
      <c r="G910" s="14">
        <f t="shared" ref="G910:G920" ca="1" si="334">IF(O909&gt;0,F909,G909)</f>
        <v>1.29363220981767</v>
      </c>
      <c r="H910" s="14">
        <f t="shared" ref="H910:H920" ca="1" si="335">ROUND(F910/G910,8)</f>
        <v>1.00776545</v>
      </c>
      <c r="I910" s="13">
        <f t="shared" si="325"/>
        <v>0.1</v>
      </c>
      <c r="J910" s="29">
        <f t="shared" si="326"/>
        <v>45250</v>
      </c>
      <c r="K910" s="2">
        <f t="shared" si="327"/>
        <v>17</v>
      </c>
      <c r="L910" s="17">
        <f t="shared" si="328"/>
        <v>17</v>
      </c>
      <c r="M910" s="12">
        <f t="shared" si="320"/>
        <v>1.00645037</v>
      </c>
      <c r="N910" s="12">
        <f t="shared" ca="1" si="321"/>
        <v>1.01426591</v>
      </c>
      <c r="O910" s="17">
        <f t="shared" si="329"/>
        <v>0</v>
      </c>
      <c r="P910" s="14">
        <f t="shared" ca="1" si="318"/>
        <v>647.57492171999991</v>
      </c>
      <c r="Q910" s="14">
        <f t="shared" si="319"/>
        <v>0</v>
      </c>
      <c r="R910" s="14">
        <f t="shared" ca="1" si="317"/>
        <v>624.40135814999996</v>
      </c>
      <c r="S910" s="20">
        <f t="shared" si="322"/>
        <v>0</v>
      </c>
      <c r="T910" s="14">
        <f t="shared" ref="T910:T973" si="336">IF(S910&gt;0,TRUNC(S910*C910,8),0)</f>
        <v>0</v>
      </c>
      <c r="U910" s="4" t="str">
        <f t="shared" si="330"/>
        <v>J=</v>
      </c>
      <c r="V910" s="29">
        <f t="shared" si="331"/>
        <v>45280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35">
        <f t="shared" si="323"/>
        <v>45274</v>
      </c>
      <c r="B911" s="156">
        <f t="shared" ca="1" si="332"/>
        <v>1648.9483140900002</v>
      </c>
      <c r="C911" s="14">
        <f t="shared" si="324"/>
        <v>1000</v>
      </c>
      <c r="D911" s="13">
        <f ca="1">IF(A911&lt;$B$1,VLOOKUP(A911,[1]DI!$A$4:$B$15000,2,FALSE),0)</f>
        <v>0.11650000000000001</v>
      </c>
      <c r="E911" s="14">
        <f t="shared" ca="1" si="333"/>
        <v>1.0004373900000001</v>
      </c>
      <c r="F911" s="14">
        <f ca="1">(TRUNC(PRODUCT($E$12:$E910),16))</f>
        <v>1.3042711833966401</v>
      </c>
      <c r="G911" s="14">
        <f t="shared" ca="1" si="334"/>
        <v>1.29363220981767</v>
      </c>
      <c r="H911" s="14">
        <f t="shared" ca="1" si="335"/>
        <v>1.00822411</v>
      </c>
      <c r="I911" s="13">
        <f t="shared" si="325"/>
        <v>0.1</v>
      </c>
      <c r="J911" s="29">
        <f t="shared" si="326"/>
        <v>45250</v>
      </c>
      <c r="K911" s="2">
        <f t="shared" si="327"/>
        <v>18</v>
      </c>
      <c r="L911" s="17">
        <f t="shared" si="328"/>
        <v>18</v>
      </c>
      <c r="M911" s="12">
        <f t="shared" si="320"/>
        <v>1.006831096</v>
      </c>
      <c r="N911" s="12">
        <f t="shared" ca="1" si="321"/>
        <v>1.0151113860000001</v>
      </c>
      <c r="O911" s="17">
        <f t="shared" si="329"/>
        <v>0</v>
      </c>
      <c r="P911" s="14">
        <f t="shared" ca="1" si="318"/>
        <v>648.94831409000005</v>
      </c>
      <c r="Q911" s="14">
        <f t="shared" si="319"/>
        <v>0</v>
      </c>
      <c r="R911" s="14">
        <f t="shared" ca="1" si="317"/>
        <v>624.40135814999996</v>
      </c>
      <c r="S911" s="20">
        <f t="shared" si="322"/>
        <v>0</v>
      </c>
      <c r="T911" s="14">
        <f t="shared" si="336"/>
        <v>0</v>
      </c>
      <c r="U911" s="4" t="str">
        <f t="shared" si="330"/>
        <v>J=</v>
      </c>
      <c r="V911" s="29">
        <f t="shared" si="331"/>
        <v>45280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35">
        <f t="shared" si="323"/>
        <v>45275</v>
      </c>
      <c r="B912" s="156">
        <f t="shared" ca="1" si="332"/>
        <v>1650.2935994300001</v>
      </c>
      <c r="C912" s="14">
        <f t="shared" si="324"/>
        <v>1000</v>
      </c>
      <c r="D912" s="13">
        <f ca="1">IF(A912&lt;$B$1,VLOOKUP(A912,[1]DI!$A$4:$B$15000,2,FALSE),0)</f>
        <v>0.11650000000000001</v>
      </c>
      <c r="E912" s="14">
        <f t="shared" ca="1" si="333"/>
        <v>1.0004373900000001</v>
      </c>
      <c r="F912" s="14">
        <f ca="1">(TRUNC(PRODUCT($E$12:$E911),16))</f>
        <v>1.3048416585695499</v>
      </c>
      <c r="G912" s="14">
        <f t="shared" ca="1" si="334"/>
        <v>1.29363220981767</v>
      </c>
      <c r="H912" s="14">
        <f t="shared" ca="1" si="335"/>
        <v>1.0086651</v>
      </c>
      <c r="I912" s="13">
        <f t="shared" si="325"/>
        <v>0.1</v>
      </c>
      <c r="J912" s="29">
        <f t="shared" si="326"/>
        <v>45250</v>
      </c>
      <c r="K912" s="2">
        <f t="shared" si="327"/>
        <v>19</v>
      </c>
      <c r="L912" s="17">
        <f t="shared" si="328"/>
        <v>19</v>
      </c>
      <c r="M912" s="12">
        <f t="shared" si="320"/>
        <v>1.0072119669999999</v>
      </c>
      <c r="N912" s="12">
        <f t="shared" ca="1" si="321"/>
        <v>1.015939559</v>
      </c>
      <c r="O912" s="17">
        <f t="shared" si="329"/>
        <v>0</v>
      </c>
      <c r="P912" s="14">
        <f t="shared" ca="1" si="318"/>
        <v>650.29359943000009</v>
      </c>
      <c r="Q912" s="14">
        <f t="shared" si="319"/>
        <v>0</v>
      </c>
      <c r="R912" s="14">
        <f t="shared" ca="1" si="317"/>
        <v>624.40135814999996</v>
      </c>
      <c r="S912" s="20">
        <f t="shared" si="322"/>
        <v>0</v>
      </c>
      <c r="T912" s="14">
        <f t="shared" si="336"/>
        <v>0</v>
      </c>
      <c r="U912" s="4" t="str">
        <f t="shared" si="330"/>
        <v>J=</v>
      </c>
      <c r="V912" s="29">
        <f t="shared" si="331"/>
        <v>45280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35">
        <f t="shared" si="323"/>
        <v>45276</v>
      </c>
      <c r="B913" s="156">
        <f t="shared" ca="1" si="332"/>
        <v>1651.63997963</v>
      </c>
      <c r="C913" s="14">
        <f t="shared" si="324"/>
        <v>1000</v>
      </c>
      <c r="D913" s="13">
        <f ca="1">IF(A913&lt;$B$1,VLOOKUP(A913,[1]DI!$A$4:$B$15000,2,FALSE),0)</f>
        <v>0</v>
      </c>
      <c r="E913" s="14">
        <f t="shared" ca="1" si="333"/>
        <v>1</v>
      </c>
      <c r="F913" s="14">
        <f ca="1">(TRUNC(PRODUCT($E$12:$E912),16))</f>
        <v>1.3054123832625899</v>
      </c>
      <c r="G913" s="14">
        <f t="shared" ca="1" si="334"/>
        <v>1.29363220981767</v>
      </c>
      <c r="H913" s="14">
        <f t="shared" ca="1" si="335"/>
        <v>1.0091062799999999</v>
      </c>
      <c r="I913" s="13">
        <f t="shared" si="325"/>
        <v>0.1</v>
      </c>
      <c r="J913" s="29">
        <f t="shared" si="326"/>
        <v>45250</v>
      </c>
      <c r="K913" s="2">
        <f t="shared" si="327"/>
        <v>19</v>
      </c>
      <c r="L913" s="17">
        <f t="shared" si="328"/>
        <v>20</v>
      </c>
      <c r="M913" s="12">
        <f t="shared" si="320"/>
        <v>1.007592982</v>
      </c>
      <c r="N913" s="12">
        <f t="shared" ca="1" si="321"/>
        <v>1.016768406</v>
      </c>
      <c r="O913" s="17">
        <f t="shared" si="329"/>
        <v>0</v>
      </c>
      <c r="P913" s="14">
        <f t="shared" ca="1" si="318"/>
        <v>651.63997962999997</v>
      </c>
      <c r="Q913" s="14">
        <f t="shared" si="319"/>
        <v>0</v>
      </c>
      <c r="R913" s="14">
        <f t="shared" ca="1" si="317"/>
        <v>624.40135814999996</v>
      </c>
      <c r="S913" s="20">
        <f t="shared" si="322"/>
        <v>0</v>
      </c>
      <c r="T913" s="14">
        <f t="shared" si="336"/>
        <v>0</v>
      </c>
      <c r="U913" s="4" t="str">
        <f t="shared" si="330"/>
        <v>J=</v>
      </c>
      <c r="V913" s="29">
        <f t="shared" si="331"/>
        <v>45280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35">
        <f t="shared" si="323"/>
        <v>45277</v>
      </c>
      <c r="B914" s="156">
        <f t="shared" ca="1" si="332"/>
        <v>1651.63997963</v>
      </c>
      <c r="C914" s="14">
        <f t="shared" si="324"/>
        <v>1000</v>
      </c>
      <c r="D914" s="13">
        <f ca="1">IF(A914&lt;$B$1,VLOOKUP(A914,[1]DI!$A$4:$B$15000,2,FALSE),0)</f>
        <v>0</v>
      </c>
      <c r="E914" s="14">
        <f t="shared" ca="1" si="333"/>
        <v>1</v>
      </c>
      <c r="F914" s="14">
        <f ca="1">(TRUNC(PRODUCT($E$12:$E913),16))</f>
        <v>1.3054123832625899</v>
      </c>
      <c r="G914" s="14">
        <f t="shared" ca="1" si="334"/>
        <v>1.29363220981767</v>
      </c>
      <c r="H914" s="14">
        <f t="shared" ca="1" si="335"/>
        <v>1.0091062799999999</v>
      </c>
      <c r="I914" s="13">
        <f t="shared" si="325"/>
        <v>0.1</v>
      </c>
      <c r="J914" s="29">
        <f t="shared" si="326"/>
        <v>45250</v>
      </c>
      <c r="K914" s="2">
        <f t="shared" si="327"/>
        <v>19</v>
      </c>
      <c r="L914" s="17">
        <f t="shared" si="328"/>
        <v>20</v>
      </c>
      <c r="M914" s="12">
        <f t="shared" si="320"/>
        <v>1.007592982</v>
      </c>
      <c r="N914" s="12">
        <f t="shared" ca="1" si="321"/>
        <v>1.016768406</v>
      </c>
      <c r="O914" s="17">
        <f t="shared" si="329"/>
        <v>0</v>
      </c>
      <c r="P914" s="14">
        <f t="shared" ca="1" si="318"/>
        <v>651.63997962999997</v>
      </c>
      <c r="Q914" s="14">
        <f t="shared" si="319"/>
        <v>0</v>
      </c>
      <c r="R914" s="14">
        <f t="shared" ref="R914:R920" ca="1" si="337">IF(O914&gt;0,P914-Q914,R913)</f>
        <v>624.40135814999996</v>
      </c>
      <c r="S914" s="20">
        <f t="shared" si="322"/>
        <v>0</v>
      </c>
      <c r="T914" s="14">
        <f t="shared" si="336"/>
        <v>0</v>
      </c>
      <c r="U914" s="4" t="str">
        <f t="shared" si="330"/>
        <v>J=</v>
      </c>
      <c r="V914" s="29">
        <f t="shared" si="331"/>
        <v>45280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35">
        <f t="shared" si="323"/>
        <v>45278</v>
      </c>
      <c r="B915" s="156">
        <f t="shared" ca="1" si="332"/>
        <v>1651.63997963</v>
      </c>
      <c r="C915" s="14">
        <f t="shared" si="324"/>
        <v>1000</v>
      </c>
      <c r="D915" s="13">
        <f ca="1">IF(A915&lt;$B$1,VLOOKUP(A915,[1]DI!$A$4:$B$15000,2,FALSE),0)</f>
        <v>0.11650000000000001</v>
      </c>
      <c r="E915" s="14">
        <f t="shared" ca="1" si="333"/>
        <v>1.0004373900000001</v>
      </c>
      <c r="F915" s="14">
        <f ca="1">(TRUNC(PRODUCT($E$12:$E914),16))</f>
        <v>1.3054123832625899</v>
      </c>
      <c r="G915" s="14">
        <f t="shared" ca="1" si="334"/>
        <v>1.29363220981767</v>
      </c>
      <c r="H915" s="14">
        <f t="shared" ca="1" si="335"/>
        <v>1.0091062799999999</v>
      </c>
      <c r="I915" s="13">
        <f t="shared" si="325"/>
        <v>0.1</v>
      </c>
      <c r="J915" s="29">
        <f t="shared" si="326"/>
        <v>45250</v>
      </c>
      <c r="K915" s="2">
        <f t="shared" si="327"/>
        <v>20</v>
      </c>
      <c r="L915" s="17">
        <f t="shared" si="328"/>
        <v>20</v>
      </c>
      <c r="M915" s="12">
        <f t="shared" si="320"/>
        <v>1.007592982</v>
      </c>
      <c r="N915" s="12">
        <f t="shared" ca="1" si="321"/>
        <v>1.016768406</v>
      </c>
      <c r="O915" s="17">
        <f t="shared" si="329"/>
        <v>0</v>
      </c>
      <c r="P915" s="14">
        <f t="shared" ca="1" si="318"/>
        <v>651.63997962999997</v>
      </c>
      <c r="Q915" s="14">
        <f t="shared" si="319"/>
        <v>0</v>
      </c>
      <c r="R915" s="14">
        <f t="shared" ca="1" si="337"/>
        <v>624.40135814999996</v>
      </c>
      <c r="S915" s="20">
        <f t="shared" si="322"/>
        <v>0</v>
      </c>
      <c r="T915" s="14">
        <f t="shared" si="336"/>
        <v>0</v>
      </c>
      <c r="U915" s="4" t="str">
        <f t="shared" si="330"/>
        <v>J=</v>
      </c>
      <c r="V915" s="29">
        <f t="shared" si="331"/>
        <v>45280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35">
        <f t="shared" si="323"/>
        <v>45279</v>
      </c>
      <c r="B916" s="156">
        <f t="shared" ca="1" si="332"/>
        <v>1652.9874497800001</v>
      </c>
      <c r="C916" s="14">
        <f t="shared" si="324"/>
        <v>1000</v>
      </c>
      <c r="D916" s="13">
        <f ca="1">IF(A916&lt;$B$1,VLOOKUP(A916,[1]DI!$A$4:$B$15000,2,FALSE),0)</f>
        <v>0.11650000000000001</v>
      </c>
      <c r="E916" s="14">
        <f t="shared" ca="1" si="333"/>
        <v>1.0004373900000001</v>
      </c>
      <c r="F916" s="14">
        <f ca="1">(TRUNC(PRODUCT($E$12:$E915),16))</f>
        <v>1.30598335758491</v>
      </c>
      <c r="G916" s="14">
        <f t="shared" ca="1" si="334"/>
        <v>1.29363220981767</v>
      </c>
      <c r="H916" s="14">
        <f t="shared" ca="1" si="335"/>
        <v>1.00954765</v>
      </c>
      <c r="I916" s="13">
        <f t="shared" si="325"/>
        <v>0.1</v>
      </c>
      <c r="J916" s="29">
        <f t="shared" si="326"/>
        <v>45250</v>
      </c>
      <c r="K916" s="2">
        <f t="shared" si="327"/>
        <v>21</v>
      </c>
      <c r="L916" s="17">
        <f t="shared" si="328"/>
        <v>21</v>
      </c>
      <c r="M916" s="12">
        <f t="shared" si="320"/>
        <v>1.00797414</v>
      </c>
      <c r="N916" s="12">
        <f t="shared" ca="1" si="321"/>
        <v>1.0175979239999999</v>
      </c>
      <c r="O916" s="17">
        <f t="shared" si="329"/>
        <v>0</v>
      </c>
      <c r="P916" s="14">
        <f t="shared" ca="1" si="318"/>
        <v>652.98744978000002</v>
      </c>
      <c r="Q916" s="14">
        <f t="shared" si="319"/>
        <v>0</v>
      </c>
      <c r="R916" s="14">
        <f t="shared" ca="1" si="337"/>
        <v>624.40135814999996</v>
      </c>
      <c r="S916" s="20">
        <f t="shared" si="322"/>
        <v>0</v>
      </c>
      <c r="T916" s="14">
        <f t="shared" si="336"/>
        <v>0</v>
      </c>
      <c r="U916" s="4" t="str">
        <f t="shared" si="330"/>
        <v>J=</v>
      </c>
      <c r="V916" s="29">
        <f t="shared" si="331"/>
        <v>45280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x14ac:dyDescent="0.15">
      <c r="A917" s="35">
        <f t="shared" si="323"/>
        <v>45280</v>
      </c>
      <c r="B917" s="156">
        <f t="shared" ca="1" si="332"/>
        <v>1654.3360326699999</v>
      </c>
      <c r="C917" s="14">
        <f t="shared" si="324"/>
        <v>1000</v>
      </c>
      <c r="D917" s="13">
        <f ca="1">IF(A917&lt;$B$1,VLOOKUP(A917,[1]DI!$A$4:$B$15000,2,FALSE),0)</f>
        <v>0.11650000000000001</v>
      </c>
      <c r="E917" s="14">
        <f t="shared" ca="1" si="333"/>
        <v>1.0004373900000001</v>
      </c>
      <c r="F917" s="14">
        <f ca="1">(TRUNC(PRODUCT($E$12:$E916),16))</f>
        <v>1.3065545816456801</v>
      </c>
      <c r="G917" s="14">
        <f t="shared" ca="1" si="334"/>
        <v>1.29363220981767</v>
      </c>
      <c r="H917" s="14">
        <f t="shared" ca="1" si="335"/>
        <v>1.00998922</v>
      </c>
      <c r="I917" s="13">
        <f t="shared" si="325"/>
        <v>0.1</v>
      </c>
      <c r="J917" s="29">
        <f t="shared" si="326"/>
        <v>45250</v>
      </c>
      <c r="K917" s="2">
        <f t="shared" si="327"/>
        <v>22</v>
      </c>
      <c r="L917" s="17">
        <f t="shared" si="328"/>
        <v>22</v>
      </c>
      <c r="M917" s="12">
        <f t="shared" si="320"/>
        <v>1.0083554429999999</v>
      </c>
      <c r="N917" s="12">
        <f t="shared" ca="1" si="321"/>
        <v>1.018428127</v>
      </c>
      <c r="O917" s="17">
        <f t="shared" si="329"/>
        <v>19</v>
      </c>
      <c r="P917" s="14">
        <f t="shared" ca="1" si="318"/>
        <v>654.33603267000001</v>
      </c>
      <c r="Q917" s="14">
        <f t="shared" si="319"/>
        <v>0</v>
      </c>
      <c r="R917" s="14">
        <f t="shared" ca="1" si="337"/>
        <v>654.33603267000001</v>
      </c>
      <c r="S917" s="20">
        <f t="shared" si="322"/>
        <v>0</v>
      </c>
      <c r="T917" s="14">
        <f t="shared" si="336"/>
        <v>0</v>
      </c>
      <c r="U917" s="4" t="str">
        <f t="shared" si="330"/>
        <v>J=</v>
      </c>
      <c r="V917" s="29">
        <f t="shared" si="331"/>
        <v>45280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35">
        <f t="shared" si="323"/>
        <v>45281</v>
      </c>
      <c r="B918" s="156">
        <f t="shared" ca="1" si="332"/>
        <v>1655.6857094699999</v>
      </c>
      <c r="C918" s="14">
        <f t="shared" si="324"/>
        <v>1000</v>
      </c>
      <c r="D918" s="13">
        <f ca="1">IF(A918&lt;$B$1,VLOOKUP(A918,[1]DI!$A$4:$B$15000,2,FALSE),0)</f>
        <v>0.11650000000000001</v>
      </c>
      <c r="E918" s="14">
        <f t="shared" ca="1" si="333"/>
        <v>1.0004373900000001</v>
      </c>
      <c r="F918" s="14">
        <f ca="1">(TRUNC(PRODUCT($E$12:$E917),16))</f>
        <v>1.30712605555415</v>
      </c>
      <c r="G918" s="14">
        <f t="shared" ca="1" si="334"/>
        <v>1.3065545816456801</v>
      </c>
      <c r="H918" s="14">
        <f t="shared" ca="1" si="335"/>
        <v>1.0004373900000001</v>
      </c>
      <c r="I918" s="13">
        <f t="shared" si="325"/>
        <v>0.1</v>
      </c>
      <c r="J918" s="29">
        <f t="shared" si="326"/>
        <v>45280</v>
      </c>
      <c r="K918" s="2">
        <f t="shared" si="327"/>
        <v>1</v>
      </c>
      <c r="L918" s="17">
        <f t="shared" si="328"/>
        <v>1</v>
      </c>
      <c r="M918" s="12">
        <f t="shared" si="320"/>
        <v>1.000378287</v>
      </c>
      <c r="N918" s="12">
        <f t="shared" ca="1" si="321"/>
        <v>1.000815842</v>
      </c>
      <c r="O918" s="17">
        <f t="shared" si="329"/>
        <v>0</v>
      </c>
      <c r="P918" s="14">
        <f t="shared" ca="1" si="318"/>
        <v>655.68570947000001</v>
      </c>
      <c r="Q918" s="14">
        <f t="shared" si="319"/>
        <v>0</v>
      </c>
      <c r="R918" s="14">
        <f t="shared" ca="1" si="337"/>
        <v>654.33603267000001</v>
      </c>
      <c r="S918" s="20">
        <f t="shared" si="322"/>
        <v>0</v>
      </c>
      <c r="T918" s="14">
        <f t="shared" si="336"/>
        <v>0</v>
      </c>
      <c r="U918" s="4" t="str">
        <f t="shared" si="330"/>
        <v>J=</v>
      </c>
      <c r="V918" s="29">
        <f t="shared" si="331"/>
        <v>45313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35">
        <f t="shared" si="323"/>
        <v>45282</v>
      </c>
      <c r="B919" s="156">
        <f t="shared" ca="1" si="332"/>
        <v>1657.0364847800001</v>
      </c>
      <c r="C919" s="14">
        <f t="shared" si="324"/>
        <v>1000</v>
      </c>
      <c r="D919" s="13">
        <f ca="1">IF(A919&lt;$B$1,VLOOKUP(A919,[1]DI!$A$4:$B$15000,2,FALSE),0)</f>
        <v>0.11650000000000001</v>
      </c>
      <c r="E919" s="14">
        <f t="shared" ca="1" si="333"/>
        <v>1.0004373900000001</v>
      </c>
      <c r="F919" s="14">
        <f ca="1">(TRUNC(PRODUCT($E$12:$E918),16))</f>
        <v>1.3076977794195901</v>
      </c>
      <c r="G919" s="14">
        <f t="shared" ca="1" si="334"/>
        <v>1.3065545816456801</v>
      </c>
      <c r="H919" s="14">
        <f t="shared" ca="1" si="335"/>
        <v>1.0008749699999999</v>
      </c>
      <c r="I919" s="13">
        <f t="shared" si="325"/>
        <v>0.1</v>
      </c>
      <c r="J919" s="29">
        <f t="shared" si="326"/>
        <v>45280</v>
      </c>
      <c r="K919" s="2">
        <f t="shared" si="327"/>
        <v>2</v>
      </c>
      <c r="L919" s="17">
        <f t="shared" si="328"/>
        <v>2</v>
      </c>
      <c r="M919" s="12">
        <f t="shared" si="320"/>
        <v>1.0007567159999999</v>
      </c>
      <c r="N919" s="12">
        <f t="shared" ca="1" si="321"/>
        <v>1.001632348</v>
      </c>
      <c r="O919" s="17">
        <f t="shared" si="329"/>
        <v>0</v>
      </c>
      <c r="P919" s="14">
        <f t="shared" ca="1" si="318"/>
        <v>657.03648478000002</v>
      </c>
      <c r="Q919" s="14">
        <f t="shared" si="319"/>
        <v>0</v>
      </c>
      <c r="R919" s="14">
        <f t="shared" ca="1" si="337"/>
        <v>654.33603267000001</v>
      </c>
      <c r="S919" s="20">
        <f t="shared" si="322"/>
        <v>0</v>
      </c>
      <c r="T919" s="14">
        <f t="shared" si="336"/>
        <v>0</v>
      </c>
      <c r="U919" s="4" t="str">
        <f t="shared" si="330"/>
        <v>J=</v>
      </c>
      <c r="V919" s="29">
        <f t="shared" si="331"/>
        <v>45313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35">
        <f t="shared" si="323"/>
        <v>45283</v>
      </c>
      <c r="B920" s="156">
        <f t="shared" ca="1" si="332"/>
        <v>1658.38836021</v>
      </c>
      <c r="C920" s="14">
        <f t="shared" si="324"/>
        <v>1000</v>
      </c>
      <c r="D920" s="13">
        <f ca="1">IF(A920&lt;$B$1,VLOOKUP(A920,[1]DI!$A$4:$B$15000,2,FALSE),0)</f>
        <v>0</v>
      </c>
      <c r="E920" s="14">
        <f t="shared" ca="1" si="333"/>
        <v>1</v>
      </c>
      <c r="F920" s="14">
        <f ca="1">(TRUNC(PRODUCT($E$12:$E919),16))</f>
        <v>1.3082697533513299</v>
      </c>
      <c r="G920" s="14">
        <f t="shared" ca="1" si="334"/>
        <v>1.3065545816456801</v>
      </c>
      <c r="H920" s="14">
        <f t="shared" ca="1" si="335"/>
        <v>1.0013127399999999</v>
      </c>
      <c r="I920" s="13">
        <f t="shared" si="325"/>
        <v>0.1</v>
      </c>
      <c r="J920" s="29">
        <f t="shared" si="326"/>
        <v>45280</v>
      </c>
      <c r="K920" s="2">
        <f t="shared" si="327"/>
        <v>2</v>
      </c>
      <c r="L920" s="17">
        <f t="shared" si="328"/>
        <v>3</v>
      </c>
      <c r="M920" s="12">
        <f t="shared" si="320"/>
        <v>1.001135289</v>
      </c>
      <c r="N920" s="12">
        <f t="shared" ca="1" si="321"/>
        <v>1.002449519</v>
      </c>
      <c r="O920" s="17">
        <f t="shared" si="329"/>
        <v>0</v>
      </c>
      <c r="P920" s="14">
        <f t="shared" ca="1" si="318"/>
        <v>658.38836020999997</v>
      </c>
      <c r="Q920" s="14">
        <f t="shared" si="319"/>
        <v>0</v>
      </c>
      <c r="R920" s="14">
        <f t="shared" ca="1" si="337"/>
        <v>654.33603267000001</v>
      </c>
      <c r="S920" s="20">
        <f t="shared" si="322"/>
        <v>0</v>
      </c>
      <c r="T920" s="14">
        <f t="shared" si="336"/>
        <v>0</v>
      </c>
      <c r="U920" s="4" t="str">
        <f t="shared" si="330"/>
        <v>J=</v>
      </c>
      <c r="V920" s="29">
        <f t="shared" si="331"/>
        <v>45313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35">
        <f t="shared" si="323"/>
        <v>45284</v>
      </c>
      <c r="B921" s="156">
        <f t="shared" ref="B921:B984" ca="1" si="338">IF(A921&lt;=TODAY(),C921+P921,IF(AND(A921&gt;TODAY(),A921&lt;=$B$1),IF(VLOOKUP(TODAY(),$A$10:$D$5000,4,FALSE)=0,"n.d",C921+P921),"n.d"))</f>
        <v>1658.38836021</v>
      </c>
      <c r="C921" s="14">
        <f t="shared" ref="C921:C984" si="339">(C920-T920)</f>
        <v>1000</v>
      </c>
      <c r="D921" s="13">
        <f ca="1">IF(A921&lt;$B$1,VLOOKUP(A921,[1]DI!$A$4:$B$15000,2,FALSE),0)</f>
        <v>0</v>
      </c>
      <c r="E921" s="14">
        <f t="shared" ref="E921:E984" ca="1" si="340">ROUND(((1+D921)^(1/252)),8)</f>
        <v>1</v>
      </c>
      <c r="F921" s="14">
        <f ca="1">(TRUNC(PRODUCT($E$12:$E920),16))</f>
        <v>1.3082697533513299</v>
      </c>
      <c r="G921" s="14">
        <f t="shared" ref="G921:G984" ca="1" si="341">IF(O920&gt;0,F920,G920)</f>
        <v>1.3065545816456801</v>
      </c>
      <c r="H921" s="14">
        <f t="shared" ref="H921:H984" ca="1" si="342">ROUND(F921/G921,8)</f>
        <v>1.0013127399999999</v>
      </c>
      <c r="I921" s="13">
        <f t="shared" si="325"/>
        <v>0.1</v>
      </c>
      <c r="J921" s="29">
        <f t="shared" ref="J921:J984" si="343">IF(O920&gt;0,VLOOKUP(O920,Y$12:AI$150,2),J920)</f>
        <v>45280</v>
      </c>
      <c r="K921" s="2">
        <f t="shared" ref="K921:K984" si="344">IF(A921&gt;J921,IF(NETWORKDAYS(J921,A921,$Y$160:$Y$544)-1=0,1,NETWORKDAYS(J921,A921,$Y$160:$Y$544)-1),0)</f>
        <v>2</v>
      </c>
      <c r="L921" s="17">
        <f t="shared" ref="L921:L984" si="345">IF(AND(K921=1,K920=1),1,IF(K921&gt;0,IF(K921=K920,K921+1,K921),0))</f>
        <v>3</v>
      </c>
      <c r="M921" s="12">
        <f t="shared" ref="M921:M984" si="346">ROUND((I921+1)^(L921/252),9)</f>
        <v>1.001135289</v>
      </c>
      <c r="N921" s="12">
        <f t="shared" ref="N921:N984" ca="1" si="347">ROUND(H921*M921,9)</f>
        <v>1.002449519</v>
      </c>
      <c r="O921" s="17">
        <f t="shared" ref="O921:O984" si="348">IF(VLOOKUP(A921,Z$12:AG$150,8)=VLOOKUP(A920,Z$12:AG$150,8),0,VLOOKUP(A921,Z$12:AG$150,8))</f>
        <v>0</v>
      </c>
      <c r="P921" s="14">
        <f t="shared" ref="P921:P984" ca="1" si="349">TRUNC(((N921-1)*C921),8)+TRUNC(R920*N921,8)</f>
        <v>658.38836020999997</v>
      </c>
      <c r="Q921" s="14">
        <f t="shared" si="319"/>
        <v>0</v>
      </c>
      <c r="R921" s="14">
        <f t="shared" ref="R921:R984" ca="1" si="350">IF(O921&gt;0,P921-Q921,R920)</f>
        <v>654.33603267000001</v>
      </c>
      <c r="S921" s="20">
        <f t="shared" si="322"/>
        <v>0</v>
      </c>
      <c r="T921" s="14">
        <f t="shared" si="336"/>
        <v>0</v>
      </c>
      <c r="U921" s="4" t="str">
        <f t="shared" ref="U921:U984" si="351">IF(O920&gt;0,VLOOKUP(O920,Y$12:AI$150,10),U920)</f>
        <v>J=</v>
      </c>
      <c r="V921" s="29">
        <f t="shared" ref="V921:V984" si="352">IF(O920&gt;0,VLOOKUP(O920,Y$12:AI$150,11),V920)</f>
        <v>45313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35">
        <f t="shared" si="323"/>
        <v>45285</v>
      </c>
      <c r="B922" s="156">
        <f t="shared" ca="1" si="338"/>
        <v>1658.38836021</v>
      </c>
      <c r="C922" s="14">
        <f t="shared" si="339"/>
        <v>1000</v>
      </c>
      <c r="D922" s="13">
        <f ca="1">IF(A922&lt;$B$1,VLOOKUP(A922,[1]DI!$A$4:$B$15000,2,FALSE),0)</f>
        <v>0</v>
      </c>
      <c r="E922" s="14">
        <f t="shared" ca="1" si="340"/>
        <v>1</v>
      </c>
      <c r="F922" s="14">
        <f ca="1">(TRUNC(PRODUCT($E$12:$E921),16))</f>
        <v>1.3082697533513299</v>
      </c>
      <c r="G922" s="14">
        <f t="shared" ca="1" si="341"/>
        <v>1.3065545816456801</v>
      </c>
      <c r="H922" s="14">
        <f t="shared" ca="1" si="342"/>
        <v>1.0013127399999999</v>
      </c>
      <c r="I922" s="13">
        <f t="shared" si="325"/>
        <v>0.1</v>
      </c>
      <c r="J922" s="29">
        <f t="shared" si="343"/>
        <v>45280</v>
      </c>
      <c r="K922" s="2">
        <f t="shared" si="344"/>
        <v>2</v>
      </c>
      <c r="L922" s="17">
        <f t="shared" si="345"/>
        <v>3</v>
      </c>
      <c r="M922" s="12">
        <f t="shared" si="346"/>
        <v>1.001135289</v>
      </c>
      <c r="N922" s="12">
        <f t="shared" ca="1" si="347"/>
        <v>1.002449519</v>
      </c>
      <c r="O922" s="17">
        <f t="shared" si="348"/>
        <v>0</v>
      </c>
      <c r="P922" s="14">
        <f t="shared" ca="1" si="349"/>
        <v>658.38836020999997</v>
      </c>
      <c r="Q922" s="14">
        <f t="shared" si="319"/>
        <v>0</v>
      </c>
      <c r="R922" s="14">
        <f t="shared" ca="1" si="350"/>
        <v>654.33603267000001</v>
      </c>
      <c r="S922" s="20">
        <f t="shared" si="322"/>
        <v>0</v>
      </c>
      <c r="T922" s="14">
        <f t="shared" si="336"/>
        <v>0</v>
      </c>
      <c r="U922" s="4" t="str">
        <f t="shared" si="351"/>
        <v>J=</v>
      </c>
      <c r="V922" s="29">
        <f t="shared" si="352"/>
        <v>45313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35">
        <f t="shared" si="323"/>
        <v>45286</v>
      </c>
      <c r="B923" s="156">
        <f t="shared" ca="1" si="338"/>
        <v>1658.38836021</v>
      </c>
      <c r="C923" s="14">
        <f t="shared" si="339"/>
        <v>1000</v>
      </c>
      <c r="D923" s="13">
        <f ca="1">IF(A923&lt;$B$1,VLOOKUP(A923,[1]DI!$A$4:$B$15000,2,FALSE),0)</f>
        <v>0.11650000000000001</v>
      </c>
      <c r="E923" s="14">
        <f t="shared" ca="1" si="340"/>
        <v>1.0004373900000001</v>
      </c>
      <c r="F923" s="14">
        <f ca="1">(TRUNC(PRODUCT($E$12:$E922),16))</f>
        <v>1.3082697533513299</v>
      </c>
      <c r="G923" s="14">
        <f t="shared" ca="1" si="341"/>
        <v>1.3065545816456801</v>
      </c>
      <c r="H923" s="14">
        <f t="shared" ca="1" si="342"/>
        <v>1.0013127399999999</v>
      </c>
      <c r="I923" s="13">
        <f t="shared" si="325"/>
        <v>0.1</v>
      </c>
      <c r="J923" s="29">
        <f t="shared" si="343"/>
        <v>45280</v>
      </c>
      <c r="K923" s="2">
        <f t="shared" si="344"/>
        <v>3</v>
      </c>
      <c r="L923" s="17">
        <f t="shared" si="345"/>
        <v>3</v>
      </c>
      <c r="M923" s="12">
        <f t="shared" si="346"/>
        <v>1.001135289</v>
      </c>
      <c r="N923" s="12">
        <f t="shared" ca="1" si="347"/>
        <v>1.002449519</v>
      </c>
      <c r="O923" s="17">
        <f t="shared" si="348"/>
        <v>0</v>
      </c>
      <c r="P923" s="14">
        <f t="shared" ca="1" si="349"/>
        <v>658.38836020999997</v>
      </c>
      <c r="Q923" s="14">
        <f t="shared" si="319"/>
        <v>0</v>
      </c>
      <c r="R923" s="14">
        <f t="shared" ca="1" si="350"/>
        <v>654.33603267000001</v>
      </c>
      <c r="S923" s="20">
        <f t="shared" si="322"/>
        <v>0</v>
      </c>
      <c r="T923" s="14">
        <f t="shared" si="336"/>
        <v>0</v>
      </c>
      <c r="U923" s="4" t="str">
        <f t="shared" si="351"/>
        <v>J=</v>
      </c>
      <c r="V923" s="29">
        <f t="shared" si="352"/>
        <v>45313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x14ac:dyDescent="0.15">
      <c r="A924" s="35">
        <f t="shared" si="323"/>
        <v>45287</v>
      </c>
      <c r="B924" s="156">
        <f t="shared" ca="1" si="338"/>
        <v>1659.7413539600002</v>
      </c>
      <c r="C924" s="14">
        <f t="shared" si="339"/>
        <v>1000</v>
      </c>
      <c r="D924" s="13">
        <f ca="1">IF(A924&lt;$B$1,VLOOKUP(A924,[1]DI!$A$4:$B$15000,2,FALSE),0)</f>
        <v>0.11650000000000001</v>
      </c>
      <c r="E924" s="14">
        <f t="shared" ca="1" si="340"/>
        <v>1.0004373900000001</v>
      </c>
      <c r="F924" s="14">
        <f ca="1">(TRUNC(PRODUCT($E$12:$E923),16))</f>
        <v>1.3088419774587501</v>
      </c>
      <c r="G924" s="14">
        <f t="shared" ca="1" si="341"/>
        <v>1.3065545816456801</v>
      </c>
      <c r="H924" s="14">
        <f t="shared" ca="1" si="342"/>
        <v>1.00175071</v>
      </c>
      <c r="I924" s="13">
        <f t="shared" si="325"/>
        <v>0.1</v>
      </c>
      <c r="J924" s="29">
        <f t="shared" si="343"/>
        <v>45280</v>
      </c>
      <c r="K924" s="2">
        <f t="shared" si="344"/>
        <v>4</v>
      </c>
      <c r="L924" s="17">
        <f t="shared" si="345"/>
        <v>4</v>
      </c>
      <c r="M924" s="12">
        <f t="shared" si="346"/>
        <v>1.001514005</v>
      </c>
      <c r="N924" s="12">
        <f t="shared" ca="1" si="347"/>
        <v>1.003267366</v>
      </c>
      <c r="O924" s="17">
        <f t="shared" si="348"/>
        <v>0</v>
      </c>
      <c r="P924" s="14">
        <f t="shared" ca="1" si="349"/>
        <v>659.74135396000008</v>
      </c>
      <c r="Q924" s="14">
        <f t="shared" si="319"/>
        <v>0</v>
      </c>
      <c r="R924" s="14">
        <f t="shared" ca="1" si="350"/>
        <v>654.33603267000001</v>
      </c>
      <c r="S924" s="20">
        <f t="shared" si="322"/>
        <v>0</v>
      </c>
      <c r="T924" s="14">
        <f t="shared" si="336"/>
        <v>0</v>
      </c>
      <c r="U924" s="4" t="str">
        <f t="shared" si="351"/>
        <v>J=</v>
      </c>
      <c r="V924" s="29">
        <f t="shared" si="352"/>
        <v>45313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</row>
    <row r="925" spans="1:156" x14ac:dyDescent="0.15">
      <c r="A925" s="35">
        <f t="shared" si="323"/>
        <v>45288</v>
      </c>
      <c r="B925" s="156">
        <f t="shared" ca="1" si="338"/>
        <v>1661.09542966</v>
      </c>
      <c r="C925" s="14">
        <f t="shared" si="339"/>
        <v>1000</v>
      </c>
      <c r="D925" s="13">
        <f ca="1">IF(A925&lt;$B$1,VLOOKUP(A925,[1]DI!$A$4:$B$15000,2,FALSE),0)</f>
        <v>0.11650000000000001</v>
      </c>
      <c r="E925" s="14">
        <f t="shared" ca="1" si="340"/>
        <v>1.0004373900000001</v>
      </c>
      <c r="F925" s="14">
        <f ca="1">(TRUNC(PRODUCT($E$12:$E924),16))</f>
        <v>1.30941445185127</v>
      </c>
      <c r="G925" s="14">
        <f t="shared" ca="1" si="341"/>
        <v>1.3065545816456801</v>
      </c>
      <c r="H925" s="14">
        <f t="shared" ca="1" si="342"/>
        <v>1.00218886</v>
      </c>
      <c r="I925" s="13">
        <f t="shared" si="325"/>
        <v>0.1</v>
      </c>
      <c r="J925" s="29">
        <f t="shared" si="343"/>
        <v>45280</v>
      </c>
      <c r="K925" s="2">
        <f t="shared" si="344"/>
        <v>5</v>
      </c>
      <c r="L925" s="17">
        <f t="shared" si="345"/>
        <v>5</v>
      </c>
      <c r="M925" s="12">
        <f t="shared" si="346"/>
        <v>1.001892864</v>
      </c>
      <c r="N925" s="12">
        <f t="shared" ca="1" si="347"/>
        <v>1.0040858669999999</v>
      </c>
      <c r="O925" s="17">
        <f t="shared" si="348"/>
        <v>0</v>
      </c>
      <c r="P925" s="14">
        <f t="shared" ca="1" si="349"/>
        <v>661.09542966000004</v>
      </c>
      <c r="Q925" s="14">
        <f t="shared" si="319"/>
        <v>0</v>
      </c>
      <c r="R925" s="14">
        <f t="shared" ca="1" si="350"/>
        <v>654.33603267000001</v>
      </c>
      <c r="S925" s="20">
        <f t="shared" si="322"/>
        <v>0</v>
      </c>
      <c r="T925" s="14">
        <f t="shared" si="336"/>
        <v>0</v>
      </c>
      <c r="U925" s="4" t="str">
        <f t="shared" si="351"/>
        <v>J=</v>
      </c>
      <c r="V925" s="29">
        <f t="shared" si="352"/>
        <v>45313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35">
        <f t="shared" si="323"/>
        <v>45289</v>
      </c>
      <c r="B926" s="156">
        <f t="shared" ca="1" si="338"/>
        <v>1662.4506269899998</v>
      </c>
      <c r="C926" s="14">
        <f t="shared" si="339"/>
        <v>1000</v>
      </c>
      <c r="D926" s="13">
        <f ca="1">IF(A926&lt;$B$1,VLOOKUP(A926,[1]DI!$A$4:$B$15000,2,FALSE),0)</f>
        <v>0.11650000000000001</v>
      </c>
      <c r="E926" s="14">
        <f t="shared" ca="1" si="340"/>
        <v>1.0004373900000001</v>
      </c>
      <c r="F926" s="14">
        <f ca="1">(TRUNC(PRODUCT($E$12:$E925),16))</f>
        <v>1.30998717663836</v>
      </c>
      <c r="G926" s="14">
        <f t="shared" ca="1" si="341"/>
        <v>1.3065545816456801</v>
      </c>
      <c r="H926" s="14">
        <f t="shared" ca="1" si="342"/>
        <v>1.00262721</v>
      </c>
      <c r="I926" s="13">
        <f t="shared" si="325"/>
        <v>0.1</v>
      </c>
      <c r="J926" s="29">
        <f t="shared" si="343"/>
        <v>45280</v>
      </c>
      <c r="K926" s="2">
        <f t="shared" si="344"/>
        <v>6</v>
      </c>
      <c r="L926" s="17">
        <f t="shared" si="345"/>
        <v>6</v>
      </c>
      <c r="M926" s="12">
        <f t="shared" si="346"/>
        <v>1.0022718669999999</v>
      </c>
      <c r="N926" s="12">
        <f t="shared" ca="1" si="347"/>
        <v>1.004905046</v>
      </c>
      <c r="O926" s="17">
        <f t="shared" si="348"/>
        <v>0</v>
      </c>
      <c r="P926" s="14">
        <f t="shared" ca="1" si="349"/>
        <v>662.45062698999993</v>
      </c>
      <c r="Q926" s="14">
        <f t="shared" si="319"/>
        <v>0</v>
      </c>
      <c r="R926" s="14">
        <f t="shared" ca="1" si="350"/>
        <v>654.33603267000001</v>
      </c>
      <c r="S926" s="20">
        <f t="shared" si="322"/>
        <v>0</v>
      </c>
      <c r="T926" s="14">
        <f t="shared" si="336"/>
        <v>0</v>
      </c>
      <c r="U926" s="4" t="str">
        <f t="shared" si="351"/>
        <v>J=</v>
      </c>
      <c r="V926" s="29">
        <f t="shared" si="352"/>
        <v>45313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</row>
    <row r="927" spans="1:156" x14ac:dyDescent="0.15">
      <c r="A927" s="35">
        <f t="shared" si="323"/>
        <v>45290</v>
      </c>
      <c r="B927" s="156">
        <f t="shared" ca="1" si="338"/>
        <v>1663.80692447</v>
      </c>
      <c r="C927" s="14">
        <f t="shared" si="339"/>
        <v>1000</v>
      </c>
      <c r="D927" s="13">
        <f ca="1">IF(A927&lt;$B$1,VLOOKUP(A927,[1]DI!$A$4:$B$15000,2,FALSE),0)</f>
        <v>0</v>
      </c>
      <c r="E927" s="14">
        <f t="shared" ca="1" si="340"/>
        <v>1</v>
      </c>
      <c r="F927" s="14">
        <f ca="1">(TRUNC(PRODUCT($E$12:$E926),16))</f>
        <v>1.31056015192955</v>
      </c>
      <c r="G927" s="14">
        <f t="shared" ca="1" si="341"/>
        <v>1.3065545816456801</v>
      </c>
      <c r="H927" s="14">
        <f t="shared" ca="1" si="342"/>
        <v>1.00306575</v>
      </c>
      <c r="I927" s="13">
        <f t="shared" si="325"/>
        <v>0.1</v>
      </c>
      <c r="J927" s="29">
        <f t="shared" si="343"/>
        <v>45280</v>
      </c>
      <c r="K927" s="2">
        <f t="shared" si="344"/>
        <v>6</v>
      </c>
      <c r="L927" s="17">
        <f t="shared" si="345"/>
        <v>7</v>
      </c>
      <c r="M927" s="12">
        <f t="shared" si="346"/>
        <v>1.0026510129999999</v>
      </c>
      <c r="N927" s="12">
        <f t="shared" ca="1" si="347"/>
        <v>1.00572489</v>
      </c>
      <c r="O927" s="17">
        <f t="shared" si="348"/>
        <v>0</v>
      </c>
      <c r="P927" s="14">
        <f t="shared" ca="1" si="349"/>
        <v>663.8069244699999</v>
      </c>
      <c r="Q927" s="14">
        <f t="shared" si="319"/>
        <v>0</v>
      </c>
      <c r="R927" s="14">
        <f t="shared" ca="1" si="350"/>
        <v>654.33603267000001</v>
      </c>
      <c r="S927" s="20">
        <f t="shared" si="322"/>
        <v>0</v>
      </c>
      <c r="T927" s="14">
        <f t="shared" si="336"/>
        <v>0</v>
      </c>
      <c r="U927" s="4" t="str">
        <f t="shared" si="351"/>
        <v>J=</v>
      </c>
      <c r="V927" s="29">
        <f t="shared" si="352"/>
        <v>45313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35">
        <f t="shared" si="323"/>
        <v>45291</v>
      </c>
      <c r="B928" s="156">
        <f t="shared" ca="1" si="338"/>
        <v>1663.80692447</v>
      </c>
      <c r="C928" s="14">
        <f t="shared" si="339"/>
        <v>1000</v>
      </c>
      <c r="D928" s="13">
        <f ca="1">IF(A928&lt;$B$1,VLOOKUP(A928,[1]DI!$A$4:$B$15000,2,FALSE),0)</f>
        <v>0</v>
      </c>
      <c r="E928" s="14">
        <f t="shared" ca="1" si="340"/>
        <v>1</v>
      </c>
      <c r="F928" s="14">
        <f ca="1">(TRUNC(PRODUCT($E$12:$E927),16))</f>
        <v>1.31056015192955</v>
      </c>
      <c r="G928" s="14">
        <f t="shared" ca="1" si="341"/>
        <v>1.3065545816456801</v>
      </c>
      <c r="H928" s="14">
        <f t="shared" ca="1" si="342"/>
        <v>1.00306575</v>
      </c>
      <c r="I928" s="13">
        <f t="shared" si="325"/>
        <v>0.1</v>
      </c>
      <c r="J928" s="29">
        <f t="shared" si="343"/>
        <v>45280</v>
      </c>
      <c r="K928" s="2">
        <f t="shared" si="344"/>
        <v>6</v>
      </c>
      <c r="L928" s="17">
        <f t="shared" si="345"/>
        <v>7</v>
      </c>
      <c r="M928" s="12">
        <f t="shared" si="346"/>
        <v>1.0026510129999999</v>
      </c>
      <c r="N928" s="12">
        <f t="shared" ca="1" si="347"/>
        <v>1.00572489</v>
      </c>
      <c r="O928" s="17">
        <f t="shared" si="348"/>
        <v>0</v>
      </c>
      <c r="P928" s="14">
        <f t="shared" ca="1" si="349"/>
        <v>663.8069244699999</v>
      </c>
      <c r="Q928" s="14">
        <f t="shared" si="319"/>
        <v>0</v>
      </c>
      <c r="R928" s="14">
        <f t="shared" ca="1" si="350"/>
        <v>654.33603267000001</v>
      </c>
      <c r="S928" s="20">
        <f t="shared" si="322"/>
        <v>0</v>
      </c>
      <c r="T928" s="14">
        <f t="shared" si="336"/>
        <v>0</v>
      </c>
      <c r="U928" s="4" t="str">
        <f t="shared" si="351"/>
        <v>J=</v>
      </c>
      <c r="V928" s="29">
        <f t="shared" si="352"/>
        <v>45313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x14ac:dyDescent="0.15">
      <c r="A929" s="35">
        <f t="shared" si="323"/>
        <v>45292</v>
      </c>
      <c r="B929" s="156">
        <f t="shared" ca="1" si="338"/>
        <v>1663.80692447</v>
      </c>
      <c r="C929" s="14">
        <f t="shared" si="339"/>
        <v>1000</v>
      </c>
      <c r="D929" s="13">
        <f ca="1">IF(A929&lt;$B$1,VLOOKUP(A929,[1]DI!$A$4:$B$15000,2,FALSE),0)</f>
        <v>0</v>
      </c>
      <c r="E929" s="14">
        <f t="shared" ca="1" si="340"/>
        <v>1</v>
      </c>
      <c r="F929" s="14">
        <f ca="1">(TRUNC(PRODUCT($E$12:$E928),16))</f>
        <v>1.31056015192955</v>
      </c>
      <c r="G929" s="14">
        <f t="shared" ca="1" si="341"/>
        <v>1.3065545816456801</v>
      </c>
      <c r="H929" s="14">
        <f t="shared" ca="1" si="342"/>
        <v>1.00306575</v>
      </c>
      <c r="I929" s="13">
        <f t="shared" si="325"/>
        <v>0.1</v>
      </c>
      <c r="J929" s="29">
        <f t="shared" si="343"/>
        <v>45280</v>
      </c>
      <c r="K929" s="2">
        <f t="shared" si="344"/>
        <v>6</v>
      </c>
      <c r="L929" s="17">
        <f t="shared" si="345"/>
        <v>7</v>
      </c>
      <c r="M929" s="12">
        <f t="shared" si="346"/>
        <v>1.0026510129999999</v>
      </c>
      <c r="N929" s="12">
        <f t="shared" ca="1" si="347"/>
        <v>1.00572489</v>
      </c>
      <c r="O929" s="17">
        <f t="shared" si="348"/>
        <v>0</v>
      </c>
      <c r="P929" s="14">
        <f t="shared" ca="1" si="349"/>
        <v>663.8069244699999</v>
      </c>
      <c r="Q929" s="14">
        <f t="shared" si="319"/>
        <v>0</v>
      </c>
      <c r="R929" s="14">
        <f t="shared" ca="1" si="350"/>
        <v>654.33603267000001</v>
      </c>
      <c r="S929" s="20">
        <f t="shared" si="322"/>
        <v>0</v>
      </c>
      <c r="T929" s="14">
        <f t="shared" si="336"/>
        <v>0</v>
      </c>
      <c r="U929" s="4" t="str">
        <f t="shared" si="351"/>
        <v>J=</v>
      </c>
      <c r="V929" s="29">
        <f t="shared" si="352"/>
        <v>45313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x14ac:dyDescent="0.15">
      <c r="A930" s="35">
        <f t="shared" si="323"/>
        <v>45293</v>
      </c>
      <c r="B930" s="156">
        <f t="shared" ca="1" si="338"/>
        <v>1663.80692447</v>
      </c>
      <c r="C930" s="14">
        <f t="shared" si="339"/>
        <v>1000</v>
      </c>
      <c r="D930" s="13">
        <f ca="1">IF(A930&lt;$B$1,VLOOKUP(A930,[1]DI!$A$4:$B$15000,2,FALSE),0)</f>
        <v>0.11650000000000001</v>
      </c>
      <c r="E930" s="14">
        <f t="shared" ca="1" si="340"/>
        <v>1.0004373900000001</v>
      </c>
      <c r="F930" s="14">
        <f ca="1">(TRUNC(PRODUCT($E$12:$E929),16))</f>
        <v>1.31056015192955</v>
      </c>
      <c r="G930" s="14">
        <f t="shared" ca="1" si="341"/>
        <v>1.3065545816456801</v>
      </c>
      <c r="H930" s="14">
        <f t="shared" ca="1" si="342"/>
        <v>1.00306575</v>
      </c>
      <c r="I930" s="13">
        <f t="shared" si="325"/>
        <v>0.1</v>
      </c>
      <c r="J930" s="29">
        <f t="shared" si="343"/>
        <v>45280</v>
      </c>
      <c r="K930" s="2">
        <f t="shared" si="344"/>
        <v>7</v>
      </c>
      <c r="L930" s="17">
        <f t="shared" si="345"/>
        <v>7</v>
      </c>
      <c r="M930" s="12">
        <f t="shared" si="346"/>
        <v>1.0026510129999999</v>
      </c>
      <c r="N930" s="12">
        <f t="shared" ca="1" si="347"/>
        <v>1.00572489</v>
      </c>
      <c r="O930" s="17">
        <f t="shared" si="348"/>
        <v>0</v>
      </c>
      <c r="P930" s="14">
        <f t="shared" ca="1" si="349"/>
        <v>663.8069244699999</v>
      </c>
      <c r="Q930" s="14">
        <f t="shared" si="319"/>
        <v>0</v>
      </c>
      <c r="R930" s="14">
        <f t="shared" ca="1" si="350"/>
        <v>654.33603267000001</v>
      </c>
      <c r="S930" s="20">
        <f t="shared" si="322"/>
        <v>0</v>
      </c>
      <c r="T930" s="14">
        <f t="shared" si="336"/>
        <v>0</v>
      </c>
      <c r="U930" s="4" t="str">
        <f t="shared" si="351"/>
        <v>J=</v>
      </c>
      <c r="V930" s="29">
        <f t="shared" si="352"/>
        <v>45313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35">
        <f t="shared" si="323"/>
        <v>45294</v>
      </c>
      <c r="B931" s="156">
        <f t="shared" ca="1" si="338"/>
        <v>1665.1643270300001</v>
      </c>
      <c r="C931" s="14">
        <f t="shared" si="339"/>
        <v>1000</v>
      </c>
      <c r="D931" s="13">
        <f ca="1">IF(A931&lt;$B$1,VLOOKUP(A931,[1]DI!$A$4:$B$15000,2,FALSE),0)</f>
        <v>0.11650000000000001</v>
      </c>
      <c r="E931" s="14">
        <f t="shared" ca="1" si="340"/>
        <v>1.0004373900000001</v>
      </c>
      <c r="F931" s="14">
        <f ca="1">(TRUNC(PRODUCT($E$12:$E930),16))</f>
        <v>1.3111333778344001</v>
      </c>
      <c r="G931" s="14">
        <f t="shared" ca="1" si="341"/>
        <v>1.3065545816456801</v>
      </c>
      <c r="H931" s="14">
        <f t="shared" ca="1" si="342"/>
        <v>1.0035044799999999</v>
      </c>
      <c r="I931" s="13">
        <f t="shared" si="325"/>
        <v>0.1</v>
      </c>
      <c r="J931" s="29">
        <f t="shared" si="343"/>
        <v>45280</v>
      </c>
      <c r="K931" s="2">
        <f t="shared" si="344"/>
        <v>8</v>
      </c>
      <c r="L931" s="17">
        <f t="shared" si="345"/>
        <v>8</v>
      </c>
      <c r="M931" s="12">
        <f t="shared" si="346"/>
        <v>1.003030302</v>
      </c>
      <c r="N931" s="12">
        <f t="shared" ca="1" si="347"/>
        <v>1.006545402</v>
      </c>
      <c r="O931" s="17">
        <f t="shared" si="348"/>
        <v>0</v>
      </c>
      <c r="P931" s="14">
        <f t="shared" ca="1" si="349"/>
        <v>665.16432702999998</v>
      </c>
      <c r="Q931" s="14">
        <f t="shared" si="319"/>
        <v>0</v>
      </c>
      <c r="R931" s="14">
        <f t="shared" ca="1" si="350"/>
        <v>654.33603267000001</v>
      </c>
      <c r="S931" s="20">
        <f t="shared" si="322"/>
        <v>0</v>
      </c>
      <c r="T931" s="14">
        <f t="shared" si="336"/>
        <v>0</v>
      </c>
      <c r="U931" s="4" t="str">
        <f t="shared" si="351"/>
        <v>J=</v>
      </c>
      <c r="V931" s="29">
        <f t="shared" si="352"/>
        <v>45313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35">
        <f t="shared" si="323"/>
        <v>45295</v>
      </c>
      <c r="B932" s="156">
        <f t="shared" ca="1" si="338"/>
        <v>1666.5228330499999</v>
      </c>
      <c r="C932" s="14">
        <f t="shared" si="339"/>
        <v>1000</v>
      </c>
      <c r="D932" s="13">
        <f ca="1">IF(A932&lt;$B$1,VLOOKUP(A932,[1]DI!$A$4:$B$15000,2,FALSE),0)</f>
        <v>0.11650000000000001</v>
      </c>
      <c r="E932" s="14">
        <f t="shared" ca="1" si="340"/>
        <v>1.0004373900000001</v>
      </c>
      <c r="F932" s="14">
        <f ca="1">(TRUNC(PRODUCT($E$12:$E931),16))</f>
        <v>1.3117068544625301</v>
      </c>
      <c r="G932" s="14">
        <f t="shared" ca="1" si="341"/>
        <v>1.3065545816456801</v>
      </c>
      <c r="H932" s="14">
        <f t="shared" ca="1" si="342"/>
        <v>1.0039434</v>
      </c>
      <c r="I932" s="13">
        <f t="shared" si="325"/>
        <v>0.1</v>
      </c>
      <c r="J932" s="29">
        <f t="shared" si="343"/>
        <v>45280</v>
      </c>
      <c r="K932" s="2">
        <f t="shared" si="344"/>
        <v>9</v>
      </c>
      <c r="L932" s="17">
        <f t="shared" si="345"/>
        <v>9</v>
      </c>
      <c r="M932" s="12">
        <f t="shared" si="346"/>
        <v>1.003409735</v>
      </c>
      <c r="N932" s="12">
        <f t="shared" ca="1" si="347"/>
        <v>1.0073665810000001</v>
      </c>
      <c r="O932" s="17">
        <f t="shared" si="348"/>
        <v>0</v>
      </c>
      <c r="P932" s="14">
        <f t="shared" ca="1" si="349"/>
        <v>666.52283305000003</v>
      </c>
      <c r="Q932" s="14">
        <f t="shared" si="319"/>
        <v>0</v>
      </c>
      <c r="R932" s="14">
        <f t="shared" ca="1" si="350"/>
        <v>654.33603267000001</v>
      </c>
      <c r="S932" s="20">
        <f t="shared" si="322"/>
        <v>0</v>
      </c>
      <c r="T932" s="14">
        <f t="shared" si="336"/>
        <v>0</v>
      </c>
      <c r="U932" s="4" t="str">
        <f t="shared" si="351"/>
        <v>J=</v>
      </c>
      <c r="V932" s="29">
        <f t="shared" si="352"/>
        <v>45313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x14ac:dyDescent="0.15">
      <c r="A933" s="35">
        <f t="shared" si="323"/>
        <v>45296</v>
      </c>
      <c r="B933" s="156">
        <f t="shared" ca="1" si="338"/>
        <v>1667.88246069</v>
      </c>
      <c r="C933" s="14">
        <f t="shared" si="339"/>
        <v>1000</v>
      </c>
      <c r="D933" s="13">
        <f ca="1">IF(A933&lt;$B$1,VLOOKUP(A933,[1]DI!$A$4:$B$15000,2,FALSE),0)</f>
        <v>0.11650000000000001</v>
      </c>
      <c r="E933" s="14">
        <f t="shared" ca="1" si="340"/>
        <v>1.0004373900000001</v>
      </c>
      <c r="F933" s="14">
        <f ca="1">(TRUNC(PRODUCT($E$12:$E932),16))</f>
        <v>1.3122805819236101</v>
      </c>
      <c r="G933" s="14">
        <f t="shared" ca="1" si="341"/>
        <v>1.3065545816456801</v>
      </c>
      <c r="H933" s="14">
        <f t="shared" ca="1" si="342"/>
        <v>1.0043825200000001</v>
      </c>
      <c r="I933" s="13">
        <f t="shared" si="325"/>
        <v>0.1</v>
      </c>
      <c r="J933" s="29">
        <f t="shared" si="343"/>
        <v>45280</v>
      </c>
      <c r="K933" s="2">
        <f t="shared" si="344"/>
        <v>10</v>
      </c>
      <c r="L933" s="17">
        <f t="shared" si="345"/>
        <v>10</v>
      </c>
      <c r="M933" s="12">
        <f t="shared" si="346"/>
        <v>1.003789311</v>
      </c>
      <c r="N933" s="12">
        <f t="shared" ca="1" si="347"/>
        <v>1.0081884379999999</v>
      </c>
      <c r="O933" s="17">
        <f t="shared" si="348"/>
        <v>0</v>
      </c>
      <c r="P933" s="14">
        <f t="shared" ca="1" si="349"/>
        <v>667.88246069000002</v>
      </c>
      <c r="Q933" s="14">
        <f t="shared" si="319"/>
        <v>0</v>
      </c>
      <c r="R933" s="14">
        <f t="shared" ca="1" si="350"/>
        <v>654.33603267000001</v>
      </c>
      <c r="S933" s="20">
        <f t="shared" si="322"/>
        <v>0</v>
      </c>
      <c r="T933" s="14">
        <f t="shared" si="336"/>
        <v>0</v>
      </c>
      <c r="U933" s="4" t="str">
        <f t="shared" si="351"/>
        <v>J=</v>
      </c>
      <c r="V933" s="29">
        <f t="shared" si="352"/>
        <v>45313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35">
        <f t="shared" si="323"/>
        <v>45297</v>
      </c>
      <c r="B934" s="156">
        <f t="shared" ca="1" si="338"/>
        <v>1669.24319343</v>
      </c>
      <c r="C934" s="14">
        <f t="shared" si="339"/>
        <v>1000</v>
      </c>
      <c r="D934" s="13">
        <f ca="1">IF(A934&lt;$B$1,VLOOKUP(A934,[1]DI!$A$4:$B$15000,2,FALSE),0)</f>
        <v>0</v>
      </c>
      <c r="E934" s="14">
        <f t="shared" ca="1" si="340"/>
        <v>1</v>
      </c>
      <c r="F934" s="14">
        <f ca="1">(TRUNC(PRODUCT($E$12:$E933),16))</f>
        <v>1.31285456032734</v>
      </c>
      <c r="G934" s="14">
        <f t="shared" ca="1" si="341"/>
        <v>1.3065545816456801</v>
      </c>
      <c r="H934" s="14">
        <f t="shared" ca="1" si="342"/>
        <v>1.00482183</v>
      </c>
      <c r="I934" s="13">
        <f t="shared" si="325"/>
        <v>0.1</v>
      </c>
      <c r="J934" s="29">
        <f t="shared" si="343"/>
        <v>45280</v>
      </c>
      <c r="K934" s="2">
        <f t="shared" si="344"/>
        <v>10</v>
      </c>
      <c r="L934" s="17">
        <f t="shared" si="345"/>
        <v>11</v>
      </c>
      <c r="M934" s="12">
        <f t="shared" si="346"/>
        <v>1.004169031</v>
      </c>
      <c r="N934" s="12">
        <f t="shared" ca="1" si="347"/>
        <v>1.0090109629999999</v>
      </c>
      <c r="O934" s="17">
        <f t="shared" si="348"/>
        <v>0</v>
      </c>
      <c r="P934" s="14">
        <f t="shared" ca="1" si="349"/>
        <v>669.24319343000002</v>
      </c>
      <c r="Q934" s="14">
        <f t="shared" si="319"/>
        <v>0</v>
      </c>
      <c r="R934" s="14">
        <f t="shared" ca="1" si="350"/>
        <v>654.33603267000001</v>
      </c>
      <c r="S934" s="20">
        <f t="shared" si="322"/>
        <v>0</v>
      </c>
      <c r="T934" s="14">
        <f t="shared" si="336"/>
        <v>0</v>
      </c>
      <c r="U934" s="4" t="str">
        <f t="shared" si="351"/>
        <v>J=</v>
      </c>
      <c r="V934" s="29">
        <f t="shared" si="352"/>
        <v>45313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35">
        <f t="shared" si="323"/>
        <v>45298</v>
      </c>
      <c r="B935" s="156">
        <f t="shared" ca="1" si="338"/>
        <v>1669.24319343</v>
      </c>
      <c r="C935" s="14">
        <f t="shared" si="339"/>
        <v>1000</v>
      </c>
      <c r="D935" s="13">
        <f ca="1">IF(A935&lt;$B$1,VLOOKUP(A935,[1]DI!$A$4:$B$15000,2,FALSE),0)</f>
        <v>0</v>
      </c>
      <c r="E935" s="14">
        <f t="shared" ca="1" si="340"/>
        <v>1</v>
      </c>
      <c r="F935" s="14">
        <f ca="1">(TRUNC(PRODUCT($E$12:$E934),16))</f>
        <v>1.31285456032734</v>
      </c>
      <c r="G935" s="14">
        <f t="shared" ca="1" si="341"/>
        <v>1.3065545816456801</v>
      </c>
      <c r="H935" s="14">
        <f t="shared" ca="1" si="342"/>
        <v>1.00482183</v>
      </c>
      <c r="I935" s="13">
        <f t="shared" si="325"/>
        <v>0.1</v>
      </c>
      <c r="J935" s="29">
        <f t="shared" si="343"/>
        <v>45280</v>
      </c>
      <c r="K935" s="2">
        <f t="shared" si="344"/>
        <v>10</v>
      </c>
      <c r="L935" s="17">
        <f t="shared" si="345"/>
        <v>11</v>
      </c>
      <c r="M935" s="12">
        <f t="shared" si="346"/>
        <v>1.004169031</v>
      </c>
      <c r="N935" s="12">
        <f t="shared" ca="1" si="347"/>
        <v>1.0090109629999999</v>
      </c>
      <c r="O935" s="17">
        <f t="shared" si="348"/>
        <v>0</v>
      </c>
      <c r="P935" s="14">
        <f t="shared" ca="1" si="349"/>
        <v>669.24319343000002</v>
      </c>
      <c r="Q935" s="14">
        <f t="shared" si="319"/>
        <v>0</v>
      </c>
      <c r="R935" s="14">
        <f t="shared" ca="1" si="350"/>
        <v>654.33603267000001</v>
      </c>
      <c r="S935" s="20">
        <f t="shared" si="322"/>
        <v>0</v>
      </c>
      <c r="T935" s="14">
        <f t="shared" si="336"/>
        <v>0</v>
      </c>
      <c r="U935" s="4" t="str">
        <f t="shared" si="351"/>
        <v>J=</v>
      </c>
      <c r="V935" s="29">
        <f t="shared" si="352"/>
        <v>45313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35">
        <f t="shared" si="323"/>
        <v>45299</v>
      </c>
      <c r="B936" s="156">
        <f t="shared" ca="1" si="338"/>
        <v>1669.24319343</v>
      </c>
      <c r="C936" s="14">
        <f t="shared" si="339"/>
        <v>1000</v>
      </c>
      <c r="D936" s="13">
        <f ca="1">IF(A936&lt;$B$1,VLOOKUP(A936,[1]DI!$A$4:$B$15000,2,FALSE),0)</f>
        <v>0.11650000000000001</v>
      </c>
      <c r="E936" s="14">
        <f t="shared" ca="1" si="340"/>
        <v>1.0004373900000001</v>
      </c>
      <c r="F936" s="14">
        <f ca="1">(TRUNC(PRODUCT($E$12:$E935),16))</f>
        <v>1.31285456032734</v>
      </c>
      <c r="G936" s="14">
        <f t="shared" ca="1" si="341"/>
        <v>1.3065545816456801</v>
      </c>
      <c r="H936" s="14">
        <f t="shared" ca="1" si="342"/>
        <v>1.00482183</v>
      </c>
      <c r="I936" s="13">
        <f t="shared" si="325"/>
        <v>0.1</v>
      </c>
      <c r="J936" s="29">
        <f t="shared" si="343"/>
        <v>45280</v>
      </c>
      <c r="K936" s="2">
        <f t="shared" si="344"/>
        <v>11</v>
      </c>
      <c r="L936" s="17">
        <f t="shared" si="345"/>
        <v>11</v>
      </c>
      <c r="M936" s="12">
        <f t="shared" si="346"/>
        <v>1.004169031</v>
      </c>
      <c r="N936" s="12">
        <f t="shared" ca="1" si="347"/>
        <v>1.0090109629999999</v>
      </c>
      <c r="O936" s="17">
        <f t="shared" si="348"/>
        <v>0</v>
      </c>
      <c r="P936" s="14">
        <f t="shared" ca="1" si="349"/>
        <v>669.24319343000002</v>
      </c>
      <c r="Q936" s="14">
        <f t="shared" si="319"/>
        <v>0</v>
      </c>
      <c r="R936" s="14">
        <f t="shared" ca="1" si="350"/>
        <v>654.33603267000001</v>
      </c>
      <c r="S936" s="20">
        <f t="shared" si="322"/>
        <v>0</v>
      </c>
      <c r="T936" s="14">
        <f t="shared" si="336"/>
        <v>0</v>
      </c>
      <c r="U936" s="4" t="str">
        <f t="shared" si="351"/>
        <v>J=</v>
      </c>
      <c r="V936" s="29">
        <f t="shared" si="352"/>
        <v>45313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35">
        <f t="shared" si="323"/>
        <v>45300</v>
      </c>
      <c r="B937" s="156">
        <f t="shared" ca="1" si="338"/>
        <v>1670.60501804</v>
      </c>
      <c r="C937" s="14">
        <f t="shared" si="339"/>
        <v>1000</v>
      </c>
      <c r="D937" s="13">
        <f ca="1">IF(A937&lt;$B$1,VLOOKUP(A937,[1]DI!$A$4:$B$15000,2,FALSE),0)</f>
        <v>0.11650000000000001</v>
      </c>
      <c r="E937" s="14">
        <f t="shared" ca="1" si="340"/>
        <v>1.0004373900000001</v>
      </c>
      <c r="F937" s="14">
        <f ca="1">(TRUNC(PRODUCT($E$12:$E936),16))</f>
        <v>1.31342878978348</v>
      </c>
      <c r="G937" s="14">
        <f t="shared" ca="1" si="341"/>
        <v>1.3065545816456801</v>
      </c>
      <c r="H937" s="14">
        <f t="shared" ca="1" si="342"/>
        <v>1.00526132</v>
      </c>
      <c r="I937" s="13">
        <f t="shared" si="325"/>
        <v>0.1</v>
      </c>
      <c r="J937" s="29">
        <f t="shared" si="343"/>
        <v>45280</v>
      </c>
      <c r="K937" s="2">
        <f t="shared" si="344"/>
        <v>12</v>
      </c>
      <c r="L937" s="17">
        <f t="shared" si="345"/>
        <v>12</v>
      </c>
      <c r="M937" s="12">
        <f t="shared" si="346"/>
        <v>1.0045488950000001</v>
      </c>
      <c r="N937" s="12">
        <f t="shared" ca="1" si="347"/>
        <v>1.0098341479999999</v>
      </c>
      <c r="O937" s="17">
        <f t="shared" si="348"/>
        <v>0</v>
      </c>
      <c r="P937" s="14">
        <f t="shared" ca="1" si="349"/>
        <v>670.60501804</v>
      </c>
      <c r="Q937" s="14">
        <f t="shared" si="319"/>
        <v>0</v>
      </c>
      <c r="R937" s="14">
        <f t="shared" ca="1" si="350"/>
        <v>654.33603267000001</v>
      </c>
      <c r="S937" s="20">
        <f t="shared" si="322"/>
        <v>0</v>
      </c>
      <c r="T937" s="14">
        <f t="shared" si="336"/>
        <v>0</v>
      </c>
      <c r="U937" s="4" t="str">
        <f t="shared" si="351"/>
        <v>J=</v>
      </c>
      <c r="V937" s="29">
        <f t="shared" si="352"/>
        <v>45313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35">
        <f t="shared" si="323"/>
        <v>45301</v>
      </c>
      <c r="B938" s="156">
        <f t="shared" ca="1" si="338"/>
        <v>1671.9679824999998</v>
      </c>
      <c r="C938" s="14">
        <f t="shared" si="339"/>
        <v>1000</v>
      </c>
      <c r="D938" s="13">
        <f ca="1">IF(A938&lt;$B$1,VLOOKUP(A938,[1]DI!$A$4:$B$15000,2,FALSE),0)</f>
        <v>0.11650000000000001</v>
      </c>
      <c r="E938" s="14">
        <f t="shared" ca="1" si="340"/>
        <v>1.0004373900000001</v>
      </c>
      <c r="F938" s="14">
        <f ca="1">(TRUNC(PRODUCT($E$12:$E937),16))</f>
        <v>1.3140032704018401</v>
      </c>
      <c r="G938" s="14">
        <f t="shared" ca="1" si="341"/>
        <v>1.3065545816456801</v>
      </c>
      <c r="H938" s="14">
        <f t="shared" ca="1" si="342"/>
        <v>1.0057010200000001</v>
      </c>
      <c r="I938" s="13">
        <f t="shared" si="325"/>
        <v>0.1</v>
      </c>
      <c r="J938" s="29">
        <f t="shared" si="343"/>
        <v>45280</v>
      </c>
      <c r="K938" s="2">
        <f t="shared" si="344"/>
        <v>13</v>
      </c>
      <c r="L938" s="17">
        <f t="shared" si="345"/>
        <v>13</v>
      </c>
      <c r="M938" s="12">
        <f t="shared" si="346"/>
        <v>1.0049289020000001</v>
      </c>
      <c r="N938" s="12">
        <f t="shared" ca="1" si="347"/>
        <v>1.0106580220000001</v>
      </c>
      <c r="O938" s="17">
        <f t="shared" si="348"/>
        <v>0</v>
      </c>
      <c r="P938" s="14">
        <f t="shared" ca="1" si="349"/>
        <v>671.96798249999995</v>
      </c>
      <c r="Q938" s="14">
        <f t="shared" si="319"/>
        <v>0</v>
      </c>
      <c r="R938" s="14">
        <f t="shared" ca="1" si="350"/>
        <v>654.33603267000001</v>
      </c>
      <c r="S938" s="20">
        <f t="shared" si="322"/>
        <v>0</v>
      </c>
      <c r="T938" s="14">
        <f t="shared" si="336"/>
        <v>0</v>
      </c>
      <c r="U938" s="4" t="str">
        <f t="shared" si="351"/>
        <v>J=</v>
      </c>
      <c r="V938" s="29">
        <f t="shared" si="352"/>
        <v>45313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35">
        <f t="shared" si="323"/>
        <v>45302</v>
      </c>
      <c r="B939" s="156">
        <f t="shared" ca="1" si="338"/>
        <v>1673.33203714</v>
      </c>
      <c r="C939" s="14">
        <f t="shared" si="339"/>
        <v>1000</v>
      </c>
      <c r="D939" s="13">
        <f ca="1">IF(A939&lt;$B$1,VLOOKUP(A939,[1]DI!$A$4:$B$15000,2,FALSE),0)</f>
        <v>0.11650000000000001</v>
      </c>
      <c r="E939" s="14">
        <f t="shared" ca="1" si="340"/>
        <v>1.0004373900000001</v>
      </c>
      <c r="F939" s="14">
        <f ca="1">(TRUNC(PRODUCT($E$12:$E938),16))</f>
        <v>1.3145780022922799</v>
      </c>
      <c r="G939" s="14">
        <f t="shared" ca="1" si="341"/>
        <v>1.3065545816456801</v>
      </c>
      <c r="H939" s="14">
        <f t="shared" ca="1" si="342"/>
        <v>1.0061408999999999</v>
      </c>
      <c r="I939" s="13">
        <f t="shared" si="325"/>
        <v>0.1</v>
      </c>
      <c r="J939" s="29">
        <f t="shared" si="343"/>
        <v>45280</v>
      </c>
      <c r="K939" s="2">
        <f t="shared" si="344"/>
        <v>14</v>
      </c>
      <c r="L939" s="17">
        <f t="shared" si="345"/>
        <v>14</v>
      </c>
      <c r="M939" s="12">
        <f t="shared" si="346"/>
        <v>1.005309053</v>
      </c>
      <c r="N939" s="12">
        <f t="shared" ca="1" si="347"/>
        <v>1.0114825549999999</v>
      </c>
      <c r="O939" s="17">
        <f t="shared" si="348"/>
        <v>0</v>
      </c>
      <c r="P939" s="14">
        <f t="shared" ca="1" si="349"/>
        <v>673.33203714000001</v>
      </c>
      <c r="Q939" s="14">
        <f t="shared" si="319"/>
        <v>0</v>
      </c>
      <c r="R939" s="14">
        <f t="shared" ca="1" si="350"/>
        <v>654.33603267000001</v>
      </c>
      <c r="S939" s="20">
        <f t="shared" si="322"/>
        <v>0</v>
      </c>
      <c r="T939" s="14">
        <f t="shared" si="336"/>
        <v>0</v>
      </c>
      <c r="U939" s="4" t="str">
        <f t="shared" si="351"/>
        <v>J=</v>
      </c>
      <c r="V939" s="29">
        <f t="shared" si="352"/>
        <v>45313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35">
        <f t="shared" si="323"/>
        <v>45303</v>
      </c>
      <c r="B940" s="156">
        <f t="shared" ca="1" si="338"/>
        <v>1674.6972184000001</v>
      </c>
      <c r="C940" s="14">
        <f t="shared" si="339"/>
        <v>1000</v>
      </c>
      <c r="D940" s="13">
        <f ca="1">IF(A940&lt;$B$1,VLOOKUP(A940,[1]DI!$A$4:$B$15000,2,FALSE),0)</f>
        <v>0.11650000000000001</v>
      </c>
      <c r="E940" s="14">
        <f t="shared" ca="1" si="340"/>
        <v>1.0004373900000001</v>
      </c>
      <c r="F940" s="14">
        <f ca="1">(TRUNC(PRODUCT($E$12:$E939),16))</f>
        <v>1.3151529855647099</v>
      </c>
      <c r="G940" s="14">
        <f t="shared" ca="1" si="341"/>
        <v>1.3065545816456801</v>
      </c>
      <c r="H940" s="14">
        <f t="shared" ca="1" si="342"/>
        <v>1.0065809800000001</v>
      </c>
      <c r="I940" s="13">
        <f t="shared" si="325"/>
        <v>0.1</v>
      </c>
      <c r="J940" s="29">
        <f t="shared" si="343"/>
        <v>45280</v>
      </c>
      <c r="K940" s="2">
        <f t="shared" si="344"/>
        <v>15</v>
      </c>
      <c r="L940" s="17">
        <f t="shared" si="345"/>
        <v>15</v>
      </c>
      <c r="M940" s="12">
        <f t="shared" si="346"/>
        <v>1.005689348</v>
      </c>
      <c r="N940" s="12">
        <f t="shared" ca="1" si="347"/>
        <v>1.012307769</v>
      </c>
      <c r="O940" s="17">
        <f t="shared" si="348"/>
        <v>0</v>
      </c>
      <c r="P940" s="14">
        <f t="shared" ca="1" si="349"/>
        <v>674.6972184</v>
      </c>
      <c r="Q940" s="14">
        <f t="shared" si="319"/>
        <v>0</v>
      </c>
      <c r="R940" s="14">
        <f t="shared" ca="1" si="350"/>
        <v>654.33603267000001</v>
      </c>
      <c r="S940" s="20">
        <f t="shared" si="322"/>
        <v>0</v>
      </c>
      <c r="T940" s="14">
        <f t="shared" si="336"/>
        <v>0</v>
      </c>
      <c r="U940" s="4" t="str">
        <f t="shared" si="351"/>
        <v>J=</v>
      </c>
      <c r="V940" s="29">
        <f t="shared" si="352"/>
        <v>45313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35">
        <f t="shared" si="323"/>
        <v>45304</v>
      </c>
      <c r="B941" s="156">
        <f t="shared" ca="1" si="338"/>
        <v>1676.0634931700001</v>
      </c>
      <c r="C941" s="14">
        <f t="shared" si="339"/>
        <v>1000</v>
      </c>
      <c r="D941" s="13">
        <f ca="1">IF(A941&lt;$B$1,VLOOKUP(A941,[1]DI!$A$4:$B$15000,2,FALSE),0)</f>
        <v>0</v>
      </c>
      <c r="E941" s="14">
        <f t="shared" ca="1" si="340"/>
        <v>1</v>
      </c>
      <c r="F941" s="14">
        <f ca="1">(TRUNC(PRODUCT($E$12:$E940),16))</f>
        <v>1.3157282203290599</v>
      </c>
      <c r="G941" s="14">
        <f t="shared" ca="1" si="341"/>
        <v>1.3065545816456801</v>
      </c>
      <c r="H941" s="14">
        <f t="shared" ca="1" si="342"/>
        <v>1.00702124</v>
      </c>
      <c r="I941" s="13">
        <f t="shared" si="325"/>
        <v>0.1</v>
      </c>
      <c r="J941" s="29">
        <f t="shared" si="343"/>
        <v>45280</v>
      </c>
      <c r="K941" s="2">
        <f t="shared" si="344"/>
        <v>15</v>
      </c>
      <c r="L941" s="17">
        <f t="shared" si="345"/>
        <v>16</v>
      </c>
      <c r="M941" s="12">
        <f t="shared" si="346"/>
        <v>1.0060697869999999</v>
      </c>
      <c r="N941" s="12">
        <f t="shared" ca="1" si="347"/>
        <v>1.0131336440000001</v>
      </c>
      <c r="O941" s="17">
        <f t="shared" si="348"/>
        <v>0</v>
      </c>
      <c r="P941" s="14">
        <f t="shared" ca="1" si="349"/>
        <v>676.06349317000002</v>
      </c>
      <c r="Q941" s="14">
        <f t="shared" si="319"/>
        <v>0</v>
      </c>
      <c r="R941" s="14">
        <f t="shared" ca="1" si="350"/>
        <v>654.33603267000001</v>
      </c>
      <c r="S941" s="20">
        <f t="shared" si="322"/>
        <v>0</v>
      </c>
      <c r="T941" s="14">
        <f t="shared" si="336"/>
        <v>0</v>
      </c>
      <c r="U941" s="4" t="str">
        <f t="shared" si="351"/>
        <v>J=</v>
      </c>
      <c r="V941" s="29">
        <f t="shared" si="352"/>
        <v>45313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35">
        <f t="shared" si="323"/>
        <v>45305</v>
      </c>
      <c r="B942" s="156">
        <f t="shared" ca="1" si="338"/>
        <v>1676.0634931700001</v>
      </c>
      <c r="C942" s="14">
        <f t="shared" si="339"/>
        <v>1000</v>
      </c>
      <c r="D942" s="13">
        <f ca="1">IF(A942&lt;$B$1,VLOOKUP(A942,[1]DI!$A$4:$B$15000,2,FALSE),0)</f>
        <v>0</v>
      </c>
      <c r="E942" s="14">
        <f t="shared" ca="1" si="340"/>
        <v>1</v>
      </c>
      <c r="F942" s="14">
        <f ca="1">(TRUNC(PRODUCT($E$12:$E941),16))</f>
        <v>1.3157282203290599</v>
      </c>
      <c r="G942" s="14">
        <f t="shared" ca="1" si="341"/>
        <v>1.3065545816456801</v>
      </c>
      <c r="H942" s="14">
        <f t="shared" ca="1" si="342"/>
        <v>1.00702124</v>
      </c>
      <c r="I942" s="13">
        <f t="shared" si="325"/>
        <v>0.1</v>
      </c>
      <c r="J942" s="29">
        <f t="shared" si="343"/>
        <v>45280</v>
      </c>
      <c r="K942" s="2">
        <f t="shared" si="344"/>
        <v>15</v>
      </c>
      <c r="L942" s="17">
        <f t="shared" si="345"/>
        <v>16</v>
      </c>
      <c r="M942" s="12">
        <f t="shared" si="346"/>
        <v>1.0060697869999999</v>
      </c>
      <c r="N942" s="12">
        <f t="shared" ca="1" si="347"/>
        <v>1.0131336440000001</v>
      </c>
      <c r="O942" s="17">
        <f t="shared" si="348"/>
        <v>0</v>
      </c>
      <c r="P942" s="14">
        <f t="shared" ca="1" si="349"/>
        <v>676.06349317000002</v>
      </c>
      <c r="Q942" s="14">
        <f t="shared" si="319"/>
        <v>0</v>
      </c>
      <c r="R942" s="14">
        <f t="shared" ca="1" si="350"/>
        <v>654.33603267000001</v>
      </c>
      <c r="S942" s="20">
        <f t="shared" si="322"/>
        <v>0</v>
      </c>
      <c r="T942" s="14">
        <f t="shared" si="336"/>
        <v>0</v>
      </c>
      <c r="U942" s="4" t="str">
        <f t="shared" si="351"/>
        <v>J=</v>
      </c>
      <c r="V942" s="29">
        <f t="shared" si="352"/>
        <v>45313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35">
        <f t="shared" si="323"/>
        <v>45306</v>
      </c>
      <c r="B943" s="156">
        <f t="shared" ca="1" si="338"/>
        <v>1676.0634931700001</v>
      </c>
      <c r="C943" s="14">
        <f t="shared" si="339"/>
        <v>1000</v>
      </c>
      <c r="D943" s="13">
        <f ca="1">IF(A943&lt;$B$1,VLOOKUP(A943,[1]DI!$A$4:$B$15000,2,FALSE),0)</f>
        <v>0.11650000000000001</v>
      </c>
      <c r="E943" s="14">
        <f t="shared" ca="1" si="340"/>
        <v>1.0004373900000001</v>
      </c>
      <c r="F943" s="14">
        <f ca="1">(TRUNC(PRODUCT($E$12:$E942),16))</f>
        <v>1.3157282203290599</v>
      </c>
      <c r="G943" s="14">
        <f t="shared" ca="1" si="341"/>
        <v>1.3065545816456801</v>
      </c>
      <c r="H943" s="14">
        <f t="shared" ca="1" si="342"/>
        <v>1.00702124</v>
      </c>
      <c r="I943" s="13">
        <f t="shared" si="325"/>
        <v>0.1</v>
      </c>
      <c r="J943" s="29">
        <f t="shared" si="343"/>
        <v>45280</v>
      </c>
      <c r="K943" s="2">
        <f t="shared" si="344"/>
        <v>16</v>
      </c>
      <c r="L943" s="17">
        <f t="shared" si="345"/>
        <v>16</v>
      </c>
      <c r="M943" s="12">
        <f t="shared" si="346"/>
        <v>1.0060697869999999</v>
      </c>
      <c r="N943" s="12">
        <f t="shared" ca="1" si="347"/>
        <v>1.0131336440000001</v>
      </c>
      <c r="O943" s="17">
        <f t="shared" si="348"/>
        <v>0</v>
      </c>
      <c r="P943" s="14">
        <f t="shared" ca="1" si="349"/>
        <v>676.06349317000002</v>
      </c>
      <c r="Q943" s="14">
        <f t="shared" si="319"/>
        <v>0</v>
      </c>
      <c r="R943" s="14">
        <f t="shared" ca="1" si="350"/>
        <v>654.33603267000001</v>
      </c>
      <c r="S943" s="20">
        <f t="shared" si="322"/>
        <v>0</v>
      </c>
      <c r="T943" s="14">
        <f t="shared" si="336"/>
        <v>0</v>
      </c>
      <c r="U943" s="4" t="str">
        <f t="shared" si="351"/>
        <v>J=</v>
      </c>
      <c r="V943" s="29">
        <f t="shared" si="352"/>
        <v>45313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35">
        <f t="shared" si="323"/>
        <v>45307</v>
      </c>
      <c r="B944" s="156">
        <f t="shared" ca="1" si="338"/>
        <v>1677.4309127399999</v>
      </c>
      <c r="C944" s="14">
        <f t="shared" si="339"/>
        <v>1000</v>
      </c>
      <c r="D944" s="13">
        <f ca="1">IF(A944&lt;$B$1,VLOOKUP(A944,[1]DI!$A$4:$B$15000,2,FALSE),0)</f>
        <v>0.11650000000000001</v>
      </c>
      <c r="E944" s="14">
        <f t="shared" ca="1" si="340"/>
        <v>1.0004373900000001</v>
      </c>
      <c r="F944" s="14">
        <f ca="1">(TRUNC(PRODUCT($E$12:$E943),16))</f>
        <v>1.31630370669535</v>
      </c>
      <c r="G944" s="14">
        <f t="shared" ca="1" si="341"/>
        <v>1.3065545816456801</v>
      </c>
      <c r="H944" s="14">
        <f t="shared" ca="1" si="342"/>
        <v>1.0074617100000001</v>
      </c>
      <c r="I944" s="13">
        <f t="shared" si="325"/>
        <v>0.1</v>
      </c>
      <c r="J944" s="29">
        <f t="shared" si="343"/>
        <v>45280</v>
      </c>
      <c r="K944" s="2">
        <f t="shared" si="344"/>
        <v>17</v>
      </c>
      <c r="L944" s="17">
        <f t="shared" si="345"/>
        <v>17</v>
      </c>
      <c r="M944" s="12">
        <f t="shared" si="346"/>
        <v>1.00645037</v>
      </c>
      <c r="N944" s="12">
        <f t="shared" ca="1" si="347"/>
        <v>1.0139602109999999</v>
      </c>
      <c r="O944" s="17">
        <f t="shared" si="348"/>
        <v>0</v>
      </c>
      <c r="P944" s="14">
        <f t="shared" ca="1" si="349"/>
        <v>677.43091273999994</v>
      </c>
      <c r="Q944" s="14">
        <f t="shared" si="319"/>
        <v>0</v>
      </c>
      <c r="R944" s="14">
        <f t="shared" ca="1" si="350"/>
        <v>654.33603267000001</v>
      </c>
      <c r="S944" s="20">
        <f t="shared" si="322"/>
        <v>0</v>
      </c>
      <c r="T944" s="14">
        <f t="shared" si="336"/>
        <v>0</v>
      </c>
      <c r="U944" s="4" t="str">
        <f t="shared" si="351"/>
        <v>J=</v>
      </c>
      <c r="V944" s="29">
        <f t="shared" si="352"/>
        <v>45313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35">
        <f t="shared" si="323"/>
        <v>45308</v>
      </c>
      <c r="B945" s="156">
        <f t="shared" ca="1" si="338"/>
        <v>1678.7994241700001</v>
      </c>
      <c r="C945" s="14">
        <f t="shared" si="339"/>
        <v>1000</v>
      </c>
      <c r="D945" s="13">
        <f ca="1">IF(A945&lt;$B$1,VLOOKUP(A945,[1]DI!$A$4:$B$15000,2,FALSE),0)</f>
        <v>0.11650000000000001</v>
      </c>
      <c r="E945" s="14">
        <f t="shared" ca="1" si="340"/>
        <v>1.0004373900000001</v>
      </c>
      <c r="F945" s="14">
        <f ca="1">(TRUNC(PRODUCT($E$12:$E944),16))</f>
        <v>1.3168794447736201</v>
      </c>
      <c r="G945" s="14">
        <f t="shared" ca="1" si="341"/>
        <v>1.3065545816456801</v>
      </c>
      <c r="H945" s="14">
        <f t="shared" ca="1" si="342"/>
        <v>1.0079023600000001</v>
      </c>
      <c r="I945" s="13">
        <f t="shared" si="325"/>
        <v>0.1</v>
      </c>
      <c r="J945" s="29">
        <f t="shared" si="343"/>
        <v>45280</v>
      </c>
      <c r="K945" s="2">
        <f t="shared" si="344"/>
        <v>18</v>
      </c>
      <c r="L945" s="17">
        <f t="shared" si="345"/>
        <v>18</v>
      </c>
      <c r="M945" s="12">
        <f t="shared" si="346"/>
        <v>1.006831096</v>
      </c>
      <c r="N945" s="12">
        <f t="shared" ca="1" si="347"/>
        <v>1.0147874379999999</v>
      </c>
      <c r="O945" s="17">
        <f t="shared" si="348"/>
        <v>0</v>
      </c>
      <c r="P945" s="14">
        <f t="shared" ca="1" si="349"/>
        <v>678.79942417000007</v>
      </c>
      <c r="Q945" s="14">
        <f t="shared" si="319"/>
        <v>0</v>
      </c>
      <c r="R945" s="14">
        <f t="shared" ca="1" si="350"/>
        <v>654.33603267000001</v>
      </c>
      <c r="S945" s="20">
        <f t="shared" si="322"/>
        <v>0</v>
      </c>
      <c r="T945" s="14">
        <f t="shared" si="336"/>
        <v>0</v>
      </c>
      <c r="U945" s="4" t="str">
        <f t="shared" si="351"/>
        <v>J=</v>
      </c>
      <c r="V945" s="29">
        <f t="shared" si="352"/>
        <v>45313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x14ac:dyDescent="0.15">
      <c r="A946" s="35">
        <f t="shared" si="323"/>
        <v>45309</v>
      </c>
      <c r="B946" s="156">
        <f t="shared" ca="1" si="338"/>
        <v>1680.16906552</v>
      </c>
      <c r="C946" s="14">
        <f t="shared" si="339"/>
        <v>1000</v>
      </c>
      <c r="D946" s="13">
        <f ca="1">IF(A946&lt;$B$1,VLOOKUP(A946,[1]DI!$A$4:$B$15000,2,FALSE),0)</f>
        <v>0.11650000000000001</v>
      </c>
      <c r="E946" s="14">
        <f t="shared" ca="1" si="340"/>
        <v>1.0004373900000001</v>
      </c>
      <c r="F946" s="14">
        <f ca="1">(TRUNC(PRODUCT($E$12:$E945),16))</f>
        <v>1.31745543467397</v>
      </c>
      <c r="G946" s="14">
        <f t="shared" ca="1" si="341"/>
        <v>1.3065545816456801</v>
      </c>
      <c r="H946" s="14">
        <f t="shared" ca="1" si="342"/>
        <v>1.00834321</v>
      </c>
      <c r="I946" s="13">
        <f t="shared" si="325"/>
        <v>0.1</v>
      </c>
      <c r="J946" s="29">
        <f t="shared" si="343"/>
        <v>45280</v>
      </c>
      <c r="K946" s="2">
        <f t="shared" si="344"/>
        <v>19</v>
      </c>
      <c r="L946" s="17">
        <f t="shared" si="345"/>
        <v>19</v>
      </c>
      <c r="M946" s="12">
        <f t="shared" si="346"/>
        <v>1.0072119669999999</v>
      </c>
      <c r="N946" s="12">
        <f t="shared" ca="1" si="347"/>
        <v>1.0156153480000001</v>
      </c>
      <c r="O946" s="17">
        <f t="shared" si="348"/>
        <v>0</v>
      </c>
      <c r="P946" s="14">
        <f t="shared" ca="1" si="349"/>
        <v>680.16906552</v>
      </c>
      <c r="Q946" s="14">
        <f t="shared" ref="Q946:Q1009" si="353">Q945</f>
        <v>0</v>
      </c>
      <c r="R946" s="14">
        <f t="shared" ca="1" si="350"/>
        <v>654.33603267000001</v>
      </c>
      <c r="S946" s="20">
        <f t="shared" si="322"/>
        <v>0</v>
      </c>
      <c r="T946" s="14">
        <f t="shared" si="336"/>
        <v>0</v>
      </c>
      <c r="U946" s="4" t="str">
        <f t="shared" si="351"/>
        <v>J=</v>
      </c>
      <c r="V946" s="29">
        <f t="shared" si="352"/>
        <v>45313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35">
        <f t="shared" si="323"/>
        <v>45310</v>
      </c>
      <c r="B947" s="156">
        <f t="shared" ca="1" si="338"/>
        <v>1681.5398036900001</v>
      </c>
      <c r="C947" s="14">
        <f t="shared" si="339"/>
        <v>1000</v>
      </c>
      <c r="D947" s="13">
        <f ca="1">IF(A947&lt;$B$1,VLOOKUP(A947,[1]DI!$A$4:$B$15000,2,FALSE),0)</f>
        <v>0.11650000000000001</v>
      </c>
      <c r="E947" s="14">
        <f t="shared" ca="1" si="340"/>
        <v>1.0004373900000001</v>
      </c>
      <c r="F947" s="14">
        <f ca="1">(TRUNC(PRODUCT($E$12:$E946),16))</f>
        <v>1.3180316765065401</v>
      </c>
      <c r="G947" s="14">
        <f t="shared" ca="1" si="341"/>
        <v>1.3065545816456801</v>
      </c>
      <c r="H947" s="14">
        <f t="shared" ca="1" si="342"/>
        <v>1.00878424</v>
      </c>
      <c r="I947" s="13">
        <f t="shared" si="325"/>
        <v>0.1</v>
      </c>
      <c r="J947" s="29">
        <f t="shared" si="343"/>
        <v>45280</v>
      </c>
      <c r="K947" s="2">
        <f t="shared" si="344"/>
        <v>20</v>
      </c>
      <c r="L947" s="17">
        <f t="shared" si="345"/>
        <v>20</v>
      </c>
      <c r="M947" s="12">
        <f t="shared" si="346"/>
        <v>1.007592982</v>
      </c>
      <c r="N947" s="12">
        <f t="shared" ca="1" si="347"/>
        <v>1.016443921</v>
      </c>
      <c r="O947" s="17">
        <f t="shared" si="348"/>
        <v>0</v>
      </c>
      <c r="P947" s="14">
        <f t="shared" ca="1" si="349"/>
        <v>681.5398036900001</v>
      </c>
      <c r="Q947" s="14">
        <f t="shared" si="353"/>
        <v>0</v>
      </c>
      <c r="R947" s="14">
        <f t="shared" ca="1" si="350"/>
        <v>654.33603267000001</v>
      </c>
      <c r="S947" s="20">
        <f t="shared" si="322"/>
        <v>0</v>
      </c>
      <c r="T947" s="14">
        <f t="shared" si="336"/>
        <v>0</v>
      </c>
      <c r="U947" s="4" t="str">
        <f t="shared" si="351"/>
        <v>J=</v>
      </c>
      <c r="V947" s="29">
        <f t="shared" si="352"/>
        <v>45313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35">
        <f t="shared" si="323"/>
        <v>45311</v>
      </c>
      <c r="B948" s="156">
        <f t="shared" ca="1" si="338"/>
        <v>1682.9116850099999</v>
      </c>
      <c r="C948" s="14">
        <f t="shared" si="339"/>
        <v>1000</v>
      </c>
      <c r="D948" s="13">
        <f ca="1">IF(A948&lt;$B$1,VLOOKUP(A948,[1]DI!$A$4:$B$15000,2,FALSE),0)</f>
        <v>0</v>
      </c>
      <c r="E948" s="14">
        <f t="shared" ca="1" si="340"/>
        <v>1</v>
      </c>
      <c r="F948" s="14">
        <f ca="1">(TRUNC(PRODUCT($E$12:$E947),16))</f>
        <v>1.31860817038153</v>
      </c>
      <c r="G948" s="14">
        <f t="shared" ca="1" si="341"/>
        <v>1.3065545816456801</v>
      </c>
      <c r="H948" s="14">
        <f t="shared" ca="1" si="342"/>
        <v>1.00922548</v>
      </c>
      <c r="I948" s="13">
        <f t="shared" si="325"/>
        <v>0.1</v>
      </c>
      <c r="J948" s="29">
        <f t="shared" si="343"/>
        <v>45280</v>
      </c>
      <c r="K948" s="2">
        <f t="shared" si="344"/>
        <v>20</v>
      </c>
      <c r="L948" s="17">
        <f t="shared" si="345"/>
        <v>21</v>
      </c>
      <c r="M948" s="12">
        <f t="shared" si="346"/>
        <v>1.00797414</v>
      </c>
      <c r="N948" s="12">
        <f t="shared" ca="1" si="347"/>
        <v>1.0172731850000001</v>
      </c>
      <c r="O948" s="17">
        <f t="shared" si="348"/>
        <v>0</v>
      </c>
      <c r="P948" s="14">
        <f t="shared" ca="1" si="349"/>
        <v>682.91168501000004</v>
      </c>
      <c r="Q948" s="14">
        <f t="shared" si="353"/>
        <v>0</v>
      </c>
      <c r="R948" s="14">
        <f t="shared" ca="1" si="350"/>
        <v>654.33603267000001</v>
      </c>
      <c r="S948" s="20">
        <f t="shared" si="322"/>
        <v>0</v>
      </c>
      <c r="T948" s="14">
        <f t="shared" si="336"/>
        <v>0</v>
      </c>
      <c r="U948" s="4" t="str">
        <f t="shared" si="351"/>
        <v>J=</v>
      </c>
      <c r="V948" s="29">
        <f t="shared" si="352"/>
        <v>45313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35">
        <f t="shared" si="323"/>
        <v>45312</v>
      </c>
      <c r="B949" s="156">
        <f t="shared" ca="1" si="338"/>
        <v>1682.9116850099999</v>
      </c>
      <c r="C949" s="14">
        <f t="shared" si="339"/>
        <v>1000</v>
      </c>
      <c r="D949" s="13">
        <f ca="1">IF(A949&lt;$B$1,VLOOKUP(A949,[1]DI!$A$4:$B$15000,2,FALSE),0)</f>
        <v>0</v>
      </c>
      <c r="E949" s="14">
        <f t="shared" ca="1" si="340"/>
        <v>1</v>
      </c>
      <c r="F949" s="14">
        <f ca="1">(TRUNC(PRODUCT($E$12:$E948),16))</f>
        <v>1.31860817038153</v>
      </c>
      <c r="G949" s="14">
        <f t="shared" ca="1" si="341"/>
        <v>1.3065545816456801</v>
      </c>
      <c r="H949" s="14">
        <f t="shared" ca="1" si="342"/>
        <v>1.00922548</v>
      </c>
      <c r="I949" s="13">
        <f t="shared" si="325"/>
        <v>0.1</v>
      </c>
      <c r="J949" s="29">
        <f t="shared" si="343"/>
        <v>45280</v>
      </c>
      <c r="K949" s="2">
        <f t="shared" si="344"/>
        <v>20</v>
      </c>
      <c r="L949" s="17">
        <f t="shared" si="345"/>
        <v>21</v>
      </c>
      <c r="M949" s="12">
        <f t="shared" si="346"/>
        <v>1.00797414</v>
      </c>
      <c r="N949" s="12">
        <f t="shared" ca="1" si="347"/>
        <v>1.0172731850000001</v>
      </c>
      <c r="O949" s="17">
        <f t="shared" si="348"/>
        <v>0</v>
      </c>
      <c r="P949" s="14">
        <f t="shared" ca="1" si="349"/>
        <v>682.91168501000004</v>
      </c>
      <c r="Q949" s="14">
        <f t="shared" si="353"/>
        <v>0</v>
      </c>
      <c r="R949" s="14">
        <f t="shared" ca="1" si="350"/>
        <v>654.33603267000001</v>
      </c>
      <c r="S949" s="20">
        <f t="shared" si="322"/>
        <v>0</v>
      </c>
      <c r="T949" s="14">
        <f t="shared" si="336"/>
        <v>0</v>
      </c>
      <c r="U949" s="4" t="str">
        <f t="shared" si="351"/>
        <v>J=</v>
      </c>
      <c r="V949" s="29">
        <f t="shared" si="352"/>
        <v>45313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x14ac:dyDescent="0.15">
      <c r="A950" s="35">
        <f t="shared" si="323"/>
        <v>45313</v>
      </c>
      <c r="B950" s="156">
        <f t="shared" ca="1" si="338"/>
        <v>1682.9116850099999</v>
      </c>
      <c r="C950" s="14">
        <f t="shared" si="339"/>
        <v>1000</v>
      </c>
      <c r="D950" s="13">
        <f ca="1">IF(A950&lt;$B$1,VLOOKUP(A950,[1]DI!$A$4:$B$15000,2,FALSE),0)</f>
        <v>0.11650000000000001</v>
      </c>
      <c r="E950" s="14">
        <f t="shared" ca="1" si="340"/>
        <v>1.0004373900000001</v>
      </c>
      <c r="F950" s="14">
        <f ca="1">(TRUNC(PRODUCT($E$12:$E949),16))</f>
        <v>1.31860817038153</v>
      </c>
      <c r="G950" s="14">
        <f t="shared" ca="1" si="341"/>
        <v>1.3065545816456801</v>
      </c>
      <c r="H950" s="14">
        <f t="shared" ca="1" si="342"/>
        <v>1.00922548</v>
      </c>
      <c r="I950" s="13">
        <f t="shared" si="325"/>
        <v>0.1</v>
      </c>
      <c r="J950" s="29">
        <f t="shared" si="343"/>
        <v>45280</v>
      </c>
      <c r="K950" s="2">
        <f t="shared" si="344"/>
        <v>21</v>
      </c>
      <c r="L950" s="17">
        <f t="shared" si="345"/>
        <v>21</v>
      </c>
      <c r="M950" s="12">
        <f t="shared" si="346"/>
        <v>1.00797414</v>
      </c>
      <c r="N950" s="12">
        <f t="shared" ca="1" si="347"/>
        <v>1.0172731850000001</v>
      </c>
      <c r="O950" s="17">
        <f t="shared" si="348"/>
        <v>20</v>
      </c>
      <c r="P950" s="14">
        <f t="shared" ca="1" si="349"/>
        <v>682.91168501000004</v>
      </c>
      <c r="Q950" s="14">
        <f t="shared" si="353"/>
        <v>0</v>
      </c>
      <c r="R950" s="14">
        <f t="shared" ca="1" si="350"/>
        <v>682.91168501000004</v>
      </c>
      <c r="S950" s="20">
        <f t="shared" si="322"/>
        <v>0</v>
      </c>
      <c r="T950" s="14">
        <f t="shared" si="336"/>
        <v>0</v>
      </c>
      <c r="U950" s="4" t="str">
        <f t="shared" si="351"/>
        <v>J=</v>
      </c>
      <c r="V950" s="29">
        <f t="shared" si="352"/>
        <v>45313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35">
        <f t="shared" si="323"/>
        <v>45314</v>
      </c>
      <c r="B951" s="156">
        <f t="shared" ca="1" si="338"/>
        <v>1684.28467503</v>
      </c>
      <c r="C951" s="14">
        <f t="shared" si="339"/>
        <v>1000</v>
      </c>
      <c r="D951" s="13">
        <f ca="1">IF(A951&lt;$B$1,VLOOKUP(A951,[1]DI!$A$4:$B$15000,2,FALSE),0)</f>
        <v>0.11650000000000001</v>
      </c>
      <c r="E951" s="14">
        <f t="shared" ca="1" si="340"/>
        <v>1.0004373900000001</v>
      </c>
      <c r="F951" s="14">
        <f ca="1">(TRUNC(PRODUCT($E$12:$E950),16))</f>
        <v>1.31918491640918</v>
      </c>
      <c r="G951" s="14">
        <f t="shared" ca="1" si="341"/>
        <v>1.31860817038153</v>
      </c>
      <c r="H951" s="14">
        <f t="shared" ca="1" si="342"/>
        <v>1.0004373900000001</v>
      </c>
      <c r="I951" s="13">
        <f t="shared" si="325"/>
        <v>0.1</v>
      </c>
      <c r="J951" s="29">
        <f t="shared" si="343"/>
        <v>45313</v>
      </c>
      <c r="K951" s="2">
        <f t="shared" si="344"/>
        <v>1</v>
      </c>
      <c r="L951" s="17">
        <f t="shared" si="345"/>
        <v>1</v>
      </c>
      <c r="M951" s="12">
        <f t="shared" si="346"/>
        <v>1.000378287</v>
      </c>
      <c r="N951" s="12">
        <f t="shared" ca="1" si="347"/>
        <v>1.000815842</v>
      </c>
      <c r="O951" s="17">
        <f t="shared" si="348"/>
        <v>0</v>
      </c>
      <c r="P951" s="14">
        <f t="shared" ca="1" si="349"/>
        <v>684.28467503000002</v>
      </c>
      <c r="Q951" s="14">
        <f t="shared" si="353"/>
        <v>0</v>
      </c>
      <c r="R951" s="14">
        <f t="shared" ca="1" si="350"/>
        <v>682.91168501000004</v>
      </c>
      <c r="S951" s="20">
        <f t="shared" si="322"/>
        <v>0</v>
      </c>
      <c r="T951" s="14">
        <f t="shared" si="336"/>
        <v>0</v>
      </c>
      <c r="U951" s="4" t="str">
        <f t="shared" si="351"/>
        <v>J=</v>
      </c>
      <c r="V951" s="29">
        <f t="shared" si="352"/>
        <v>45342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35">
        <f t="shared" si="323"/>
        <v>45315</v>
      </c>
      <c r="B952" s="156">
        <f t="shared" ca="1" si="338"/>
        <v>1685.6587825299998</v>
      </c>
      <c r="C952" s="14">
        <f t="shared" si="339"/>
        <v>1000</v>
      </c>
      <c r="D952" s="13">
        <f ca="1">IF(A952&lt;$B$1,VLOOKUP(A952,[1]DI!$A$4:$B$15000,2,FALSE),0)</f>
        <v>0.11650000000000001</v>
      </c>
      <c r="E952" s="14">
        <f t="shared" ca="1" si="340"/>
        <v>1.0004373900000001</v>
      </c>
      <c r="F952" s="14">
        <f ca="1">(TRUNC(PRODUCT($E$12:$E951),16))</f>
        <v>1.3197619146997599</v>
      </c>
      <c r="G952" s="14">
        <f t="shared" ca="1" si="341"/>
        <v>1.31860817038153</v>
      </c>
      <c r="H952" s="14">
        <f t="shared" ca="1" si="342"/>
        <v>1.0008749699999999</v>
      </c>
      <c r="I952" s="13">
        <f t="shared" si="325"/>
        <v>0.1</v>
      </c>
      <c r="J952" s="29">
        <f t="shared" si="343"/>
        <v>45313</v>
      </c>
      <c r="K952" s="2">
        <f t="shared" si="344"/>
        <v>2</v>
      </c>
      <c r="L952" s="17">
        <f t="shared" si="345"/>
        <v>2</v>
      </c>
      <c r="M952" s="12">
        <f t="shared" si="346"/>
        <v>1.0007567159999999</v>
      </c>
      <c r="N952" s="12">
        <f t="shared" ca="1" si="347"/>
        <v>1.001632348</v>
      </c>
      <c r="O952" s="17">
        <f t="shared" si="348"/>
        <v>0</v>
      </c>
      <c r="P952" s="14">
        <f t="shared" ca="1" si="349"/>
        <v>685.65878252999994</v>
      </c>
      <c r="Q952" s="14">
        <f t="shared" si="353"/>
        <v>0</v>
      </c>
      <c r="R952" s="14">
        <f t="shared" ca="1" si="350"/>
        <v>682.91168501000004</v>
      </c>
      <c r="S952" s="20">
        <f t="shared" si="322"/>
        <v>0</v>
      </c>
      <c r="T952" s="14">
        <f t="shared" si="336"/>
        <v>0</v>
      </c>
      <c r="U952" s="4" t="str">
        <f t="shared" si="351"/>
        <v>J=</v>
      </c>
      <c r="V952" s="29">
        <f t="shared" si="352"/>
        <v>45342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35">
        <f t="shared" si="323"/>
        <v>45316</v>
      </c>
      <c r="B953" s="156">
        <f t="shared" ca="1" si="338"/>
        <v>1687.03400915</v>
      </c>
      <c r="C953" s="14">
        <f t="shared" si="339"/>
        <v>1000</v>
      </c>
      <c r="D953" s="13">
        <f ca="1">IF(A953&lt;$B$1,VLOOKUP(A953,[1]DI!$A$4:$B$15000,2,FALSE),0)</f>
        <v>0.11650000000000001</v>
      </c>
      <c r="E953" s="14">
        <f t="shared" ca="1" si="340"/>
        <v>1.0004373900000001</v>
      </c>
      <c r="F953" s="14">
        <f ca="1">(TRUNC(PRODUCT($E$12:$E952),16))</f>
        <v>1.3203391653636301</v>
      </c>
      <c r="G953" s="14">
        <f t="shared" ca="1" si="341"/>
        <v>1.31860817038153</v>
      </c>
      <c r="H953" s="14">
        <f t="shared" ca="1" si="342"/>
        <v>1.0013127399999999</v>
      </c>
      <c r="I953" s="13">
        <f t="shared" si="325"/>
        <v>0.1</v>
      </c>
      <c r="J953" s="29">
        <f t="shared" si="343"/>
        <v>45313</v>
      </c>
      <c r="K953" s="2">
        <f t="shared" si="344"/>
        <v>3</v>
      </c>
      <c r="L953" s="17">
        <f t="shared" si="345"/>
        <v>3</v>
      </c>
      <c r="M953" s="12">
        <f t="shared" si="346"/>
        <v>1.001135289</v>
      </c>
      <c r="N953" s="12">
        <f t="shared" ca="1" si="347"/>
        <v>1.002449519</v>
      </c>
      <c r="O953" s="17">
        <f t="shared" si="348"/>
        <v>0</v>
      </c>
      <c r="P953" s="14">
        <f t="shared" ca="1" si="349"/>
        <v>687.03400914999997</v>
      </c>
      <c r="Q953" s="14">
        <f t="shared" si="353"/>
        <v>0</v>
      </c>
      <c r="R953" s="14">
        <f t="shared" ca="1" si="350"/>
        <v>682.91168501000004</v>
      </c>
      <c r="S953" s="20">
        <f t="shared" si="322"/>
        <v>0</v>
      </c>
      <c r="T953" s="14">
        <f t="shared" si="336"/>
        <v>0</v>
      </c>
      <c r="U953" s="4" t="str">
        <f t="shared" si="351"/>
        <v>J=</v>
      </c>
      <c r="V953" s="29">
        <f t="shared" si="352"/>
        <v>45342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35">
        <f t="shared" si="323"/>
        <v>45317</v>
      </c>
      <c r="B954" s="156">
        <f t="shared" ca="1" si="338"/>
        <v>1688.41037342</v>
      </c>
      <c r="C954" s="14">
        <f t="shared" si="339"/>
        <v>1000</v>
      </c>
      <c r="D954" s="13">
        <f ca="1">IF(A954&lt;$B$1,VLOOKUP(A954,[1]DI!$A$4:$B$15000,2,FALSE),0)</f>
        <v>0.11650000000000001</v>
      </c>
      <c r="E954" s="14">
        <f t="shared" ca="1" si="340"/>
        <v>1.0004373900000001</v>
      </c>
      <c r="F954" s="14">
        <f ca="1">(TRUNC(PRODUCT($E$12:$E953),16))</f>
        <v>1.32091666851117</v>
      </c>
      <c r="G954" s="14">
        <f t="shared" ca="1" si="341"/>
        <v>1.31860817038153</v>
      </c>
      <c r="H954" s="14">
        <f t="shared" ca="1" si="342"/>
        <v>1.00175071</v>
      </c>
      <c r="I954" s="13">
        <f t="shared" si="325"/>
        <v>0.1</v>
      </c>
      <c r="J954" s="29">
        <f t="shared" si="343"/>
        <v>45313</v>
      </c>
      <c r="K954" s="2">
        <f t="shared" si="344"/>
        <v>4</v>
      </c>
      <c r="L954" s="17">
        <f t="shared" si="345"/>
        <v>4</v>
      </c>
      <c r="M954" s="12">
        <f t="shared" si="346"/>
        <v>1.001514005</v>
      </c>
      <c r="N954" s="12">
        <f t="shared" ca="1" si="347"/>
        <v>1.003267366</v>
      </c>
      <c r="O954" s="17">
        <f t="shared" si="348"/>
        <v>0</v>
      </c>
      <c r="P954" s="14">
        <f t="shared" ca="1" si="349"/>
        <v>688.41037342000004</v>
      </c>
      <c r="Q954" s="14">
        <f t="shared" si="353"/>
        <v>0</v>
      </c>
      <c r="R954" s="14">
        <f t="shared" ca="1" si="350"/>
        <v>682.91168501000004</v>
      </c>
      <c r="S954" s="20">
        <f t="shared" si="322"/>
        <v>0</v>
      </c>
      <c r="T954" s="14">
        <f t="shared" si="336"/>
        <v>0</v>
      </c>
      <c r="U954" s="4" t="str">
        <f t="shared" si="351"/>
        <v>J=</v>
      </c>
      <c r="V954" s="29">
        <f t="shared" si="352"/>
        <v>45342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35">
        <f t="shared" si="323"/>
        <v>45318</v>
      </c>
      <c r="B955" s="156">
        <f t="shared" ca="1" si="338"/>
        <v>1689.7878383100001</v>
      </c>
      <c r="C955" s="14">
        <f t="shared" si="339"/>
        <v>1000</v>
      </c>
      <c r="D955" s="13">
        <f ca="1">IF(A955&lt;$B$1,VLOOKUP(A955,[1]DI!$A$4:$B$15000,2,FALSE),0)</f>
        <v>0</v>
      </c>
      <c r="E955" s="14">
        <f t="shared" ca="1" si="340"/>
        <v>1</v>
      </c>
      <c r="F955" s="14">
        <f ca="1">(TRUNC(PRODUCT($E$12:$E954),16))</f>
        <v>1.3214944242528099</v>
      </c>
      <c r="G955" s="14">
        <f t="shared" ca="1" si="341"/>
        <v>1.31860817038153</v>
      </c>
      <c r="H955" s="14">
        <f t="shared" ca="1" si="342"/>
        <v>1.00218886</v>
      </c>
      <c r="I955" s="13">
        <f t="shared" si="325"/>
        <v>0.1</v>
      </c>
      <c r="J955" s="29">
        <f t="shared" si="343"/>
        <v>45313</v>
      </c>
      <c r="K955" s="2">
        <f t="shared" si="344"/>
        <v>4</v>
      </c>
      <c r="L955" s="17">
        <f t="shared" si="345"/>
        <v>5</v>
      </c>
      <c r="M955" s="12">
        <f t="shared" si="346"/>
        <v>1.001892864</v>
      </c>
      <c r="N955" s="12">
        <f t="shared" ca="1" si="347"/>
        <v>1.0040858669999999</v>
      </c>
      <c r="O955" s="17">
        <f t="shared" si="348"/>
        <v>0</v>
      </c>
      <c r="P955" s="14">
        <f t="shared" ca="1" si="349"/>
        <v>689.78783830999998</v>
      </c>
      <c r="Q955" s="14">
        <f t="shared" si="353"/>
        <v>0</v>
      </c>
      <c r="R955" s="14">
        <f t="shared" ca="1" si="350"/>
        <v>682.91168501000004</v>
      </c>
      <c r="S955" s="20">
        <f t="shared" si="322"/>
        <v>0</v>
      </c>
      <c r="T955" s="14">
        <f t="shared" si="336"/>
        <v>0</v>
      </c>
      <c r="U955" s="4" t="str">
        <f t="shared" si="351"/>
        <v>J=</v>
      </c>
      <c r="V955" s="29">
        <f t="shared" si="352"/>
        <v>45342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35">
        <f t="shared" si="323"/>
        <v>45319</v>
      </c>
      <c r="B956" s="156">
        <f t="shared" ca="1" si="338"/>
        <v>1689.7878383100001</v>
      </c>
      <c r="C956" s="14">
        <f t="shared" si="339"/>
        <v>1000</v>
      </c>
      <c r="D956" s="13">
        <f ca="1">IF(A956&lt;$B$1,VLOOKUP(A956,[1]DI!$A$4:$B$15000,2,FALSE),0)</f>
        <v>0</v>
      </c>
      <c r="E956" s="14">
        <f t="shared" ca="1" si="340"/>
        <v>1</v>
      </c>
      <c r="F956" s="14">
        <f ca="1">(TRUNC(PRODUCT($E$12:$E955),16))</f>
        <v>1.3214944242528099</v>
      </c>
      <c r="G956" s="14">
        <f t="shared" ca="1" si="341"/>
        <v>1.31860817038153</v>
      </c>
      <c r="H956" s="14">
        <f t="shared" ca="1" si="342"/>
        <v>1.00218886</v>
      </c>
      <c r="I956" s="13">
        <f t="shared" si="325"/>
        <v>0.1</v>
      </c>
      <c r="J956" s="29">
        <f t="shared" si="343"/>
        <v>45313</v>
      </c>
      <c r="K956" s="2">
        <f t="shared" si="344"/>
        <v>4</v>
      </c>
      <c r="L956" s="17">
        <f t="shared" si="345"/>
        <v>5</v>
      </c>
      <c r="M956" s="12">
        <f t="shared" si="346"/>
        <v>1.001892864</v>
      </c>
      <c r="N956" s="12">
        <f t="shared" ca="1" si="347"/>
        <v>1.0040858669999999</v>
      </c>
      <c r="O956" s="17">
        <f t="shared" si="348"/>
        <v>0</v>
      </c>
      <c r="P956" s="14">
        <f t="shared" ca="1" si="349"/>
        <v>689.78783830999998</v>
      </c>
      <c r="Q956" s="14">
        <f t="shared" si="353"/>
        <v>0</v>
      </c>
      <c r="R956" s="14">
        <f t="shared" ca="1" si="350"/>
        <v>682.91168501000004</v>
      </c>
      <c r="S956" s="20">
        <f t="shared" si="322"/>
        <v>0</v>
      </c>
      <c r="T956" s="14">
        <f t="shared" si="336"/>
        <v>0</v>
      </c>
      <c r="U956" s="4" t="str">
        <f t="shared" si="351"/>
        <v>J=</v>
      </c>
      <c r="V956" s="29">
        <f t="shared" si="352"/>
        <v>45342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35">
        <f t="shared" si="323"/>
        <v>45320</v>
      </c>
      <c r="B957" s="156">
        <f t="shared" ca="1" si="338"/>
        <v>1689.7878383100001</v>
      </c>
      <c r="C957" s="14">
        <f t="shared" si="339"/>
        <v>1000</v>
      </c>
      <c r="D957" s="13">
        <f ca="1">IF(A957&lt;$B$1,VLOOKUP(A957,[1]DI!$A$4:$B$15000,2,FALSE),0)</f>
        <v>0.11650000000000001</v>
      </c>
      <c r="E957" s="14">
        <f t="shared" ca="1" si="340"/>
        <v>1.0004373900000001</v>
      </c>
      <c r="F957" s="14">
        <f ca="1">(TRUNC(PRODUCT($E$12:$E956),16))</f>
        <v>1.3214944242528099</v>
      </c>
      <c r="G957" s="14">
        <f t="shared" ca="1" si="341"/>
        <v>1.31860817038153</v>
      </c>
      <c r="H957" s="14">
        <f t="shared" ca="1" si="342"/>
        <v>1.00218886</v>
      </c>
      <c r="I957" s="13">
        <f t="shared" si="325"/>
        <v>0.1</v>
      </c>
      <c r="J957" s="29">
        <f t="shared" si="343"/>
        <v>45313</v>
      </c>
      <c r="K957" s="2">
        <f t="shared" si="344"/>
        <v>5</v>
      </c>
      <c r="L957" s="17">
        <f t="shared" si="345"/>
        <v>5</v>
      </c>
      <c r="M957" s="12">
        <f t="shared" si="346"/>
        <v>1.001892864</v>
      </c>
      <c r="N957" s="12">
        <f t="shared" ca="1" si="347"/>
        <v>1.0040858669999999</v>
      </c>
      <c r="O957" s="17">
        <f t="shared" si="348"/>
        <v>0</v>
      </c>
      <c r="P957" s="14">
        <f t="shared" ca="1" si="349"/>
        <v>689.78783830999998</v>
      </c>
      <c r="Q957" s="14">
        <f t="shared" si="353"/>
        <v>0</v>
      </c>
      <c r="R957" s="14">
        <f t="shared" ca="1" si="350"/>
        <v>682.91168501000004</v>
      </c>
      <c r="S957" s="20">
        <f t="shared" si="322"/>
        <v>0</v>
      </c>
      <c r="T957" s="14">
        <f t="shared" si="336"/>
        <v>0</v>
      </c>
      <c r="U957" s="4" t="str">
        <f t="shared" si="351"/>
        <v>J=</v>
      </c>
      <c r="V957" s="29">
        <f t="shared" si="352"/>
        <v>45342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x14ac:dyDescent="0.15">
      <c r="A958" s="35">
        <f t="shared" si="323"/>
        <v>45321</v>
      </c>
      <c r="B958" s="156">
        <f t="shared" ca="1" si="338"/>
        <v>1691.1664442199999</v>
      </c>
      <c r="C958" s="14">
        <f t="shared" si="339"/>
        <v>1000</v>
      </c>
      <c r="D958" s="13">
        <f ca="1">IF(A958&lt;$B$1,VLOOKUP(A958,[1]DI!$A$4:$B$15000,2,FALSE),0)</f>
        <v>0.11650000000000001</v>
      </c>
      <c r="E958" s="14">
        <f t="shared" ca="1" si="340"/>
        <v>1.0004373900000001</v>
      </c>
      <c r="F958" s="14">
        <f ca="1">(TRUNC(PRODUCT($E$12:$E957),16))</f>
        <v>1.3220724326990401</v>
      </c>
      <c r="G958" s="14">
        <f t="shared" ca="1" si="341"/>
        <v>1.31860817038153</v>
      </c>
      <c r="H958" s="14">
        <f t="shared" ca="1" si="342"/>
        <v>1.00262721</v>
      </c>
      <c r="I958" s="13">
        <f t="shared" si="325"/>
        <v>0.1</v>
      </c>
      <c r="J958" s="29">
        <f t="shared" si="343"/>
        <v>45313</v>
      </c>
      <c r="K958" s="2">
        <f t="shared" si="344"/>
        <v>6</v>
      </c>
      <c r="L958" s="17">
        <f t="shared" si="345"/>
        <v>6</v>
      </c>
      <c r="M958" s="12">
        <f t="shared" si="346"/>
        <v>1.0022718669999999</v>
      </c>
      <c r="N958" s="12">
        <f t="shared" ca="1" si="347"/>
        <v>1.004905046</v>
      </c>
      <c r="O958" s="17">
        <f t="shared" si="348"/>
        <v>0</v>
      </c>
      <c r="P958" s="14">
        <f t="shared" ca="1" si="349"/>
        <v>691.16644422000002</v>
      </c>
      <c r="Q958" s="14">
        <f t="shared" si="353"/>
        <v>0</v>
      </c>
      <c r="R958" s="14">
        <f t="shared" ca="1" si="350"/>
        <v>682.91168501000004</v>
      </c>
      <c r="S958" s="20">
        <f t="shared" si="322"/>
        <v>0</v>
      </c>
      <c r="T958" s="14">
        <f t="shared" si="336"/>
        <v>0</v>
      </c>
      <c r="U958" s="4" t="str">
        <f t="shared" si="351"/>
        <v>J=</v>
      </c>
      <c r="V958" s="29">
        <f t="shared" si="352"/>
        <v>45342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x14ac:dyDescent="0.15">
      <c r="A959" s="35">
        <f t="shared" si="323"/>
        <v>45322</v>
      </c>
      <c r="B959" s="156">
        <f t="shared" ca="1" si="338"/>
        <v>1692.5461692700001</v>
      </c>
      <c r="C959" s="14">
        <f t="shared" si="339"/>
        <v>1000</v>
      </c>
      <c r="D959" s="13">
        <f ca="1">IF(A959&lt;$B$1,VLOOKUP(A959,[1]DI!$A$4:$B$15000,2,FALSE),0)</f>
        <v>0.11650000000000001</v>
      </c>
      <c r="E959" s="14">
        <f t="shared" ca="1" si="340"/>
        <v>1.0004373900000001</v>
      </c>
      <c r="F959" s="14">
        <f ca="1">(TRUNC(PRODUCT($E$12:$E958),16))</f>
        <v>1.3226506939603799</v>
      </c>
      <c r="G959" s="14">
        <f t="shared" ca="1" si="341"/>
        <v>1.31860817038153</v>
      </c>
      <c r="H959" s="14">
        <f t="shared" ca="1" si="342"/>
        <v>1.00306575</v>
      </c>
      <c r="I959" s="13">
        <f t="shared" si="325"/>
        <v>0.1</v>
      </c>
      <c r="J959" s="29">
        <f t="shared" si="343"/>
        <v>45313</v>
      </c>
      <c r="K959" s="2">
        <f t="shared" si="344"/>
        <v>7</v>
      </c>
      <c r="L959" s="17">
        <f t="shared" si="345"/>
        <v>7</v>
      </c>
      <c r="M959" s="12">
        <f t="shared" si="346"/>
        <v>1.0026510129999999</v>
      </c>
      <c r="N959" s="12">
        <f t="shared" ca="1" si="347"/>
        <v>1.00572489</v>
      </c>
      <c r="O959" s="17">
        <f t="shared" si="348"/>
        <v>0</v>
      </c>
      <c r="P959" s="14">
        <f t="shared" ca="1" si="349"/>
        <v>692.54616926999995</v>
      </c>
      <c r="Q959" s="14">
        <f t="shared" si="353"/>
        <v>0</v>
      </c>
      <c r="R959" s="14">
        <f t="shared" ca="1" si="350"/>
        <v>682.91168501000004</v>
      </c>
      <c r="S959" s="20">
        <f t="shared" si="322"/>
        <v>0</v>
      </c>
      <c r="T959" s="14">
        <f t="shared" si="336"/>
        <v>0</v>
      </c>
      <c r="U959" s="4" t="str">
        <f t="shared" si="351"/>
        <v>J=</v>
      </c>
      <c r="V959" s="29">
        <f t="shared" si="352"/>
        <v>45342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35">
        <f t="shared" si="323"/>
        <v>45323</v>
      </c>
      <c r="B960" s="156">
        <f t="shared" ca="1" si="338"/>
        <v>1693.9270185</v>
      </c>
      <c r="C960" s="14">
        <f t="shared" si="339"/>
        <v>1000</v>
      </c>
      <c r="D960" s="13">
        <f ca="1">IF(A960&lt;$B$1,VLOOKUP(A960,[1]DI!$A$4:$B$15000,2,FALSE),0)</f>
        <v>0.1115</v>
      </c>
      <c r="E960" s="14">
        <f t="shared" ca="1" si="340"/>
        <v>1.00041957</v>
      </c>
      <c r="F960" s="14">
        <f ca="1">(TRUNC(PRODUCT($E$12:$E959),16))</f>
        <v>1.32322920814741</v>
      </c>
      <c r="G960" s="14">
        <f t="shared" ca="1" si="341"/>
        <v>1.31860817038153</v>
      </c>
      <c r="H960" s="14">
        <f t="shared" ca="1" si="342"/>
        <v>1.0035044799999999</v>
      </c>
      <c r="I960" s="13">
        <f t="shared" si="325"/>
        <v>0.1</v>
      </c>
      <c r="J960" s="29">
        <f t="shared" si="343"/>
        <v>45313</v>
      </c>
      <c r="K960" s="2">
        <f t="shared" si="344"/>
        <v>8</v>
      </c>
      <c r="L960" s="17">
        <f t="shared" si="345"/>
        <v>8</v>
      </c>
      <c r="M960" s="12">
        <f t="shared" si="346"/>
        <v>1.003030302</v>
      </c>
      <c r="N960" s="12">
        <f t="shared" ca="1" si="347"/>
        <v>1.006545402</v>
      </c>
      <c r="O960" s="17">
        <f t="shared" si="348"/>
        <v>0</v>
      </c>
      <c r="P960" s="14">
        <f t="shared" ca="1" si="349"/>
        <v>693.92701849999992</v>
      </c>
      <c r="Q960" s="14">
        <f t="shared" si="353"/>
        <v>0</v>
      </c>
      <c r="R960" s="14">
        <f t="shared" ca="1" si="350"/>
        <v>682.91168501000004</v>
      </c>
      <c r="S960" s="20">
        <f t="shared" si="322"/>
        <v>0</v>
      </c>
      <c r="T960" s="14">
        <f t="shared" si="336"/>
        <v>0</v>
      </c>
      <c r="U960" s="4" t="str">
        <f t="shared" si="351"/>
        <v>J=</v>
      </c>
      <c r="V960" s="29">
        <f t="shared" si="352"/>
        <v>45342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35">
        <f t="shared" si="323"/>
        <v>45324</v>
      </c>
      <c r="B961" s="156">
        <f t="shared" ca="1" si="338"/>
        <v>1695.2787971299999</v>
      </c>
      <c r="C961" s="14">
        <f t="shared" si="339"/>
        <v>1000</v>
      </c>
      <c r="D961" s="13">
        <f ca="1">IF(A961&lt;$B$1,VLOOKUP(A961,[1]DI!$A$4:$B$15000,2,FALSE),0)</f>
        <v>0.1115</v>
      </c>
      <c r="E961" s="14">
        <f t="shared" ca="1" si="340"/>
        <v>1.00041957</v>
      </c>
      <c r="F961" s="14">
        <f ca="1">(TRUNC(PRODUCT($E$12:$E960),16))</f>
        <v>1.32378439542627</v>
      </c>
      <c r="G961" s="14">
        <f t="shared" ca="1" si="341"/>
        <v>1.31860817038153</v>
      </c>
      <c r="H961" s="14">
        <f t="shared" ca="1" si="342"/>
        <v>1.0039255199999999</v>
      </c>
      <c r="I961" s="13">
        <f t="shared" si="325"/>
        <v>0.1</v>
      </c>
      <c r="J961" s="29">
        <f t="shared" si="343"/>
        <v>45313</v>
      </c>
      <c r="K961" s="2">
        <f t="shared" si="344"/>
        <v>9</v>
      </c>
      <c r="L961" s="17">
        <f t="shared" si="345"/>
        <v>9</v>
      </c>
      <c r="M961" s="12">
        <f t="shared" si="346"/>
        <v>1.003409735</v>
      </c>
      <c r="N961" s="12">
        <f t="shared" ca="1" si="347"/>
        <v>1.00734864</v>
      </c>
      <c r="O961" s="17">
        <f t="shared" si="348"/>
        <v>0</v>
      </c>
      <c r="P961" s="14">
        <f t="shared" ca="1" si="349"/>
        <v>695.27879713000004</v>
      </c>
      <c r="Q961" s="14">
        <f t="shared" si="353"/>
        <v>0</v>
      </c>
      <c r="R961" s="14">
        <f t="shared" ca="1" si="350"/>
        <v>682.91168501000004</v>
      </c>
      <c r="S961" s="20">
        <f t="shared" si="322"/>
        <v>0</v>
      </c>
      <c r="T961" s="14">
        <f t="shared" si="336"/>
        <v>0</v>
      </c>
      <c r="U961" s="4" t="str">
        <f t="shared" si="351"/>
        <v>J=</v>
      </c>
      <c r="V961" s="29">
        <f t="shared" si="352"/>
        <v>45342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35">
        <f t="shared" si="323"/>
        <v>45325</v>
      </c>
      <c r="B962" s="156">
        <f t="shared" ca="1" si="338"/>
        <v>1696.6316595399999</v>
      </c>
      <c r="C962" s="14">
        <f t="shared" si="339"/>
        <v>1000</v>
      </c>
      <c r="D962" s="13">
        <f ca="1">IF(A962&lt;$B$1,VLOOKUP(A962,[1]DI!$A$4:$B$15000,2,FALSE),0)</f>
        <v>0</v>
      </c>
      <c r="E962" s="14">
        <f t="shared" ca="1" si="340"/>
        <v>1</v>
      </c>
      <c r="F962" s="14">
        <f ca="1">(TRUNC(PRODUCT($E$12:$E961),16))</f>
        <v>1.3243398156450601</v>
      </c>
      <c r="G962" s="14">
        <f t="shared" ca="1" si="341"/>
        <v>1.31860817038153</v>
      </c>
      <c r="H962" s="14">
        <f t="shared" ca="1" si="342"/>
        <v>1.0043467399999999</v>
      </c>
      <c r="I962" s="13">
        <f t="shared" si="325"/>
        <v>0.1</v>
      </c>
      <c r="J962" s="29">
        <f t="shared" si="343"/>
        <v>45313</v>
      </c>
      <c r="K962" s="2">
        <f t="shared" si="344"/>
        <v>9</v>
      </c>
      <c r="L962" s="17">
        <f t="shared" si="345"/>
        <v>10</v>
      </c>
      <c r="M962" s="12">
        <f t="shared" si="346"/>
        <v>1.003789311</v>
      </c>
      <c r="N962" s="12">
        <f t="shared" ca="1" si="347"/>
        <v>1.0081525220000001</v>
      </c>
      <c r="O962" s="17">
        <f t="shared" si="348"/>
        <v>0</v>
      </c>
      <c r="P962" s="14">
        <f t="shared" ca="1" si="349"/>
        <v>696.63165953999999</v>
      </c>
      <c r="Q962" s="14">
        <f t="shared" si="353"/>
        <v>0</v>
      </c>
      <c r="R962" s="14">
        <f t="shared" ca="1" si="350"/>
        <v>682.91168501000004</v>
      </c>
      <c r="S962" s="20">
        <f t="shared" si="322"/>
        <v>0</v>
      </c>
      <c r="T962" s="14">
        <f t="shared" si="336"/>
        <v>0</v>
      </c>
      <c r="U962" s="4" t="str">
        <f t="shared" si="351"/>
        <v>J=</v>
      </c>
      <c r="V962" s="29">
        <f t="shared" si="352"/>
        <v>45342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35">
        <f t="shared" si="323"/>
        <v>45326</v>
      </c>
      <c r="B963" s="156">
        <f t="shared" ca="1" si="338"/>
        <v>1696.6316595399999</v>
      </c>
      <c r="C963" s="14">
        <f t="shared" si="339"/>
        <v>1000</v>
      </c>
      <c r="D963" s="13">
        <f ca="1">IF(A963&lt;$B$1,VLOOKUP(A963,[1]DI!$A$4:$B$15000,2,FALSE),0)</f>
        <v>0</v>
      </c>
      <c r="E963" s="14">
        <f t="shared" ca="1" si="340"/>
        <v>1</v>
      </c>
      <c r="F963" s="14">
        <f ca="1">(TRUNC(PRODUCT($E$12:$E962),16))</f>
        <v>1.3243398156450601</v>
      </c>
      <c r="G963" s="14">
        <f t="shared" ca="1" si="341"/>
        <v>1.31860817038153</v>
      </c>
      <c r="H963" s="14">
        <f t="shared" ca="1" si="342"/>
        <v>1.0043467399999999</v>
      </c>
      <c r="I963" s="13">
        <f t="shared" si="325"/>
        <v>0.1</v>
      </c>
      <c r="J963" s="29">
        <f t="shared" si="343"/>
        <v>45313</v>
      </c>
      <c r="K963" s="2">
        <f t="shared" si="344"/>
        <v>9</v>
      </c>
      <c r="L963" s="17">
        <f t="shared" si="345"/>
        <v>10</v>
      </c>
      <c r="M963" s="12">
        <f t="shared" si="346"/>
        <v>1.003789311</v>
      </c>
      <c r="N963" s="12">
        <f t="shared" ca="1" si="347"/>
        <v>1.0081525220000001</v>
      </c>
      <c r="O963" s="17">
        <f t="shared" si="348"/>
        <v>0</v>
      </c>
      <c r="P963" s="14">
        <f t="shared" ca="1" si="349"/>
        <v>696.63165953999999</v>
      </c>
      <c r="Q963" s="14">
        <f t="shared" si="353"/>
        <v>0</v>
      </c>
      <c r="R963" s="14">
        <f t="shared" ca="1" si="350"/>
        <v>682.91168501000004</v>
      </c>
      <c r="S963" s="20">
        <f t="shared" si="322"/>
        <v>0</v>
      </c>
      <c r="T963" s="14">
        <f t="shared" si="336"/>
        <v>0</v>
      </c>
      <c r="U963" s="4" t="str">
        <f t="shared" si="351"/>
        <v>J=</v>
      </c>
      <c r="V963" s="29">
        <f t="shared" si="352"/>
        <v>45342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35">
        <f t="shared" si="323"/>
        <v>45327</v>
      </c>
      <c r="B964" s="156">
        <f t="shared" ca="1" si="338"/>
        <v>1696.6316595399999</v>
      </c>
      <c r="C964" s="14">
        <f t="shared" si="339"/>
        <v>1000</v>
      </c>
      <c r="D964" s="13">
        <f ca="1">IF(A964&lt;$B$1,VLOOKUP(A964,[1]DI!$A$4:$B$15000,2,FALSE),0)</f>
        <v>0.1115</v>
      </c>
      <c r="E964" s="14">
        <f t="shared" ca="1" si="340"/>
        <v>1.00041957</v>
      </c>
      <c r="F964" s="14">
        <f ca="1">(TRUNC(PRODUCT($E$12:$E963),16))</f>
        <v>1.3243398156450601</v>
      </c>
      <c r="G964" s="14">
        <f t="shared" ca="1" si="341"/>
        <v>1.31860817038153</v>
      </c>
      <c r="H964" s="14">
        <f t="shared" ca="1" si="342"/>
        <v>1.0043467399999999</v>
      </c>
      <c r="I964" s="13">
        <f t="shared" si="325"/>
        <v>0.1</v>
      </c>
      <c r="J964" s="29">
        <f t="shared" si="343"/>
        <v>45313</v>
      </c>
      <c r="K964" s="2">
        <f t="shared" si="344"/>
        <v>10</v>
      </c>
      <c r="L964" s="17">
        <f t="shared" si="345"/>
        <v>10</v>
      </c>
      <c r="M964" s="12">
        <f t="shared" si="346"/>
        <v>1.003789311</v>
      </c>
      <c r="N964" s="12">
        <f t="shared" ca="1" si="347"/>
        <v>1.0081525220000001</v>
      </c>
      <c r="O964" s="17">
        <f t="shared" si="348"/>
        <v>0</v>
      </c>
      <c r="P964" s="14">
        <f t="shared" ca="1" si="349"/>
        <v>696.63165953999999</v>
      </c>
      <c r="Q964" s="14">
        <f t="shared" si="353"/>
        <v>0</v>
      </c>
      <c r="R964" s="14">
        <f t="shared" ca="1" si="350"/>
        <v>682.91168501000004</v>
      </c>
      <c r="S964" s="20">
        <f t="shared" si="322"/>
        <v>0</v>
      </c>
      <c r="T964" s="14">
        <f t="shared" si="336"/>
        <v>0</v>
      </c>
      <c r="U964" s="4" t="str">
        <f t="shared" si="351"/>
        <v>J=</v>
      </c>
      <c r="V964" s="29">
        <f t="shared" si="352"/>
        <v>45342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35">
        <f t="shared" si="323"/>
        <v>45328</v>
      </c>
      <c r="B965" s="156">
        <f t="shared" ca="1" si="338"/>
        <v>1697.9855906</v>
      </c>
      <c r="C965" s="14">
        <f t="shared" si="339"/>
        <v>1000</v>
      </c>
      <c r="D965" s="13">
        <f ca="1">IF(A965&lt;$B$1,VLOOKUP(A965,[1]DI!$A$4:$B$15000,2,FALSE),0)</f>
        <v>0.1115</v>
      </c>
      <c r="E965" s="14">
        <f t="shared" ca="1" si="340"/>
        <v>1.00041957</v>
      </c>
      <c r="F965" s="14">
        <f ca="1">(TRUNC(PRODUCT($E$12:$E964),16))</f>
        <v>1.32489546890151</v>
      </c>
      <c r="G965" s="14">
        <f t="shared" ca="1" si="341"/>
        <v>1.31860817038153</v>
      </c>
      <c r="H965" s="14">
        <f t="shared" ca="1" si="342"/>
        <v>1.00476813</v>
      </c>
      <c r="I965" s="13">
        <f t="shared" si="325"/>
        <v>0.1</v>
      </c>
      <c r="J965" s="29">
        <f t="shared" si="343"/>
        <v>45313</v>
      </c>
      <c r="K965" s="2">
        <f t="shared" si="344"/>
        <v>11</v>
      </c>
      <c r="L965" s="17">
        <f t="shared" si="345"/>
        <v>11</v>
      </c>
      <c r="M965" s="12">
        <f t="shared" si="346"/>
        <v>1.004169031</v>
      </c>
      <c r="N965" s="12">
        <f t="shared" ca="1" si="347"/>
        <v>1.008957039</v>
      </c>
      <c r="O965" s="17">
        <f t="shared" si="348"/>
        <v>0</v>
      </c>
      <c r="P965" s="14">
        <f t="shared" ca="1" si="349"/>
        <v>697.98559060000002</v>
      </c>
      <c r="Q965" s="14">
        <f t="shared" si="353"/>
        <v>0</v>
      </c>
      <c r="R965" s="14">
        <f t="shared" ca="1" si="350"/>
        <v>682.91168501000004</v>
      </c>
      <c r="S965" s="20">
        <f t="shared" si="322"/>
        <v>0</v>
      </c>
      <c r="T965" s="14">
        <f t="shared" si="336"/>
        <v>0</v>
      </c>
      <c r="U965" s="4" t="str">
        <f t="shared" si="351"/>
        <v>J=</v>
      </c>
      <c r="V965" s="29">
        <f t="shared" si="352"/>
        <v>45342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35">
        <f t="shared" si="323"/>
        <v>45329</v>
      </c>
      <c r="B966" s="156">
        <f t="shared" ca="1" si="338"/>
        <v>1699.3406088199999</v>
      </c>
      <c r="C966" s="14">
        <f t="shared" si="339"/>
        <v>1000</v>
      </c>
      <c r="D966" s="13">
        <f ca="1">IF(A966&lt;$B$1,VLOOKUP(A966,[1]DI!$A$4:$B$15000,2,FALSE),0)</f>
        <v>0.1115</v>
      </c>
      <c r="E966" s="14">
        <f t="shared" ca="1" si="340"/>
        <v>1.00041957</v>
      </c>
      <c r="F966" s="14">
        <f ca="1">(TRUNC(PRODUCT($E$12:$E965),16))</f>
        <v>1.3254513552934</v>
      </c>
      <c r="G966" s="14">
        <f t="shared" ca="1" si="341"/>
        <v>1.31860817038153</v>
      </c>
      <c r="H966" s="14">
        <f t="shared" ca="1" si="342"/>
        <v>1.0051897000000001</v>
      </c>
      <c r="I966" s="13">
        <f t="shared" si="325"/>
        <v>0.1</v>
      </c>
      <c r="J966" s="29">
        <f t="shared" si="343"/>
        <v>45313</v>
      </c>
      <c r="K966" s="2">
        <f t="shared" si="344"/>
        <v>12</v>
      </c>
      <c r="L966" s="17">
        <f t="shared" si="345"/>
        <v>12</v>
      </c>
      <c r="M966" s="12">
        <f t="shared" si="346"/>
        <v>1.0045488950000001</v>
      </c>
      <c r="N966" s="12">
        <f t="shared" ca="1" si="347"/>
        <v>1.0097622020000001</v>
      </c>
      <c r="O966" s="17">
        <f t="shared" si="348"/>
        <v>0</v>
      </c>
      <c r="P966" s="14">
        <f t="shared" ca="1" si="349"/>
        <v>699.34060882000006</v>
      </c>
      <c r="Q966" s="14">
        <f t="shared" si="353"/>
        <v>0</v>
      </c>
      <c r="R966" s="14">
        <f t="shared" ca="1" si="350"/>
        <v>682.91168501000004</v>
      </c>
      <c r="S966" s="20">
        <f t="shared" si="322"/>
        <v>0</v>
      </c>
      <c r="T966" s="14">
        <f t="shared" si="336"/>
        <v>0</v>
      </c>
      <c r="U966" s="4" t="str">
        <f t="shared" si="351"/>
        <v>J=</v>
      </c>
      <c r="V966" s="29">
        <f t="shared" si="352"/>
        <v>45342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x14ac:dyDescent="0.15">
      <c r="A967" s="35">
        <f t="shared" si="323"/>
        <v>45330</v>
      </c>
      <c r="B967" s="156">
        <f t="shared" ca="1" si="338"/>
        <v>1700.6967125199999</v>
      </c>
      <c r="C967" s="14">
        <f t="shared" si="339"/>
        <v>1000</v>
      </c>
      <c r="D967" s="13">
        <f ca="1">IF(A967&lt;$B$1,VLOOKUP(A967,[1]DI!$A$4:$B$15000,2,FALSE),0)</f>
        <v>0.1115</v>
      </c>
      <c r="E967" s="14">
        <f t="shared" ca="1" si="340"/>
        <v>1.00041957</v>
      </c>
      <c r="F967" s="14">
        <f ca="1">(TRUNC(PRODUCT($E$12:$E966),16))</f>
        <v>1.32600747491854</v>
      </c>
      <c r="G967" s="14">
        <f t="shared" ca="1" si="341"/>
        <v>1.31860817038153</v>
      </c>
      <c r="H967" s="14">
        <f t="shared" ca="1" si="342"/>
        <v>1.00561145</v>
      </c>
      <c r="I967" s="13">
        <f t="shared" si="325"/>
        <v>0.1</v>
      </c>
      <c r="J967" s="29">
        <f t="shared" si="343"/>
        <v>45313</v>
      </c>
      <c r="K967" s="2">
        <f t="shared" si="344"/>
        <v>13</v>
      </c>
      <c r="L967" s="17">
        <f t="shared" si="345"/>
        <v>13</v>
      </c>
      <c r="M967" s="12">
        <f t="shared" si="346"/>
        <v>1.0049289020000001</v>
      </c>
      <c r="N967" s="12">
        <f t="shared" ca="1" si="347"/>
        <v>1.0105680100000001</v>
      </c>
      <c r="O967" s="17">
        <f t="shared" si="348"/>
        <v>0</v>
      </c>
      <c r="P967" s="14">
        <f t="shared" ca="1" si="349"/>
        <v>700.69671252000001</v>
      </c>
      <c r="Q967" s="14">
        <f t="shared" si="353"/>
        <v>0</v>
      </c>
      <c r="R967" s="14">
        <f t="shared" ca="1" si="350"/>
        <v>682.91168501000004</v>
      </c>
      <c r="S967" s="20">
        <f t="shared" si="322"/>
        <v>0</v>
      </c>
      <c r="T967" s="14">
        <f t="shared" si="336"/>
        <v>0</v>
      </c>
      <c r="U967" s="4" t="str">
        <f t="shared" si="351"/>
        <v>J=</v>
      </c>
      <c r="V967" s="29">
        <f t="shared" si="352"/>
        <v>45342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35">
        <f t="shared" si="323"/>
        <v>45331</v>
      </c>
      <c r="B968" s="156">
        <f t="shared" ca="1" si="338"/>
        <v>1702.05388655</v>
      </c>
      <c r="C968" s="14">
        <f t="shared" si="339"/>
        <v>1000</v>
      </c>
      <c r="D968" s="13">
        <f ca="1">IF(A968&lt;$B$1,VLOOKUP(A968,[1]DI!$A$4:$B$15000,2,FALSE),0)</f>
        <v>0.1115</v>
      </c>
      <c r="E968" s="14">
        <f t="shared" ca="1" si="340"/>
        <v>1.00041957</v>
      </c>
      <c r="F968" s="14">
        <f ca="1">(TRUNC(PRODUCT($E$12:$E967),16))</f>
        <v>1.32656382787479</v>
      </c>
      <c r="G968" s="14">
        <f t="shared" ca="1" si="341"/>
        <v>1.31860817038153</v>
      </c>
      <c r="H968" s="14">
        <f t="shared" ca="1" si="342"/>
        <v>1.0060333699999999</v>
      </c>
      <c r="I968" s="13">
        <f t="shared" si="325"/>
        <v>0.1</v>
      </c>
      <c r="J968" s="29">
        <f t="shared" si="343"/>
        <v>45313</v>
      </c>
      <c r="K968" s="2">
        <f t="shared" si="344"/>
        <v>14</v>
      </c>
      <c r="L968" s="17">
        <f t="shared" si="345"/>
        <v>14</v>
      </c>
      <c r="M968" s="12">
        <f t="shared" si="346"/>
        <v>1.005309053</v>
      </c>
      <c r="N968" s="12">
        <f t="shared" ca="1" si="347"/>
        <v>1.011374454</v>
      </c>
      <c r="O968" s="17">
        <f t="shared" si="348"/>
        <v>0</v>
      </c>
      <c r="P968" s="14">
        <f t="shared" ca="1" si="349"/>
        <v>702.05388655000002</v>
      </c>
      <c r="Q968" s="14">
        <f t="shared" si="353"/>
        <v>0</v>
      </c>
      <c r="R968" s="14">
        <f t="shared" ca="1" si="350"/>
        <v>682.91168501000004</v>
      </c>
      <c r="S968" s="20">
        <f t="shared" si="322"/>
        <v>0</v>
      </c>
      <c r="T968" s="14">
        <f t="shared" si="336"/>
        <v>0</v>
      </c>
      <c r="U968" s="4" t="str">
        <f t="shared" si="351"/>
        <v>J=</v>
      </c>
      <c r="V968" s="29">
        <f t="shared" si="352"/>
        <v>45342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35">
        <f t="shared" si="323"/>
        <v>45332</v>
      </c>
      <c r="B969" s="156">
        <f t="shared" ca="1" si="338"/>
        <v>1703.41216626</v>
      </c>
      <c r="C969" s="14">
        <f t="shared" si="339"/>
        <v>1000</v>
      </c>
      <c r="D969" s="13">
        <f ca="1">IF(A969&lt;$B$1,VLOOKUP(A969,[1]DI!$A$4:$B$15000,2,FALSE),0)</f>
        <v>0</v>
      </c>
      <c r="E969" s="14">
        <f t="shared" ca="1" si="340"/>
        <v>1</v>
      </c>
      <c r="F969" s="14">
        <f ca="1">(TRUNC(PRODUCT($E$12:$E968),16))</f>
        <v>1.3271204142600499</v>
      </c>
      <c r="G969" s="14">
        <f t="shared" ca="1" si="341"/>
        <v>1.31860817038153</v>
      </c>
      <c r="H969" s="14">
        <f t="shared" ca="1" si="342"/>
        <v>1.0064554800000001</v>
      </c>
      <c r="I969" s="13">
        <f t="shared" si="325"/>
        <v>0.1</v>
      </c>
      <c r="J969" s="29">
        <f t="shared" si="343"/>
        <v>45313</v>
      </c>
      <c r="K969" s="2">
        <f t="shared" si="344"/>
        <v>14</v>
      </c>
      <c r="L969" s="17">
        <f t="shared" si="345"/>
        <v>15</v>
      </c>
      <c r="M969" s="12">
        <f t="shared" si="346"/>
        <v>1.005689348</v>
      </c>
      <c r="N969" s="12">
        <f t="shared" ca="1" si="347"/>
        <v>1.012181555</v>
      </c>
      <c r="O969" s="17">
        <f t="shared" si="348"/>
        <v>0</v>
      </c>
      <c r="P969" s="14">
        <f t="shared" ca="1" si="349"/>
        <v>703.41216626000005</v>
      </c>
      <c r="Q969" s="14">
        <f t="shared" si="353"/>
        <v>0</v>
      </c>
      <c r="R969" s="14">
        <f t="shared" ca="1" si="350"/>
        <v>682.91168501000004</v>
      </c>
      <c r="S969" s="20">
        <f t="shared" si="322"/>
        <v>0</v>
      </c>
      <c r="T969" s="14">
        <f t="shared" si="336"/>
        <v>0</v>
      </c>
      <c r="U969" s="4" t="str">
        <f t="shared" si="351"/>
        <v>J=</v>
      </c>
      <c r="V969" s="29">
        <f t="shared" si="352"/>
        <v>45342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35">
        <f t="shared" si="323"/>
        <v>45333</v>
      </c>
      <c r="B970" s="156">
        <f t="shared" ca="1" si="338"/>
        <v>1703.41216626</v>
      </c>
      <c r="C970" s="14">
        <f t="shared" si="339"/>
        <v>1000</v>
      </c>
      <c r="D970" s="13">
        <f ca="1">IF(A970&lt;$B$1,VLOOKUP(A970,[1]DI!$A$4:$B$15000,2,FALSE),0)</f>
        <v>0</v>
      </c>
      <c r="E970" s="14">
        <f t="shared" ca="1" si="340"/>
        <v>1</v>
      </c>
      <c r="F970" s="14">
        <f ca="1">(TRUNC(PRODUCT($E$12:$E969),16))</f>
        <v>1.3271204142600499</v>
      </c>
      <c r="G970" s="14">
        <f t="shared" ca="1" si="341"/>
        <v>1.31860817038153</v>
      </c>
      <c r="H970" s="14">
        <f t="shared" ca="1" si="342"/>
        <v>1.0064554800000001</v>
      </c>
      <c r="I970" s="13">
        <f t="shared" si="325"/>
        <v>0.1</v>
      </c>
      <c r="J970" s="29">
        <f t="shared" si="343"/>
        <v>45313</v>
      </c>
      <c r="K970" s="2">
        <f t="shared" si="344"/>
        <v>14</v>
      </c>
      <c r="L970" s="17">
        <f t="shared" si="345"/>
        <v>15</v>
      </c>
      <c r="M970" s="12">
        <f t="shared" si="346"/>
        <v>1.005689348</v>
      </c>
      <c r="N970" s="12">
        <f t="shared" ca="1" si="347"/>
        <v>1.012181555</v>
      </c>
      <c r="O970" s="17">
        <f t="shared" si="348"/>
        <v>0</v>
      </c>
      <c r="P970" s="14">
        <f t="shared" ca="1" si="349"/>
        <v>703.41216626000005</v>
      </c>
      <c r="Q970" s="14">
        <f t="shared" si="353"/>
        <v>0</v>
      </c>
      <c r="R970" s="14">
        <f t="shared" ca="1" si="350"/>
        <v>682.91168501000004</v>
      </c>
      <c r="S970" s="20">
        <f t="shared" si="322"/>
        <v>0</v>
      </c>
      <c r="T970" s="14">
        <f t="shared" si="336"/>
        <v>0</v>
      </c>
      <c r="U970" s="4" t="str">
        <f t="shared" si="351"/>
        <v>J=</v>
      </c>
      <c r="V970" s="29">
        <f t="shared" si="352"/>
        <v>45342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35">
        <f t="shared" si="323"/>
        <v>45334</v>
      </c>
      <c r="B971" s="156">
        <f t="shared" ca="1" si="338"/>
        <v>1703.41216626</v>
      </c>
      <c r="C971" s="14">
        <f t="shared" si="339"/>
        <v>1000</v>
      </c>
      <c r="D971" s="13">
        <f ca="1">IF(A971&lt;$B$1,VLOOKUP(A971,[1]DI!$A$4:$B$15000,2,FALSE),0)</f>
        <v>0</v>
      </c>
      <c r="E971" s="14">
        <f t="shared" ca="1" si="340"/>
        <v>1</v>
      </c>
      <c r="F971" s="14">
        <f ca="1">(TRUNC(PRODUCT($E$12:$E970),16))</f>
        <v>1.3271204142600499</v>
      </c>
      <c r="G971" s="14">
        <f t="shared" ca="1" si="341"/>
        <v>1.31860817038153</v>
      </c>
      <c r="H971" s="14">
        <f t="shared" ca="1" si="342"/>
        <v>1.0064554800000001</v>
      </c>
      <c r="I971" s="13">
        <f t="shared" si="325"/>
        <v>0.1</v>
      </c>
      <c r="J971" s="29">
        <f t="shared" si="343"/>
        <v>45313</v>
      </c>
      <c r="K971" s="2">
        <f t="shared" si="344"/>
        <v>14</v>
      </c>
      <c r="L971" s="17">
        <f t="shared" si="345"/>
        <v>15</v>
      </c>
      <c r="M971" s="12">
        <f t="shared" si="346"/>
        <v>1.005689348</v>
      </c>
      <c r="N971" s="12">
        <f t="shared" ca="1" si="347"/>
        <v>1.012181555</v>
      </c>
      <c r="O971" s="17">
        <f t="shared" si="348"/>
        <v>0</v>
      </c>
      <c r="P971" s="14">
        <f t="shared" ca="1" si="349"/>
        <v>703.41216626000005</v>
      </c>
      <c r="Q971" s="14">
        <f t="shared" si="353"/>
        <v>0</v>
      </c>
      <c r="R971" s="14">
        <f t="shared" ca="1" si="350"/>
        <v>682.91168501000004</v>
      </c>
      <c r="S971" s="20">
        <f t="shared" si="322"/>
        <v>0</v>
      </c>
      <c r="T971" s="14">
        <f t="shared" si="336"/>
        <v>0</v>
      </c>
      <c r="U971" s="4" t="str">
        <f t="shared" si="351"/>
        <v>J=</v>
      </c>
      <c r="V971" s="29">
        <f t="shared" si="352"/>
        <v>45342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35">
        <f t="shared" si="323"/>
        <v>45335</v>
      </c>
      <c r="B972" s="156">
        <f t="shared" ca="1" si="338"/>
        <v>1703.41216626</v>
      </c>
      <c r="C972" s="14">
        <f t="shared" si="339"/>
        <v>1000</v>
      </c>
      <c r="D972" s="13">
        <f ca="1">IF(A972&lt;$B$1,VLOOKUP(A972,[1]DI!$A$4:$B$15000,2,FALSE),0)</f>
        <v>0</v>
      </c>
      <c r="E972" s="14">
        <f t="shared" ca="1" si="340"/>
        <v>1</v>
      </c>
      <c r="F972" s="14">
        <f ca="1">(TRUNC(PRODUCT($E$12:$E971),16))</f>
        <v>1.3271204142600499</v>
      </c>
      <c r="G972" s="14">
        <f t="shared" ca="1" si="341"/>
        <v>1.31860817038153</v>
      </c>
      <c r="H972" s="14">
        <f t="shared" ca="1" si="342"/>
        <v>1.0064554800000001</v>
      </c>
      <c r="I972" s="13">
        <f t="shared" si="325"/>
        <v>0.1</v>
      </c>
      <c r="J972" s="29">
        <f t="shared" si="343"/>
        <v>45313</v>
      </c>
      <c r="K972" s="2">
        <f t="shared" si="344"/>
        <v>14</v>
      </c>
      <c r="L972" s="17">
        <f t="shared" si="345"/>
        <v>15</v>
      </c>
      <c r="M972" s="12">
        <f t="shared" si="346"/>
        <v>1.005689348</v>
      </c>
      <c r="N972" s="12">
        <f t="shared" ca="1" si="347"/>
        <v>1.012181555</v>
      </c>
      <c r="O972" s="17">
        <f t="shared" si="348"/>
        <v>0</v>
      </c>
      <c r="P972" s="14">
        <f t="shared" ca="1" si="349"/>
        <v>703.41216626000005</v>
      </c>
      <c r="Q972" s="14">
        <f t="shared" si="353"/>
        <v>0</v>
      </c>
      <c r="R972" s="14">
        <f t="shared" ca="1" si="350"/>
        <v>682.91168501000004</v>
      </c>
      <c r="S972" s="20">
        <f t="shared" ref="S972:S1035" si="354">IF($O972&gt;0,VLOOKUP($O972,$Y$12:$AE$150,7),0)</f>
        <v>0</v>
      </c>
      <c r="T972" s="14">
        <f t="shared" si="336"/>
        <v>0</v>
      </c>
      <c r="U972" s="4" t="str">
        <f t="shared" si="351"/>
        <v>J=</v>
      </c>
      <c r="V972" s="29">
        <f t="shared" si="352"/>
        <v>45342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35">
        <f t="shared" ref="A973:A1036" si="355">(A972+1)</f>
        <v>45336</v>
      </c>
      <c r="B973" s="156">
        <f t="shared" ca="1" si="338"/>
        <v>1703.41216626</v>
      </c>
      <c r="C973" s="14">
        <f t="shared" si="339"/>
        <v>1000</v>
      </c>
      <c r="D973" s="13">
        <f ca="1">IF(A973&lt;$B$1,VLOOKUP(A973,[1]DI!$A$4:$B$15000,2,FALSE),0)</f>
        <v>0.1115</v>
      </c>
      <c r="E973" s="14">
        <f t="shared" ca="1" si="340"/>
        <v>1.00041957</v>
      </c>
      <c r="F973" s="14">
        <f ca="1">(TRUNC(PRODUCT($E$12:$E972),16))</f>
        <v>1.3271204142600499</v>
      </c>
      <c r="G973" s="14">
        <f t="shared" ca="1" si="341"/>
        <v>1.31860817038153</v>
      </c>
      <c r="H973" s="14">
        <f t="shared" ca="1" si="342"/>
        <v>1.0064554800000001</v>
      </c>
      <c r="I973" s="13">
        <f t="shared" ref="I973:I1036" si="356">I972</f>
        <v>0.1</v>
      </c>
      <c r="J973" s="29">
        <f t="shared" si="343"/>
        <v>45313</v>
      </c>
      <c r="K973" s="2">
        <f t="shared" si="344"/>
        <v>15</v>
      </c>
      <c r="L973" s="17">
        <f t="shared" si="345"/>
        <v>15</v>
      </c>
      <c r="M973" s="12">
        <f t="shared" si="346"/>
        <v>1.005689348</v>
      </c>
      <c r="N973" s="12">
        <f t="shared" ca="1" si="347"/>
        <v>1.012181555</v>
      </c>
      <c r="O973" s="17">
        <f t="shared" si="348"/>
        <v>0</v>
      </c>
      <c r="P973" s="14">
        <f t="shared" ca="1" si="349"/>
        <v>703.41216626000005</v>
      </c>
      <c r="Q973" s="14">
        <f t="shared" si="353"/>
        <v>0</v>
      </c>
      <c r="R973" s="14">
        <f t="shared" ca="1" si="350"/>
        <v>682.91168501000004</v>
      </c>
      <c r="S973" s="20">
        <f t="shared" si="354"/>
        <v>0</v>
      </c>
      <c r="T973" s="14">
        <f t="shared" si="336"/>
        <v>0</v>
      </c>
      <c r="U973" s="4" t="str">
        <f t="shared" si="351"/>
        <v>J=</v>
      </c>
      <c r="V973" s="29">
        <f t="shared" si="352"/>
        <v>45342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35">
        <f t="shared" si="355"/>
        <v>45337</v>
      </c>
      <c r="B974" s="156">
        <f t="shared" ca="1" si="338"/>
        <v>1704.7715011499999</v>
      </c>
      <c r="C974" s="14">
        <f t="shared" si="339"/>
        <v>1000</v>
      </c>
      <c r="D974" s="13">
        <f ca="1">IF(A974&lt;$B$1,VLOOKUP(A974,[1]DI!$A$4:$B$15000,2,FALSE),0)</f>
        <v>0.1115</v>
      </c>
      <c r="E974" s="14">
        <f t="shared" ca="1" si="340"/>
        <v>1.00041957</v>
      </c>
      <c r="F974" s="14">
        <f ca="1">(TRUNC(PRODUCT($E$12:$E973),16))</f>
        <v>1.32767723417226</v>
      </c>
      <c r="G974" s="14">
        <f t="shared" ca="1" si="341"/>
        <v>1.31860817038153</v>
      </c>
      <c r="H974" s="14">
        <f t="shared" ca="1" si="342"/>
        <v>1.0068777499999999</v>
      </c>
      <c r="I974" s="13">
        <f t="shared" si="356"/>
        <v>0.1</v>
      </c>
      <c r="J974" s="29">
        <f t="shared" si="343"/>
        <v>45313</v>
      </c>
      <c r="K974" s="2">
        <f t="shared" si="344"/>
        <v>16</v>
      </c>
      <c r="L974" s="17">
        <f t="shared" si="345"/>
        <v>16</v>
      </c>
      <c r="M974" s="12">
        <f t="shared" si="346"/>
        <v>1.0060697869999999</v>
      </c>
      <c r="N974" s="12">
        <f t="shared" ca="1" si="347"/>
        <v>1.012989283</v>
      </c>
      <c r="O974" s="17">
        <f t="shared" si="348"/>
        <v>0</v>
      </c>
      <c r="P974" s="14">
        <f t="shared" ca="1" si="349"/>
        <v>704.77150114999995</v>
      </c>
      <c r="Q974" s="14">
        <f t="shared" si="353"/>
        <v>0</v>
      </c>
      <c r="R974" s="14">
        <f t="shared" ca="1" si="350"/>
        <v>682.91168501000004</v>
      </c>
      <c r="S974" s="20">
        <f t="shared" si="354"/>
        <v>0</v>
      </c>
      <c r="T974" s="14">
        <f t="shared" ref="T974:T1037" si="357">IF(S974&gt;0,TRUNC(S974*C974,8),0)</f>
        <v>0</v>
      </c>
      <c r="U974" s="4" t="str">
        <f t="shared" si="351"/>
        <v>J=</v>
      </c>
      <c r="V974" s="29">
        <f t="shared" si="352"/>
        <v>45342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35">
        <f t="shared" si="355"/>
        <v>45338</v>
      </c>
      <c r="B975" s="156">
        <f t="shared" ca="1" si="338"/>
        <v>1706.1319433799999</v>
      </c>
      <c r="C975" s="14">
        <f t="shared" si="339"/>
        <v>1000</v>
      </c>
      <c r="D975" s="13">
        <f ca="1">IF(A975&lt;$B$1,VLOOKUP(A975,[1]DI!$A$4:$B$15000,2,FALSE),0)</f>
        <v>0.1115</v>
      </c>
      <c r="E975" s="14">
        <f t="shared" ca="1" si="340"/>
        <v>1.00041957</v>
      </c>
      <c r="F975" s="14">
        <f ca="1">(TRUNC(PRODUCT($E$12:$E974),16))</f>
        <v>1.3282342877094</v>
      </c>
      <c r="G975" s="14">
        <f t="shared" ca="1" si="341"/>
        <v>1.31860817038153</v>
      </c>
      <c r="H975" s="14">
        <f t="shared" ca="1" si="342"/>
        <v>1.0073002099999999</v>
      </c>
      <c r="I975" s="13">
        <f t="shared" si="356"/>
        <v>0.1</v>
      </c>
      <c r="J975" s="29">
        <f t="shared" si="343"/>
        <v>45313</v>
      </c>
      <c r="K975" s="2">
        <f t="shared" si="344"/>
        <v>17</v>
      </c>
      <c r="L975" s="17">
        <f t="shared" si="345"/>
        <v>17</v>
      </c>
      <c r="M975" s="12">
        <f t="shared" si="346"/>
        <v>1.00645037</v>
      </c>
      <c r="N975" s="12">
        <f t="shared" ca="1" si="347"/>
        <v>1.0137976689999999</v>
      </c>
      <c r="O975" s="17">
        <f t="shared" si="348"/>
        <v>0</v>
      </c>
      <c r="P975" s="14">
        <f t="shared" ca="1" si="349"/>
        <v>706.13194338000005</v>
      </c>
      <c r="Q975" s="14">
        <f t="shared" si="353"/>
        <v>0</v>
      </c>
      <c r="R975" s="14">
        <f t="shared" ca="1" si="350"/>
        <v>682.91168501000004</v>
      </c>
      <c r="S975" s="20">
        <f t="shared" si="354"/>
        <v>0</v>
      </c>
      <c r="T975" s="14">
        <f t="shared" si="357"/>
        <v>0</v>
      </c>
      <c r="U975" s="4" t="str">
        <f t="shared" si="351"/>
        <v>J=</v>
      </c>
      <c r="V975" s="29">
        <f t="shared" si="352"/>
        <v>45342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35">
        <f t="shared" si="355"/>
        <v>45339</v>
      </c>
      <c r="B976" s="156">
        <f t="shared" ca="1" si="338"/>
        <v>1707.49345597</v>
      </c>
      <c r="C976" s="14">
        <f t="shared" si="339"/>
        <v>1000</v>
      </c>
      <c r="D976" s="13">
        <f ca="1">IF(A976&lt;$B$1,VLOOKUP(A976,[1]DI!$A$4:$B$15000,2,FALSE),0)</f>
        <v>0</v>
      </c>
      <c r="E976" s="14">
        <f t="shared" ca="1" si="340"/>
        <v>1</v>
      </c>
      <c r="F976" s="14">
        <f ca="1">(TRUNC(PRODUCT($E$12:$E975),16))</f>
        <v>1.3287915749695001</v>
      </c>
      <c r="G976" s="14">
        <f t="shared" ca="1" si="341"/>
        <v>1.31860817038153</v>
      </c>
      <c r="H976" s="14">
        <f t="shared" ca="1" si="342"/>
        <v>1.00772284</v>
      </c>
      <c r="I976" s="13">
        <f t="shared" si="356"/>
        <v>0.1</v>
      </c>
      <c r="J976" s="29">
        <f t="shared" si="343"/>
        <v>45313</v>
      </c>
      <c r="K976" s="2">
        <f t="shared" si="344"/>
        <v>17</v>
      </c>
      <c r="L976" s="17">
        <f t="shared" si="345"/>
        <v>18</v>
      </c>
      <c r="M976" s="12">
        <f t="shared" si="346"/>
        <v>1.006831096</v>
      </c>
      <c r="N976" s="12">
        <f t="shared" ca="1" si="347"/>
        <v>1.014606691</v>
      </c>
      <c r="O976" s="17">
        <f t="shared" si="348"/>
        <v>0</v>
      </c>
      <c r="P976" s="14">
        <f t="shared" ca="1" si="349"/>
        <v>707.4934559699999</v>
      </c>
      <c r="Q976" s="14">
        <f t="shared" si="353"/>
        <v>0</v>
      </c>
      <c r="R976" s="14">
        <f t="shared" ca="1" si="350"/>
        <v>682.91168501000004</v>
      </c>
      <c r="S976" s="20">
        <f t="shared" si="354"/>
        <v>0</v>
      </c>
      <c r="T976" s="14">
        <f t="shared" si="357"/>
        <v>0</v>
      </c>
      <c r="U976" s="4" t="str">
        <f t="shared" si="351"/>
        <v>J=</v>
      </c>
      <c r="V976" s="29">
        <f t="shared" si="352"/>
        <v>45342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35">
        <f t="shared" si="355"/>
        <v>45340</v>
      </c>
      <c r="B977" s="156">
        <f t="shared" ca="1" si="338"/>
        <v>1707.49345597</v>
      </c>
      <c r="C977" s="14">
        <f t="shared" si="339"/>
        <v>1000</v>
      </c>
      <c r="D977" s="13">
        <f ca="1">IF(A977&lt;$B$1,VLOOKUP(A977,[1]DI!$A$4:$B$15000,2,FALSE),0)</f>
        <v>0</v>
      </c>
      <c r="E977" s="14">
        <f t="shared" ca="1" si="340"/>
        <v>1</v>
      </c>
      <c r="F977" s="14">
        <f ca="1">(TRUNC(PRODUCT($E$12:$E976),16))</f>
        <v>1.3287915749695001</v>
      </c>
      <c r="G977" s="14">
        <f t="shared" ca="1" si="341"/>
        <v>1.31860817038153</v>
      </c>
      <c r="H977" s="14">
        <f t="shared" ca="1" si="342"/>
        <v>1.00772284</v>
      </c>
      <c r="I977" s="13">
        <f t="shared" si="356"/>
        <v>0.1</v>
      </c>
      <c r="J977" s="29">
        <f t="shared" si="343"/>
        <v>45313</v>
      </c>
      <c r="K977" s="2">
        <f t="shared" si="344"/>
        <v>17</v>
      </c>
      <c r="L977" s="17">
        <f t="shared" si="345"/>
        <v>18</v>
      </c>
      <c r="M977" s="12">
        <f t="shared" si="346"/>
        <v>1.006831096</v>
      </c>
      <c r="N977" s="12">
        <f t="shared" ca="1" si="347"/>
        <v>1.014606691</v>
      </c>
      <c r="O977" s="17">
        <f t="shared" si="348"/>
        <v>0</v>
      </c>
      <c r="P977" s="14">
        <f t="shared" ca="1" si="349"/>
        <v>707.4934559699999</v>
      </c>
      <c r="Q977" s="14">
        <f t="shared" si="353"/>
        <v>0</v>
      </c>
      <c r="R977" s="14">
        <f t="shared" ca="1" si="350"/>
        <v>682.91168501000004</v>
      </c>
      <c r="S977" s="20">
        <f t="shared" si="354"/>
        <v>0</v>
      </c>
      <c r="T977" s="14">
        <f t="shared" si="357"/>
        <v>0</v>
      </c>
      <c r="U977" s="4" t="str">
        <f t="shared" si="351"/>
        <v>J=</v>
      </c>
      <c r="V977" s="29">
        <f t="shared" si="352"/>
        <v>45342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35">
        <f t="shared" si="355"/>
        <v>45341</v>
      </c>
      <c r="B978" s="156">
        <f t="shared" ca="1" si="338"/>
        <v>1707.49345597</v>
      </c>
      <c r="C978" s="14">
        <f t="shared" si="339"/>
        <v>1000</v>
      </c>
      <c r="D978" s="13">
        <f ca="1">IF(A978&lt;$B$1,VLOOKUP(A978,[1]DI!$A$4:$B$15000,2,FALSE),0)</f>
        <v>0.1115</v>
      </c>
      <c r="E978" s="14">
        <f t="shared" ca="1" si="340"/>
        <v>1.00041957</v>
      </c>
      <c r="F978" s="14">
        <f ca="1">(TRUNC(PRODUCT($E$12:$E977),16))</f>
        <v>1.3287915749695001</v>
      </c>
      <c r="G978" s="14">
        <f t="shared" ca="1" si="341"/>
        <v>1.31860817038153</v>
      </c>
      <c r="H978" s="14">
        <f t="shared" ca="1" si="342"/>
        <v>1.00772284</v>
      </c>
      <c r="I978" s="13">
        <f t="shared" si="356"/>
        <v>0.1</v>
      </c>
      <c r="J978" s="29">
        <f t="shared" si="343"/>
        <v>45313</v>
      </c>
      <c r="K978" s="2">
        <f t="shared" si="344"/>
        <v>18</v>
      </c>
      <c r="L978" s="17">
        <f t="shared" si="345"/>
        <v>18</v>
      </c>
      <c r="M978" s="12">
        <f t="shared" si="346"/>
        <v>1.006831096</v>
      </c>
      <c r="N978" s="12">
        <f t="shared" ca="1" si="347"/>
        <v>1.014606691</v>
      </c>
      <c r="O978" s="17">
        <f t="shared" si="348"/>
        <v>0</v>
      </c>
      <c r="P978" s="14">
        <f t="shared" ca="1" si="349"/>
        <v>707.4934559699999</v>
      </c>
      <c r="Q978" s="14">
        <f t="shared" si="353"/>
        <v>0</v>
      </c>
      <c r="R978" s="14">
        <f t="shared" ca="1" si="350"/>
        <v>682.91168501000004</v>
      </c>
      <c r="S978" s="20">
        <f t="shared" si="354"/>
        <v>0</v>
      </c>
      <c r="T978" s="14">
        <f t="shared" si="357"/>
        <v>0</v>
      </c>
      <c r="U978" s="4" t="str">
        <f t="shared" si="351"/>
        <v>J=</v>
      </c>
      <c r="V978" s="29">
        <f t="shared" si="352"/>
        <v>45342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x14ac:dyDescent="0.15">
      <c r="A979" s="35">
        <f t="shared" si="355"/>
        <v>45342</v>
      </c>
      <c r="B979" s="156">
        <f t="shared" ca="1" si="338"/>
        <v>1708.8560624300001</v>
      </c>
      <c r="C979" s="14">
        <f t="shared" si="339"/>
        <v>1000</v>
      </c>
      <c r="D979" s="13">
        <f ca="1">IF(A979&lt;$B$1,VLOOKUP(A979,[1]DI!$A$4:$B$15000,2,FALSE),0)</f>
        <v>0.1115</v>
      </c>
      <c r="E979" s="14">
        <f t="shared" ca="1" si="340"/>
        <v>1.00041957</v>
      </c>
      <c r="F979" s="14">
        <f ca="1">(TRUNC(PRODUCT($E$12:$E978),16))</f>
        <v>1.32934909605061</v>
      </c>
      <c r="G979" s="14">
        <f t="shared" ca="1" si="341"/>
        <v>1.31860817038153</v>
      </c>
      <c r="H979" s="14">
        <f t="shared" ca="1" si="342"/>
        <v>1.0081456499999999</v>
      </c>
      <c r="I979" s="13">
        <f t="shared" si="356"/>
        <v>0.1</v>
      </c>
      <c r="J979" s="29">
        <f t="shared" si="343"/>
        <v>45313</v>
      </c>
      <c r="K979" s="2">
        <f t="shared" si="344"/>
        <v>19</v>
      </c>
      <c r="L979" s="17">
        <f t="shared" si="345"/>
        <v>19</v>
      </c>
      <c r="M979" s="12">
        <f t="shared" si="346"/>
        <v>1.0072119669999999</v>
      </c>
      <c r="N979" s="12">
        <f t="shared" ca="1" si="347"/>
        <v>1.0154163629999999</v>
      </c>
      <c r="O979" s="17">
        <f t="shared" si="348"/>
        <v>21</v>
      </c>
      <c r="P979" s="14">
        <f t="shared" ca="1" si="349"/>
        <v>708.85606243000007</v>
      </c>
      <c r="Q979" s="14">
        <f t="shared" si="353"/>
        <v>0</v>
      </c>
      <c r="R979" s="14">
        <f t="shared" ca="1" si="350"/>
        <v>708.85606243000007</v>
      </c>
      <c r="S979" s="20">
        <f t="shared" si="354"/>
        <v>0</v>
      </c>
      <c r="T979" s="14">
        <f t="shared" si="357"/>
        <v>0</v>
      </c>
      <c r="U979" s="4" t="str">
        <f t="shared" si="351"/>
        <v>J=</v>
      </c>
      <c r="V979" s="29">
        <f t="shared" si="352"/>
        <v>45342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35">
        <f t="shared" si="355"/>
        <v>45343</v>
      </c>
      <c r="B980" s="156">
        <f t="shared" ca="1" si="338"/>
        <v>1710.2197569</v>
      </c>
      <c r="C980" s="14">
        <f t="shared" si="339"/>
        <v>1000</v>
      </c>
      <c r="D980" s="13">
        <f ca="1">IF(A980&lt;$B$1,VLOOKUP(A980,[1]DI!$A$4:$B$15000,2,FALSE),0)</f>
        <v>0.1115</v>
      </c>
      <c r="E980" s="14">
        <f t="shared" ca="1" si="340"/>
        <v>1.00041957</v>
      </c>
      <c r="F980" s="14">
        <f ca="1">(TRUNC(PRODUCT($E$12:$E979),16))</f>
        <v>1.3299068510508401</v>
      </c>
      <c r="G980" s="14">
        <f t="shared" ca="1" si="341"/>
        <v>1.32934909605061</v>
      </c>
      <c r="H980" s="14">
        <f t="shared" ca="1" si="342"/>
        <v>1.00041957</v>
      </c>
      <c r="I980" s="13">
        <f t="shared" si="356"/>
        <v>0.1</v>
      </c>
      <c r="J980" s="29">
        <f t="shared" si="343"/>
        <v>45342</v>
      </c>
      <c r="K980" s="2">
        <f t="shared" si="344"/>
        <v>1</v>
      </c>
      <c r="L980" s="17">
        <f t="shared" si="345"/>
        <v>1</v>
      </c>
      <c r="M980" s="12">
        <f t="shared" si="346"/>
        <v>1.000378287</v>
      </c>
      <c r="N980" s="12">
        <f t="shared" ca="1" si="347"/>
        <v>1.0007980160000001</v>
      </c>
      <c r="O980" s="17">
        <f t="shared" si="348"/>
        <v>0</v>
      </c>
      <c r="P980" s="14">
        <f t="shared" ca="1" si="349"/>
        <v>710.21975689999999</v>
      </c>
      <c r="Q980" s="14">
        <f t="shared" si="353"/>
        <v>0</v>
      </c>
      <c r="R980" s="14">
        <f t="shared" ca="1" si="350"/>
        <v>708.85606243000007</v>
      </c>
      <c r="S980" s="20">
        <f t="shared" si="354"/>
        <v>0</v>
      </c>
      <c r="T980" s="14">
        <f t="shared" si="357"/>
        <v>0</v>
      </c>
      <c r="U980" s="4" t="str">
        <f t="shared" si="351"/>
        <v>J=</v>
      </c>
      <c r="V980" s="29">
        <f t="shared" si="352"/>
        <v>45371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35">
        <f t="shared" si="355"/>
        <v>45344</v>
      </c>
      <c r="B981" s="156">
        <f t="shared" ca="1" si="338"/>
        <v>1711.5845433300001</v>
      </c>
      <c r="C981" s="14">
        <f t="shared" si="339"/>
        <v>1000</v>
      </c>
      <c r="D981" s="13">
        <f ca="1">IF(A981&lt;$B$1,VLOOKUP(A981,[1]DI!$A$4:$B$15000,2,FALSE),0)</f>
        <v>0.1115</v>
      </c>
      <c r="E981" s="14">
        <f t="shared" ca="1" si="340"/>
        <v>1.00041957</v>
      </c>
      <c r="F981" s="14">
        <f ca="1">(TRUNC(PRODUCT($E$12:$E980),16))</f>
        <v>1.3304648400683301</v>
      </c>
      <c r="G981" s="14">
        <f t="shared" ca="1" si="341"/>
        <v>1.32934909605061</v>
      </c>
      <c r="H981" s="14">
        <f t="shared" ca="1" si="342"/>
        <v>1.0008393200000001</v>
      </c>
      <c r="I981" s="13">
        <f t="shared" si="356"/>
        <v>0.1</v>
      </c>
      <c r="J981" s="29">
        <f t="shared" si="343"/>
        <v>45342</v>
      </c>
      <c r="K981" s="2">
        <f t="shared" si="344"/>
        <v>2</v>
      </c>
      <c r="L981" s="17">
        <f t="shared" si="345"/>
        <v>2</v>
      </c>
      <c r="M981" s="12">
        <f t="shared" si="346"/>
        <v>1.0007567159999999</v>
      </c>
      <c r="N981" s="12">
        <f t="shared" ca="1" si="347"/>
        <v>1.0015966709999999</v>
      </c>
      <c r="O981" s="17">
        <f t="shared" si="348"/>
        <v>0</v>
      </c>
      <c r="P981" s="14">
        <f t="shared" ca="1" si="349"/>
        <v>711.58454332999997</v>
      </c>
      <c r="Q981" s="14">
        <f t="shared" si="353"/>
        <v>0</v>
      </c>
      <c r="R981" s="14">
        <f t="shared" ca="1" si="350"/>
        <v>708.85606243000007</v>
      </c>
      <c r="S981" s="20">
        <f t="shared" si="354"/>
        <v>0</v>
      </c>
      <c r="T981" s="14">
        <f t="shared" si="357"/>
        <v>0</v>
      </c>
      <c r="U981" s="4" t="str">
        <f t="shared" si="351"/>
        <v>J=</v>
      </c>
      <c r="V981" s="29">
        <f t="shared" si="352"/>
        <v>45371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35">
        <f t="shared" si="355"/>
        <v>45345</v>
      </c>
      <c r="B982" s="156">
        <f t="shared" ca="1" si="338"/>
        <v>1712.9504114900001</v>
      </c>
      <c r="C982" s="14">
        <f t="shared" si="339"/>
        <v>1000</v>
      </c>
      <c r="D982" s="13">
        <f ca="1">IF(A982&lt;$B$1,VLOOKUP(A982,[1]DI!$A$4:$B$15000,2,FALSE),0)</f>
        <v>0.1115</v>
      </c>
      <c r="E982" s="14">
        <f t="shared" ca="1" si="340"/>
        <v>1.00041957</v>
      </c>
      <c r="F982" s="14">
        <f ca="1">(TRUNC(PRODUCT($E$12:$E981),16))</f>
        <v>1.3310230632012801</v>
      </c>
      <c r="G982" s="14">
        <f t="shared" ca="1" si="341"/>
        <v>1.32934909605061</v>
      </c>
      <c r="H982" s="14">
        <f t="shared" ca="1" si="342"/>
        <v>1.00125924</v>
      </c>
      <c r="I982" s="13">
        <f t="shared" si="356"/>
        <v>0.1</v>
      </c>
      <c r="J982" s="29">
        <f t="shared" si="343"/>
        <v>45342</v>
      </c>
      <c r="K982" s="2">
        <f t="shared" si="344"/>
        <v>3</v>
      </c>
      <c r="L982" s="17">
        <f t="shared" si="345"/>
        <v>3</v>
      </c>
      <c r="M982" s="12">
        <f t="shared" si="346"/>
        <v>1.001135289</v>
      </c>
      <c r="N982" s="12">
        <f t="shared" ca="1" si="347"/>
        <v>1.002395959</v>
      </c>
      <c r="O982" s="17">
        <f t="shared" si="348"/>
        <v>0</v>
      </c>
      <c r="P982" s="14">
        <f t="shared" ca="1" si="349"/>
        <v>712.95041148999996</v>
      </c>
      <c r="Q982" s="14">
        <f t="shared" si="353"/>
        <v>0</v>
      </c>
      <c r="R982" s="14">
        <f t="shared" ca="1" si="350"/>
        <v>708.85606243000007</v>
      </c>
      <c r="S982" s="20">
        <f t="shared" si="354"/>
        <v>0</v>
      </c>
      <c r="T982" s="14">
        <f t="shared" si="357"/>
        <v>0</v>
      </c>
      <c r="U982" s="4" t="str">
        <f t="shared" si="351"/>
        <v>J=</v>
      </c>
      <c r="V982" s="29">
        <f t="shared" si="352"/>
        <v>45371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35">
        <f t="shared" si="355"/>
        <v>45346</v>
      </c>
      <c r="B983" s="156">
        <f t="shared" ca="1" si="338"/>
        <v>1714.31737501</v>
      </c>
      <c r="C983" s="14">
        <f t="shared" si="339"/>
        <v>1000</v>
      </c>
      <c r="D983" s="13">
        <f ca="1">IF(A983&lt;$B$1,VLOOKUP(A983,[1]DI!$A$4:$B$15000,2,FALSE),0)</f>
        <v>0</v>
      </c>
      <c r="E983" s="14">
        <f t="shared" ca="1" si="340"/>
        <v>1</v>
      </c>
      <c r="F983" s="14">
        <f ca="1">(TRUNC(PRODUCT($E$12:$E982),16))</f>
        <v>1.33158152054791</v>
      </c>
      <c r="G983" s="14">
        <f t="shared" ca="1" si="341"/>
        <v>1.32934909605061</v>
      </c>
      <c r="H983" s="14">
        <f t="shared" ca="1" si="342"/>
        <v>1.0016793399999999</v>
      </c>
      <c r="I983" s="13">
        <f t="shared" si="356"/>
        <v>0.1</v>
      </c>
      <c r="J983" s="29">
        <f t="shared" si="343"/>
        <v>45342</v>
      </c>
      <c r="K983" s="2">
        <f t="shared" si="344"/>
        <v>3</v>
      </c>
      <c r="L983" s="17">
        <f t="shared" si="345"/>
        <v>4</v>
      </c>
      <c r="M983" s="12">
        <f t="shared" si="346"/>
        <v>1.001514005</v>
      </c>
      <c r="N983" s="12">
        <f t="shared" ca="1" si="347"/>
        <v>1.003195888</v>
      </c>
      <c r="O983" s="17">
        <f t="shared" si="348"/>
        <v>0</v>
      </c>
      <c r="P983" s="14">
        <f t="shared" ca="1" si="349"/>
        <v>714.31737500999998</v>
      </c>
      <c r="Q983" s="14">
        <f t="shared" si="353"/>
        <v>0</v>
      </c>
      <c r="R983" s="14">
        <f t="shared" ca="1" si="350"/>
        <v>708.85606243000007</v>
      </c>
      <c r="S983" s="20">
        <f t="shared" si="354"/>
        <v>0</v>
      </c>
      <c r="T983" s="14">
        <f t="shared" si="357"/>
        <v>0</v>
      </c>
      <c r="U983" s="4" t="str">
        <f t="shared" si="351"/>
        <v>J=</v>
      </c>
      <c r="V983" s="29">
        <f t="shared" si="352"/>
        <v>45371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35">
        <f t="shared" si="355"/>
        <v>45347</v>
      </c>
      <c r="B984" s="156">
        <f t="shared" ca="1" si="338"/>
        <v>1714.31737501</v>
      </c>
      <c r="C984" s="14">
        <f t="shared" si="339"/>
        <v>1000</v>
      </c>
      <c r="D984" s="13">
        <f ca="1">IF(A984&lt;$B$1,VLOOKUP(A984,[1]DI!$A$4:$B$15000,2,FALSE),0)</f>
        <v>0</v>
      </c>
      <c r="E984" s="14">
        <f t="shared" ca="1" si="340"/>
        <v>1</v>
      </c>
      <c r="F984" s="14">
        <f ca="1">(TRUNC(PRODUCT($E$12:$E983),16))</f>
        <v>1.33158152054791</v>
      </c>
      <c r="G984" s="14">
        <f t="shared" ca="1" si="341"/>
        <v>1.32934909605061</v>
      </c>
      <c r="H984" s="14">
        <f t="shared" ca="1" si="342"/>
        <v>1.0016793399999999</v>
      </c>
      <c r="I984" s="13">
        <f t="shared" si="356"/>
        <v>0.1</v>
      </c>
      <c r="J984" s="29">
        <f t="shared" si="343"/>
        <v>45342</v>
      </c>
      <c r="K984" s="2">
        <f t="shared" si="344"/>
        <v>3</v>
      </c>
      <c r="L984" s="17">
        <f t="shared" si="345"/>
        <v>4</v>
      </c>
      <c r="M984" s="12">
        <f t="shared" si="346"/>
        <v>1.001514005</v>
      </c>
      <c r="N984" s="12">
        <f t="shared" ca="1" si="347"/>
        <v>1.003195888</v>
      </c>
      <c r="O984" s="17">
        <f t="shared" si="348"/>
        <v>0</v>
      </c>
      <c r="P984" s="14">
        <f t="shared" ca="1" si="349"/>
        <v>714.31737500999998</v>
      </c>
      <c r="Q984" s="14">
        <f t="shared" si="353"/>
        <v>0</v>
      </c>
      <c r="R984" s="14">
        <f t="shared" ca="1" si="350"/>
        <v>708.85606243000007</v>
      </c>
      <c r="S984" s="20">
        <f t="shared" si="354"/>
        <v>0</v>
      </c>
      <c r="T984" s="14">
        <f t="shared" si="357"/>
        <v>0</v>
      </c>
      <c r="U984" s="4" t="str">
        <f t="shared" si="351"/>
        <v>J=</v>
      </c>
      <c r="V984" s="29">
        <f t="shared" si="352"/>
        <v>45371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35">
        <f t="shared" si="355"/>
        <v>45348</v>
      </c>
      <c r="B985" s="156">
        <f t="shared" ref="B985:B1048" ca="1" si="358">IF(A985&lt;=TODAY(),C985+P985,IF(AND(A985&gt;TODAY(),A985&lt;=$B$1),IF(VLOOKUP(TODAY(),$A$10:$D$5000,4,FALSE)=0,"n.d",C985+P985),"n.d"))</f>
        <v>1714.31737501</v>
      </c>
      <c r="C985" s="14">
        <f t="shared" ref="C985:C1048" si="359">(C984-T984)</f>
        <v>1000</v>
      </c>
      <c r="D985" s="13">
        <f ca="1">IF(A985&lt;$B$1,VLOOKUP(A985,[1]DI!$A$4:$B$15000,2,FALSE),0)</f>
        <v>0.1115</v>
      </c>
      <c r="E985" s="14">
        <f t="shared" ref="E985:E1048" ca="1" si="360">ROUND(((1+D985)^(1/252)),8)</f>
        <v>1.00041957</v>
      </c>
      <c r="F985" s="14">
        <f ca="1">(TRUNC(PRODUCT($E$12:$E984),16))</f>
        <v>1.33158152054791</v>
      </c>
      <c r="G985" s="14">
        <f t="shared" ref="G985:G1048" ca="1" si="361">IF(O984&gt;0,F984,G984)</f>
        <v>1.32934909605061</v>
      </c>
      <c r="H985" s="14">
        <f t="shared" ref="H985:H1048" ca="1" si="362">ROUND(F985/G985,8)</f>
        <v>1.0016793399999999</v>
      </c>
      <c r="I985" s="13">
        <f t="shared" si="356"/>
        <v>0.1</v>
      </c>
      <c r="J985" s="29">
        <f t="shared" ref="J985:J1048" si="363">IF(O984&gt;0,VLOOKUP(O984,Y$12:AI$150,2),J984)</f>
        <v>45342</v>
      </c>
      <c r="K985" s="2">
        <f t="shared" ref="K985:K1048" si="364">IF(A985&gt;J985,IF(NETWORKDAYS(J985,A985,$Y$160:$Y$544)-1=0,1,NETWORKDAYS(J985,A985,$Y$160:$Y$544)-1),0)</f>
        <v>4</v>
      </c>
      <c r="L985" s="17">
        <f t="shared" ref="L985:L1048" si="365">IF(AND(K985=1,K984=1),1,IF(K985&gt;0,IF(K985=K984,K985+1,K985),0))</f>
        <v>4</v>
      </c>
      <c r="M985" s="12">
        <f t="shared" ref="M985:M1048" si="366">ROUND((I985+1)^(L985/252),9)</f>
        <v>1.001514005</v>
      </c>
      <c r="N985" s="12">
        <f t="shared" ref="N985:N1048" ca="1" si="367">ROUND(H985*M985,9)</f>
        <v>1.003195888</v>
      </c>
      <c r="O985" s="17">
        <f t="shared" ref="O985:O1048" si="368">IF(VLOOKUP(A985,Z$12:AG$150,8)=VLOOKUP(A984,Z$12:AG$150,8),0,VLOOKUP(A985,Z$12:AG$150,8))</f>
        <v>0</v>
      </c>
      <c r="P985" s="14">
        <f t="shared" ref="P985:P1048" ca="1" si="369">TRUNC(((N985-1)*C985),8)+TRUNC(R984*N985,8)</f>
        <v>714.31737500999998</v>
      </c>
      <c r="Q985" s="14">
        <f t="shared" si="353"/>
        <v>0</v>
      </c>
      <c r="R985" s="14">
        <f t="shared" ref="R985:R1048" ca="1" si="370">IF(O985&gt;0,P985-Q985,R984)</f>
        <v>708.85606243000007</v>
      </c>
      <c r="S985" s="20">
        <f t="shared" si="354"/>
        <v>0</v>
      </c>
      <c r="T985" s="14">
        <f t="shared" si="357"/>
        <v>0</v>
      </c>
      <c r="U985" s="4" t="str">
        <f t="shared" ref="U985:U1048" si="371">IF(O984&gt;0,VLOOKUP(O984,Y$12:AI$150,10),U984)</f>
        <v>J=</v>
      </c>
      <c r="V985" s="29">
        <f t="shared" ref="V985:V1048" si="372">IF(O984&gt;0,VLOOKUP(O984,Y$12:AI$150,11),V984)</f>
        <v>45371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35">
        <f t="shared" si="355"/>
        <v>45349</v>
      </c>
      <c r="B986" s="156">
        <f t="shared" ca="1" si="358"/>
        <v>1715.68541682</v>
      </c>
      <c r="C986" s="14">
        <f t="shared" si="359"/>
        <v>1000</v>
      </c>
      <c r="D986" s="13">
        <f ca="1">IF(A986&lt;$B$1,VLOOKUP(A986,[1]DI!$A$4:$B$15000,2,FALSE),0)</f>
        <v>0.1115</v>
      </c>
      <c r="E986" s="14">
        <f t="shared" ca="1" si="360"/>
        <v>1.00041957</v>
      </c>
      <c r="F986" s="14">
        <f ca="1">(TRUNC(PRODUCT($E$12:$E985),16))</f>
        <v>1.33214021220648</v>
      </c>
      <c r="G986" s="14">
        <f t="shared" ca="1" si="361"/>
        <v>1.32934909605061</v>
      </c>
      <c r="H986" s="14">
        <f t="shared" ca="1" si="362"/>
        <v>1.0020996099999999</v>
      </c>
      <c r="I986" s="13">
        <f t="shared" si="356"/>
        <v>0.1</v>
      </c>
      <c r="J986" s="29">
        <f t="shared" si="363"/>
        <v>45342</v>
      </c>
      <c r="K986" s="2">
        <f t="shared" si="364"/>
        <v>5</v>
      </c>
      <c r="L986" s="17">
        <f t="shared" si="365"/>
        <v>5</v>
      </c>
      <c r="M986" s="12">
        <f t="shared" si="366"/>
        <v>1.001892864</v>
      </c>
      <c r="N986" s="12">
        <f t="shared" ca="1" si="367"/>
        <v>1.0039964480000001</v>
      </c>
      <c r="O986" s="17">
        <f t="shared" si="368"/>
        <v>0</v>
      </c>
      <c r="P986" s="14">
        <f t="shared" ca="1" si="369"/>
        <v>715.68541682</v>
      </c>
      <c r="Q986" s="14">
        <f t="shared" si="353"/>
        <v>0</v>
      </c>
      <c r="R986" s="14">
        <f t="shared" ca="1" si="370"/>
        <v>708.85606243000007</v>
      </c>
      <c r="S986" s="20">
        <f t="shared" si="354"/>
        <v>0</v>
      </c>
      <c r="T986" s="14">
        <f t="shared" si="357"/>
        <v>0</v>
      </c>
      <c r="U986" s="4" t="str">
        <f t="shared" si="371"/>
        <v>J=</v>
      </c>
      <c r="V986" s="29">
        <f t="shared" si="372"/>
        <v>45371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35">
        <f t="shared" si="355"/>
        <v>45350</v>
      </c>
      <c r="B987" s="156">
        <f t="shared" ca="1" si="358"/>
        <v>1717.0545591199998</v>
      </c>
      <c r="C987" s="14">
        <f t="shared" si="359"/>
        <v>1000</v>
      </c>
      <c r="D987" s="13">
        <f ca="1">IF(A987&lt;$B$1,VLOOKUP(A987,[1]DI!$A$4:$B$15000,2,FALSE),0)</f>
        <v>0.1115</v>
      </c>
      <c r="E987" s="14">
        <f t="shared" ca="1" si="360"/>
        <v>1.00041957</v>
      </c>
      <c r="F987" s="14">
        <f ca="1">(TRUNC(PRODUCT($E$12:$E986),16))</f>
        <v>1.3326991382753199</v>
      </c>
      <c r="G987" s="14">
        <f t="shared" ca="1" si="361"/>
        <v>1.32934909605061</v>
      </c>
      <c r="H987" s="14">
        <f t="shared" ca="1" si="362"/>
        <v>1.0025200599999999</v>
      </c>
      <c r="I987" s="13">
        <f t="shared" si="356"/>
        <v>0.1</v>
      </c>
      <c r="J987" s="29">
        <f t="shared" si="363"/>
        <v>45342</v>
      </c>
      <c r="K987" s="2">
        <f t="shared" si="364"/>
        <v>6</v>
      </c>
      <c r="L987" s="17">
        <f t="shared" si="365"/>
        <v>6</v>
      </c>
      <c r="M987" s="12">
        <f t="shared" si="366"/>
        <v>1.0022718669999999</v>
      </c>
      <c r="N987" s="12">
        <f t="shared" ca="1" si="367"/>
        <v>1.0047976519999999</v>
      </c>
      <c r="O987" s="17">
        <f t="shared" si="368"/>
        <v>0</v>
      </c>
      <c r="P987" s="14">
        <f t="shared" ca="1" si="369"/>
        <v>717.05455911999991</v>
      </c>
      <c r="Q987" s="14">
        <f t="shared" si="353"/>
        <v>0</v>
      </c>
      <c r="R987" s="14">
        <f t="shared" ca="1" si="370"/>
        <v>708.85606243000007</v>
      </c>
      <c r="S987" s="20">
        <f t="shared" si="354"/>
        <v>0</v>
      </c>
      <c r="T987" s="14">
        <f t="shared" si="357"/>
        <v>0</v>
      </c>
      <c r="U987" s="4" t="str">
        <f t="shared" si="371"/>
        <v>J=</v>
      </c>
      <c r="V987" s="29">
        <f t="shared" si="372"/>
        <v>45371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x14ac:dyDescent="0.15">
      <c r="A988" s="35">
        <f t="shared" si="355"/>
        <v>45351</v>
      </c>
      <c r="B988" s="156">
        <f t="shared" ca="1" si="358"/>
        <v>1718.4248002300001</v>
      </c>
      <c r="C988" s="14">
        <f t="shared" si="359"/>
        <v>1000</v>
      </c>
      <c r="D988" s="13">
        <f ca="1">IF(A988&lt;$B$1,VLOOKUP(A988,[1]DI!$A$4:$B$15000,2,FALSE),0)</f>
        <v>0.1115</v>
      </c>
      <c r="E988" s="14">
        <f t="shared" ca="1" si="360"/>
        <v>1.00041957</v>
      </c>
      <c r="F988" s="14">
        <f ca="1">(TRUNC(PRODUCT($E$12:$E987),16))</f>
        <v>1.3332582988527699</v>
      </c>
      <c r="G988" s="14">
        <f t="shared" ca="1" si="361"/>
        <v>1.32934909605061</v>
      </c>
      <c r="H988" s="14">
        <f t="shared" ca="1" si="362"/>
        <v>1.00294069</v>
      </c>
      <c r="I988" s="13">
        <f t="shared" si="356"/>
        <v>0.1</v>
      </c>
      <c r="J988" s="29">
        <f t="shared" si="363"/>
        <v>45342</v>
      </c>
      <c r="K988" s="2">
        <f t="shared" si="364"/>
        <v>7</v>
      </c>
      <c r="L988" s="17">
        <f t="shared" si="365"/>
        <v>7</v>
      </c>
      <c r="M988" s="12">
        <f t="shared" si="366"/>
        <v>1.0026510129999999</v>
      </c>
      <c r="N988" s="12">
        <f t="shared" ca="1" si="367"/>
        <v>1.0055994989999999</v>
      </c>
      <c r="O988" s="17">
        <f t="shared" si="368"/>
        <v>0</v>
      </c>
      <c r="P988" s="14">
        <f t="shared" ca="1" si="369"/>
        <v>718.42480023000007</v>
      </c>
      <c r="Q988" s="14">
        <f t="shared" si="353"/>
        <v>0</v>
      </c>
      <c r="R988" s="14">
        <f t="shared" ca="1" si="370"/>
        <v>708.85606243000007</v>
      </c>
      <c r="S988" s="20">
        <f t="shared" si="354"/>
        <v>0</v>
      </c>
      <c r="T988" s="14">
        <f t="shared" si="357"/>
        <v>0</v>
      </c>
      <c r="U988" s="4" t="str">
        <f t="shared" si="371"/>
        <v>J=</v>
      </c>
      <c r="V988" s="29">
        <f t="shared" si="372"/>
        <v>45371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35">
        <f t="shared" si="355"/>
        <v>45352</v>
      </c>
      <c r="B989" s="156">
        <f t="shared" ca="1" si="358"/>
        <v>1719.79612133</v>
      </c>
      <c r="C989" s="14">
        <f t="shared" si="359"/>
        <v>1000</v>
      </c>
      <c r="D989" s="13">
        <f ca="1">IF(A989&lt;$B$1,VLOOKUP(A989,[1]DI!$A$4:$B$15000,2,FALSE),0)</f>
        <v>0.1115</v>
      </c>
      <c r="E989" s="14">
        <f t="shared" ca="1" si="360"/>
        <v>1.00041957</v>
      </c>
      <c r="F989" s="14">
        <f ca="1">(TRUNC(PRODUCT($E$12:$E988),16))</f>
        <v>1.33381769403721</v>
      </c>
      <c r="G989" s="14">
        <f t="shared" ca="1" si="361"/>
        <v>1.32934909605061</v>
      </c>
      <c r="H989" s="14">
        <f t="shared" ca="1" si="362"/>
        <v>1.0033614900000001</v>
      </c>
      <c r="I989" s="13">
        <f t="shared" si="356"/>
        <v>0.1</v>
      </c>
      <c r="J989" s="29">
        <f t="shared" si="363"/>
        <v>45342</v>
      </c>
      <c r="K989" s="2">
        <f t="shared" si="364"/>
        <v>8</v>
      </c>
      <c r="L989" s="17">
        <f t="shared" si="365"/>
        <v>8</v>
      </c>
      <c r="M989" s="12">
        <f t="shared" si="366"/>
        <v>1.003030302</v>
      </c>
      <c r="N989" s="12">
        <f t="shared" ca="1" si="367"/>
        <v>1.006401978</v>
      </c>
      <c r="O989" s="17">
        <f t="shared" si="368"/>
        <v>0</v>
      </c>
      <c r="P989" s="14">
        <f t="shared" ca="1" si="369"/>
        <v>719.79612133000001</v>
      </c>
      <c r="Q989" s="14">
        <f t="shared" si="353"/>
        <v>0</v>
      </c>
      <c r="R989" s="14">
        <f t="shared" ca="1" si="370"/>
        <v>708.85606243000007</v>
      </c>
      <c r="S989" s="20">
        <f t="shared" si="354"/>
        <v>0</v>
      </c>
      <c r="T989" s="14">
        <f t="shared" si="357"/>
        <v>0</v>
      </c>
      <c r="U989" s="4" t="str">
        <f t="shared" si="371"/>
        <v>J=</v>
      </c>
      <c r="V989" s="29">
        <f t="shared" si="372"/>
        <v>45371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35">
        <f t="shared" si="355"/>
        <v>45353</v>
      </c>
      <c r="B990" s="156">
        <f t="shared" ca="1" si="358"/>
        <v>1721.1685446500001</v>
      </c>
      <c r="C990" s="14">
        <f t="shared" si="359"/>
        <v>1000</v>
      </c>
      <c r="D990" s="13">
        <f ca="1">IF(A990&lt;$B$1,VLOOKUP(A990,[1]DI!$A$4:$B$15000,2,FALSE),0)</f>
        <v>0</v>
      </c>
      <c r="E990" s="14">
        <f t="shared" ca="1" si="360"/>
        <v>1</v>
      </c>
      <c r="F990" s="14">
        <f ca="1">(TRUNC(PRODUCT($E$12:$E989),16))</f>
        <v>1.3343773239271</v>
      </c>
      <c r="G990" s="14">
        <f t="shared" ca="1" si="361"/>
        <v>1.32934909605061</v>
      </c>
      <c r="H990" s="14">
        <f t="shared" ca="1" si="362"/>
        <v>1.00378247</v>
      </c>
      <c r="I990" s="13">
        <f t="shared" si="356"/>
        <v>0.1</v>
      </c>
      <c r="J990" s="29">
        <f t="shared" si="363"/>
        <v>45342</v>
      </c>
      <c r="K990" s="2">
        <f t="shared" si="364"/>
        <v>8</v>
      </c>
      <c r="L990" s="17">
        <f t="shared" si="365"/>
        <v>9</v>
      </c>
      <c r="M990" s="12">
        <f t="shared" si="366"/>
        <v>1.003409735</v>
      </c>
      <c r="N990" s="12">
        <f t="shared" ca="1" si="367"/>
        <v>1.0072051019999999</v>
      </c>
      <c r="O990" s="17">
        <f t="shared" si="368"/>
        <v>0</v>
      </c>
      <c r="P990" s="14">
        <f t="shared" ca="1" si="369"/>
        <v>721.16854465000006</v>
      </c>
      <c r="Q990" s="14">
        <f t="shared" si="353"/>
        <v>0</v>
      </c>
      <c r="R990" s="14">
        <f t="shared" ca="1" si="370"/>
        <v>708.85606243000007</v>
      </c>
      <c r="S990" s="20">
        <f t="shared" si="354"/>
        <v>0</v>
      </c>
      <c r="T990" s="14">
        <f t="shared" si="357"/>
        <v>0</v>
      </c>
      <c r="U990" s="4" t="str">
        <f t="shared" si="371"/>
        <v>J=</v>
      </c>
      <c r="V990" s="29">
        <f t="shared" si="372"/>
        <v>45371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35">
        <f t="shared" si="355"/>
        <v>45354</v>
      </c>
      <c r="B991" s="156">
        <f t="shared" ca="1" si="358"/>
        <v>1721.1685446500001</v>
      </c>
      <c r="C991" s="14">
        <f t="shared" si="359"/>
        <v>1000</v>
      </c>
      <c r="D991" s="13">
        <f ca="1">IF(A991&lt;$B$1,VLOOKUP(A991,[1]DI!$A$4:$B$15000,2,FALSE),0)</f>
        <v>0</v>
      </c>
      <c r="E991" s="14">
        <f t="shared" ca="1" si="360"/>
        <v>1</v>
      </c>
      <c r="F991" s="14">
        <f ca="1">(TRUNC(PRODUCT($E$12:$E990),16))</f>
        <v>1.3343773239271</v>
      </c>
      <c r="G991" s="14">
        <f t="shared" ca="1" si="361"/>
        <v>1.32934909605061</v>
      </c>
      <c r="H991" s="14">
        <f t="shared" ca="1" si="362"/>
        <v>1.00378247</v>
      </c>
      <c r="I991" s="13">
        <f t="shared" si="356"/>
        <v>0.1</v>
      </c>
      <c r="J991" s="29">
        <f t="shared" si="363"/>
        <v>45342</v>
      </c>
      <c r="K991" s="2">
        <f t="shared" si="364"/>
        <v>8</v>
      </c>
      <c r="L991" s="17">
        <f t="shared" si="365"/>
        <v>9</v>
      </c>
      <c r="M991" s="12">
        <f t="shared" si="366"/>
        <v>1.003409735</v>
      </c>
      <c r="N991" s="12">
        <f t="shared" ca="1" si="367"/>
        <v>1.0072051019999999</v>
      </c>
      <c r="O991" s="17">
        <f t="shared" si="368"/>
        <v>0</v>
      </c>
      <c r="P991" s="14">
        <f t="shared" ca="1" si="369"/>
        <v>721.16854465000006</v>
      </c>
      <c r="Q991" s="14">
        <f t="shared" si="353"/>
        <v>0</v>
      </c>
      <c r="R991" s="14">
        <f t="shared" ca="1" si="370"/>
        <v>708.85606243000007</v>
      </c>
      <c r="S991" s="20">
        <f t="shared" si="354"/>
        <v>0</v>
      </c>
      <c r="T991" s="14">
        <f t="shared" si="357"/>
        <v>0</v>
      </c>
      <c r="U991" s="4" t="str">
        <f t="shared" si="371"/>
        <v>J=</v>
      </c>
      <c r="V991" s="29">
        <f t="shared" si="372"/>
        <v>45371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35">
        <f t="shared" si="355"/>
        <v>45355</v>
      </c>
      <c r="B992" s="156">
        <f t="shared" ca="1" si="358"/>
        <v>1721.1685446500001</v>
      </c>
      <c r="C992" s="14">
        <f t="shared" si="359"/>
        <v>1000</v>
      </c>
      <c r="D992" s="13">
        <f ca="1">IF(A992&lt;$B$1,VLOOKUP(A992,[1]DI!$A$4:$B$15000,2,FALSE),0)</f>
        <v>0.1115</v>
      </c>
      <c r="E992" s="14">
        <f t="shared" ca="1" si="360"/>
        <v>1.00041957</v>
      </c>
      <c r="F992" s="14">
        <f ca="1">(TRUNC(PRODUCT($E$12:$E991),16))</f>
        <v>1.3343773239271</v>
      </c>
      <c r="G992" s="14">
        <f t="shared" ca="1" si="361"/>
        <v>1.32934909605061</v>
      </c>
      <c r="H992" s="14">
        <f t="shared" ca="1" si="362"/>
        <v>1.00378247</v>
      </c>
      <c r="I992" s="13">
        <f t="shared" si="356"/>
        <v>0.1</v>
      </c>
      <c r="J992" s="29">
        <f t="shared" si="363"/>
        <v>45342</v>
      </c>
      <c r="K992" s="2">
        <f t="shared" si="364"/>
        <v>9</v>
      </c>
      <c r="L992" s="17">
        <f t="shared" si="365"/>
        <v>9</v>
      </c>
      <c r="M992" s="12">
        <f t="shared" si="366"/>
        <v>1.003409735</v>
      </c>
      <c r="N992" s="12">
        <f t="shared" ca="1" si="367"/>
        <v>1.0072051019999999</v>
      </c>
      <c r="O992" s="17">
        <f t="shared" si="368"/>
        <v>0</v>
      </c>
      <c r="P992" s="14">
        <f t="shared" ca="1" si="369"/>
        <v>721.16854465000006</v>
      </c>
      <c r="Q992" s="14">
        <f t="shared" si="353"/>
        <v>0</v>
      </c>
      <c r="R992" s="14">
        <f t="shared" ca="1" si="370"/>
        <v>708.85606243000007</v>
      </c>
      <c r="S992" s="20">
        <f t="shared" si="354"/>
        <v>0</v>
      </c>
      <c r="T992" s="14">
        <f t="shared" si="357"/>
        <v>0</v>
      </c>
      <c r="U992" s="4" t="str">
        <f t="shared" si="371"/>
        <v>J=</v>
      </c>
      <c r="V992" s="29">
        <f t="shared" si="372"/>
        <v>45371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35">
        <f t="shared" si="355"/>
        <v>45356</v>
      </c>
      <c r="B993" s="156">
        <f t="shared" ca="1" si="358"/>
        <v>1722.5420684800001</v>
      </c>
      <c r="C993" s="14">
        <f t="shared" si="359"/>
        <v>1000</v>
      </c>
      <c r="D993" s="13">
        <f ca="1">IF(A993&lt;$B$1,VLOOKUP(A993,[1]DI!$A$4:$B$15000,2,FALSE),0)</f>
        <v>0.1115</v>
      </c>
      <c r="E993" s="14">
        <f t="shared" ca="1" si="360"/>
        <v>1.00041957</v>
      </c>
      <c r="F993" s="14">
        <f ca="1">(TRUNC(PRODUCT($E$12:$E992),16))</f>
        <v>1.3349371886209001</v>
      </c>
      <c r="G993" s="14">
        <f t="shared" ca="1" si="361"/>
        <v>1.32934909605061</v>
      </c>
      <c r="H993" s="14">
        <f t="shared" ca="1" si="362"/>
        <v>1.0042036299999999</v>
      </c>
      <c r="I993" s="13">
        <f t="shared" si="356"/>
        <v>0.1</v>
      </c>
      <c r="J993" s="29">
        <f t="shared" si="363"/>
        <v>45342</v>
      </c>
      <c r="K993" s="2">
        <f t="shared" si="364"/>
        <v>10</v>
      </c>
      <c r="L993" s="17">
        <f t="shared" si="365"/>
        <v>10</v>
      </c>
      <c r="M993" s="12">
        <f t="shared" si="366"/>
        <v>1.003789311</v>
      </c>
      <c r="N993" s="12">
        <f t="shared" ca="1" si="367"/>
        <v>1.0080088700000001</v>
      </c>
      <c r="O993" s="17">
        <f t="shared" si="368"/>
        <v>0</v>
      </c>
      <c r="P993" s="14">
        <f t="shared" ca="1" si="369"/>
        <v>722.54206848000001</v>
      </c>
      <c r="Q993" s="14">
        <f t="shared" si="353"/>
        <v>0</v>
      </c>
      <c r="R993" s="14">
        <f t="shared" ca="1" si="370"/>
        <v>708.85606243000007</v>
      </c>
      <c r="S993" s="20">
        <f t="shared" si="354"/>
        <v>0</v>
      </c>
      <c r="T993" s="14">
        <f t="shared" si="357"/>
        <v>0</v>
      </c>
      <c r="U993" s="4" t="str">
        <f t="shared" si="371"/>
        <v>J=</v>
      </c>
      <c r="V993" s="29">
        <f t="shared" si="372"/>
        <v>45371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35">
        <f t="shared" si="355"/>
        <v>45357</v>
      </c>
      <c r="B994" s="156">
        <f t="shared" ca="1" si="358"/>
        <v>1723.9166774099999</v>
      </c>
      <c r="C994" s="14">
        <f t="shared" si="359"/>
        <v>1000</v>
      </c>
      <c r="D994" s="13">
        <f ca="1">IF(A994&lt;$B$1,VLOOKUP(A994,[1]DI!$A$4:$B$15000,2,FALSE),0)</f>
        <v>0.1115</v>
      </c>
      <c r="E994" s="14">
        <f t="shared" ca="1" si="360"/>
        <v>1.00041957</v>
      </c>
      <c r="F994" s="14">
        <f ca="1">(TRUNC(PRODUCT($E$12:$E993),16))</f>
        <v>1.3354972882171301</v>
      </c>
      <c r="G994" s="14">
        <f t="shared" ca="1" si="361"/>
        <v>1.32934909605061</v>
      </c>
      <c r="H994" s="14">
        <f t="shared" ca="1" si="362"/>
        <v>1.0046249599999999</v>
      </c>
      <c r="I994" s="13">
        <f t="shared" si="356"/>
        <v>0.1</v>
      </c>
      <c r="J994" s="29">
        <f t="shared" si="363"/>
        <v>45342</v>
      </c>
      <c r="K994" s="2">
        <f t="shared" si="364"/>
        <v>11</v>
      </c>
      <c r="L994" s="17">
        <f t="shared" si="365"/>
        <v>11</v>
      </c>
      <c r="M994" s="12">
        <f t="shared" si="366"/>
        <v>1.004169031</v>
      </c>
      <c r="N994" s="12">
        <f t="shared" ca="1" si="367"/>
        <v>1.0088132729999999</v>
      </c>
      <c r="O994" s="17">
        <f t="shared" si="368"/>
        <v>0</v>
      </c>
      <c r="P994" s="14">
        <f t="shared" ca="1" si="369"/>
        <v>723.91667740999992</v>
      </c>
      <c r="Q994" s="14">
        <f t="shared" si="353"/>
        <v>0</v>
      </c>
      <c r="R994" s="14">
        <f t="shared" ca="1" si="370"/>
        <v>708.85606243000007</v>
      </c>
      <c r="S994" s="20">
        <f t="shared" si="354"/>
        <v>0</v>
      </c>
      <c r="T994" s="14">
        <f t="shared" si="357"/>
        <v>0</v>
      </c>
      <c r="U994" s="4" t="str">
        <f t="shared" si="371"/>
        <v>J=</v>
      </c>
      <c r="V994" s="29">
        <f t="shared" si="372"/>
        <v>45371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35">
        <f t="shared" si="355"/>
        <v>45358</v>
      </c>
      <c r="B995" s="156">
        <f t="shared" ca="1" si="358"/>
        <v>1725.2923885800001</v>
      </c>
      <c r="C995" s="14">
        <f t="shared" si="359"/>
        <v>1000</v>
      </c>
      <c r="D995" s="13">
        <f ca="1">IF(A995&lt;$B$1,VLOOKUP(A995,[1]DI!$A$4:$B$15000,2,FALSE),0)</f>
        <v>0.1115</v>
      </c>
      <c r="E995" s="14">
        <f t="shared" ca="1" si="360"/>
        <v>1.00041957</v>
      </c>
      <c r="F995" s="14">
        <f ca="1">(TRUNC(PRODUCT($E$12:$E994),16))</f>
        <v>1.3360576228143499</v>
      </c>
      <c r="G995" s="14">
        <f t="shared" ca="1" si="361"/>
        <v>1.32934909605061</v>
      </c>
      <c r="H995" s="14">
        <f t="shared" ca="1" si="362"/>
        <v>1.0050464699999999</v>
      </c>
      <c r="I995" s="13">
        <f t="shared" si="356"/>
        <v>0.1</v>
      </c>
      <c r="J995" s="29">
        <f t="shared" si="363"/>
        <v>45342</v>
      </c>
      <c r="K995" s="2">
        <f t="shared" si="364"/>
        <v>12</v>
      </c>
      <c r="L995" s="17">
        <f t="shared" si="365"/>
        <v>12</v>
      </c>
      <c r="M995" s="12">
        <f t="shared" si="366"/>
        <v>1.0045488950000001</v>
      </c>
      <c r="N995" s="12">
        <f t="shared" ca="1" si="367"/>
        <v>1.009618321</v>
      </c>
      <c r="O995" s="17">
        <f t="shared" si="368"/>
        <v>0</v>
      </c>
      <c r="P995" s="14">
        <f t="shared" ca="1" si="369"/>
        <v>725.29238858000008</v>
      </c>
      <c r="Q995" s="14">
        <f t="shared" si="353"/>
        <v>0</v>
      </c>
      <c r="R995" s="14">
        <f t="shared" ca="1" si="370"/>
        <v>708.85606243000007</v>
      </c>
      <c r="S995" s="20">
        <f t="shared" si="354"/>
        <v>0</v>
      </c>
      <c r="T995" s="14">
        <f t="shared" si="357"/>
        <v>0</v>
      </c>
      <c r="U995" s="4" t="str">
        <f t="shared" si="371"/>
        <v>J=</v>
      </c>
      <c r="V995" s="29">
        <f t="shared" si="372"/>
        <v>45371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35">
        <f t="shared" si="355"/>
        <v>45359</v>
      </c>
      <c r="B996" s="156">
        <f t="shared" ca="1" si="358"/>
        <v>1726.66920194</v>
      </c>
      <c r="C996" s="14">
        <f t="shared" si="359"/>
        <v>1000</v>
      </c>
      <c r="D996" s="13">
        <f ca="1">IF(A996&lt;$B$1,VLOOKUP(A996,[1]DI!$A$4:$B$15000,2,FALSE),0)</f>
        <v>0.1115</v>
      </c>
      <c r="E996" s="14">
        <f t="shared" ca="1" si="360"/>
        <v>1.00041957</v>
      </c>
      <c r="F996" s="14">
        <f ca="1">(TRUNC(PRODUCT($E$12:$E995),16))</f>
        <v>1.33661819251115</v>
      </c>
      <c r="G996" s="14">
        <f t="shared" ca="1" si="361"/>
        <v>1.32934909605061</v>
      </c>
      <c r="H996" s="14">
        <f t="shared" ca="1" si="362"/>
        <v>1.0054681599999999</v>
      </c>
      <c r="I996" s="13">
        <f t="shared" si="356"/>
        <v>0.1</v>
      </c>
      <c r="J996" s="29">
        <f t="shared" si="363"/>
        <v>45342</v>
      </c>
      <c r="K996" s="2">
        <f t="shared" si="364"/>
        <v>13</v>
      </c>
      <c r="L996" s="17">
        <f t="shared" si="365"/>
        <v>13</v>
      </c>
      <c r="M996" s="12">
        <f t="shared" si="366"/>
        <v>1.0049289020000001</v>
      </c>
      <c r="N996" s="12">
        <f t="shared" ca="1" si="367"/>
        <v>1.010424014</v>
      </c>
      <c r="O996" s="17">
        <f t="shared" si="368"/>
        <v>0</v>
      </c>
      <c r="P996" s="14">
        <f t="shared" ca="1" si="369"/>
        <v>726.66920193999999</v>
      </c>
      <c r="Q996" s="14">
        <f t="shared" si="353"/>
        <v>0</v>
      </c>
      <c r="R996" s="14">
        <f t="shared" ca="1" si="370"/>
        <v>708.85606243000007</v>
      </c>
      <c r="S996" s="20">
        <f t="shared" si="354"/>
        <v>0</v>
      </c>
      <c r="T996" s="14">
        <f t="shared" si="357"/>
        <v>0</v>
      </c>
      <c r="U996" s="4" t="str">
        <f t="shared" si="371"/>
        <v>J=</v>
      </c>
      <c r="V996" s="29">
        <f t="shared" si="372"/>
        <v>45371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35">
        <f t="shared" si="355"/>
        <v>45360</v>
      </c>
      <c r="B997" s="156">
        <f t="shared" ca="1" si="358"/>
        <v>1728.0471192300001</v>
      </c>
      <c r="C997" s="14">
        <f t="shared" si="359"/>
        <v>1000</v>
      </c>
      <c r="D997" s="13">
        <f ca="1">IF(A997&lt;$B$1,VLOOKUP(A997,[1]DI!$A$4:$B$15000,2,FALSE),0)</f>
        <v>0</v>
      </c>
      <c r="E997" s="14">
        <f t="shared" ca="1" si="360"/>
        <v>1</v>
      </c>
      <c r="F997" s="14">
        <f ca="1">(TRUNC(PRODUCT($E$12:$E996),16))</f>
        <v>1.3371789974061901</v>
      </c>
      <c r="G997" s="14">
        <f t="shared" ca="1" si="361"/>
        <v>1.32934909605061</v>
      </c>
      <c r="H997" s="14">
        <f t="shared" ca="1" si="362"/>
        <v>1.00589003</v>
      </c>
      <c r="I997" s="13">
        <f t="shared" si="356"/>
        <v>0.1</v>
      </c>
      <c r="J997" s="29">
        <f t="shared" si="363"/>
        <v>45342</v>
      </c>
      <c r="K997" s="2">
        <f t="shared" si="364"/>
        <v>13</v>
      </c>
      <c r="L997" s="17">
        <f t="shared" si="365"/>
        <v>14</v>
      </c>
      <c r="M997" s="12">
        <f t="shared" si="366"/>
        <v>1.005309053</v>
      </c>
      <c r="N997" s="12">
        <f t="shared" ca="1" si="367"/>
        <v>1.011230353</v>
      </c>
      <c r="O997" s="17">
        <f t="shared" si="368"/>
        <v>0</v>
      </c>
      <c r="P997" s="14">
        <f t="shared" ca="1" si="369"/>
        <v>728.04711923000002</v>
      </c>
      <c r="Q997" s="14">
        <f t="shared" si="353"/>
        <v>0</v>
      </c>
      <c r="R997" s="14">
        <f t="shared" ca="1" si="370"/>
        <v>708.85606243000007</v>
      </c>
      <c r="S997" s="20">
        <f t="shared" si="354"/>
        <v>0</v>
      </c>
      <c r="T997" s="14">
        <f t="shared" si="357"/>
        <v>0</v>
      </c>
      <c r="U997" s="4" t="str">
        <f t="shared" si="371"/>
        <v>J=</v>
      </c>
      <c r="V997" s="29">
        <f t="shared" si="372"/>
        <v>45371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35">
        <f t="shared" si="355"/>
        <v>45361</v>
      </c>
      <c r="B998" s="156">
        <f t="shared" ca="1" si="358"/>
        <v>1728.0471192300001</v>
      </c>
      <c r="C998" s="14">
        <f t="shared" si="359"/>
        <v>1000</v>
      </c>
      <c r="D998" s="13">
        <f ca="1">IF(A998&lt;$B$1,VLOOKUP(A998,[1]DI!$A$4:$B$15000,2,FALSE),0)</f>
        <v>0</v>
      </c>
      <c r="E998" s="14">
        <f t="shared" ca="1" si="360"/>
        <v>1</v>
      </c>
      <c r="F998" s="14">
        <f ca="1">(TRUNC(PRODUCT($E$12:$E997),16))</f>
        <v>1.3371789974061901</v>
      </c>
      <c r="G998" s="14">
        <f t="shared" ca="1" si="361"/>
        <v>1.32934909605061</v>
      </c>
      <c r="H998" s="14">
        <f t="shared" ca="1" si="362"/>
        <v>1.00589003</v>
      </c>
      <c r="I998" s="13">
        <f t="shared" si="356"/>
        <v>0.1</v>
      </c>
      <c r="J998" s="29">
        <f t="shared" si="363"/>
        <v>45342</v>
      </c>
      <c r="K998" s="2">
        <f t="shared" si="364"/>
        <v>13</v>
      </c>
      <c r="L998" s="17">
        <f t="shared" si="365"/>
        <v>14</v>
      </c>
      <c r="M998" s="12">
        <f t="shared" si="366"/>
        <v>1.005309053</v>
      </c>
      <c r="N998" s="12">
        <f t="shared" ca="1" si="367"/>
        <v>1.011230353</v>
      </c>
      <c r="O998" s="17">
        <f t="shared" si="368"/>
        <v>0</v>
      </c>
      <c r="P998" s="14">
        <f t="shared" ca="1" si="369"/>
        <v>728.04711923000002</v>
      </c>
      <c r="Q998" s="14">
        <f t="shared" si="353"/>
        <v>0</v>
      </c>
      <c r="R998" s="14">
        <f t="shared" ca="1" si="370"/>
        <v>708.85606243000007</v>
      </c>
      <c r="S998" s="20">
        <f t="shared" si="354"/>
        <v>0</v>
      </c>
      <c r="T998" s="14">
        <f t="shared" si="357"/>
        <v>0</v>
      </c>
      <c r="U998" s="4" t="str">
        <f t="shared" si="371"/>
        <v>J=</v>
      </c>
      <c r="V998" s="29">
        <f t="shared" si="372"/>
        <v>45371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35">
        <f t="shared" si="355"/>
        <v>45362</v>
      </c>
      <c r="B999" s="156">
        <f t="shared" ca="1" si="358"/>
        <v>1728.0471192300001</v>
      </c>
      <c r="C999" s="14">
        <f t="shared" si="359"/>
        <v>1000</v>
      </c>
      <c r="D999" s="13">
        <f ca="1">IF(A999&lt;$B$1,VLOOKUP(A999,[1]DI!$A$4:$B$15000,2,FALSE),0)</f>
        <v>0.1115</v>
      </c>
      <c r="E999" s="14">
        <f t="shared" ca="1" si="360"/>
        <v>1.00041957</v>
      </c>
      <c r="F999" s="14">
        <f ca="1">(TRUNC(PRODUCT($E$12:$E998),16))</f>
        <v>1.3371789974061901</v>
      </c>
      <c r="G999" s="14">
        <f t="shared" ca="1" si="361"/>
        <v>1.32934909605061</v>
      </c>
      <c r="H999" s="14">
        <f t="shared" ca="1" si="362"/>
        <v>1.00589003</v>
      </c>
      <c r="I999" s="13">
        <f t="shared" si="356"/>
        <v>0.1</v>
      </c>
      <c r="J999" s="29">
        <f t="shared" si="363"/>
        <v>45342</v>
      </c>
      <c r="K999" s="2">
        <f t="shared" si="364"/>
        <v>14</v>
      </c>
      <c r="L999" s="17">
        <f t="shared" si="365"/>
        <v>14</v>
      </c>
      <c r="M999" s="12">
        <f t="shared" si="366"/>
        <v>1.005309053</v>
      </c>
      <c r="N999" s="12">
        <f t="shared" ca="1" si="367"/>
        <v>1.011230353</v>
      </c>
      <c r="O999" s="17">
        <f t="shared" si="368"/>
        <v>0</v>
      </c>
      <c r="P999" s="14">
        <f t="shared" ca="1" si="369"/>
        <v>728.04711923000002</v>
      </c>
      <c r="Q999" s="14">
        <f t="shared" si="353"/>
        <v>0</v>
      </c>
      <c r="R999" s="14">
        <f t="shared" ca="1" si="370"/>
        <v>708.85606243000007</v>
      </c>
      <c r="S999" s="20">
        <f t="shared" si="354"/>
        <v>0</v>
      </c>
      <c r="T999" s="14">
        <f t="shared" si="357"/>
        <v>0</v>
      </c>
      <c r="U999" s="4" t="str">
        <f t="shared" si="371"/>
        <v>J=</v>
      </c>
      <c r="V999" s="29">
        <f t="shared" si="372"/>
        <v>45371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35">
        <f t="shared" si="355"/>
        <v>45363</v>
      </c>
      <c r="B1000" s="156">
        <f t="shared" ca="1" si="358"/>
        <v>1729.4261267699999</v>
      </c>
      <c r="C1000" s="14">
        <f t="shared" si="359"/>
        <v>1000</v>
      </c>
      <c r="D1000" s="13">
        <f ca="1">IF(A1000&lt;$B$1,VLOOKUP(A1000,[1]DI!$A$4:$B$15000,2,FALSE),0)</f>
        <v>0.1115</v>
      </c>
      <c r="E1000" s="14">
        <f t="shared" ca="1" si="360"/>
        <v>1.00041957</v>
      </c>
      <c r="F1000" s="14">
        <f ca="1">(TRUNC(PRODUCT($E$12:$E999),16))</f>
        <v>1.3377400375981301</v>
      </c>
      <c r="G1000" s="14">
        <f t="shared" ca="1" si="361"/>
        <v>1.32934909605061</v>
      </c>
      <c r="H1000" s="14">
        <f t="shared" ca="1" si="362"/>
        <v>1.0063120699999999</v>
      </c>
      <c r="I1000" s="13">
        <f t="shared" si="356"/>
        <v>0.1</v>
      </c>
      <c r="J1000" s="29">
        <f t="shared" si="363"/>
        <v>45342</v>
      </c>
      <c r="K1000" s="2">
        <f t="shared" si="364"/>
        <v>15</v>
      </c>
      <c r="L1000" s="17">
        <f t="shared" si="365"/>
        <v>15</v>
      </c>
      <c r="M1000" s="12">
        <f t="shared" si="366"/>
        <v>1.005689348</v>
      </c>
      <c r="N1000" s="12">
        <f t="shared" ca="1" si="367"/>
        <v>1.0120373300000001</v>
      </c>
      <c r="O1000" s="17">
        <f t="shared" si="368"/>
        <v>0</v>
      </c>
      <c r="P1000" s="14">
        <f t="shared" ca="1" si="369"/>
        <v>729.42612677</v>
      </c>
      <c r="Q1000" s="14">
        <f t="shared" si="353"/>
        <v>0</v>
      </c>
      <c r="R1000" s="14">
        <f t="shared" ca="1" si="370"/>
        <v>708.85606243000007</v>
      </c>
      <c r="S1000" s="20">
        <f t="shared" si="354"/>
        <v>0</v>
      </c>
      <c r="T1000" s="14">
        <f t="shared" si="357"/>
        <v>0</v>
      </c>
      <c r="U1000" s="4" t="str">
        <f t="shared" si="371"/>
        <v>J=</v>
      </c>
      <c r="V1000" s="29">
        <f t="shared" si="372"/>
        <v>45371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35">
        <f t="shared" si="355"/>
        <v>45364</v>
      </c>
      <c r="B1001" s="156">
        <f t="shared" ca="1" si="358"/>
        <v>1730.80623823</v>
      </c>
      <c r="C1001" s="14">
        <f t="shared" si="359"/>
        <v>1000</v>
      </c>
      <c r="D1001" s="13">
        <f ca="1">IF(A1001&lt;$B$1,VLOOKUP(A1001,[1]DI!$A$4:$B$15000,2,FALSE),0)</f>
        <v>0.1115</v>
      </c>
      <c r="E1001" s="14">
        <f t="shared" ca="1" si="360"/>
        <v>1.00041957</v>
      </c>
      <c r="F1001" s="14">
        <f ca="1">(TRUNC(PRODUCT($E$12:$E1000),16))</f>
        <v>1.3383013131857</v>
      </c>
      <c r="G1001" s="14">
        <f t="shared" ca="1" si="361"/>
        <v>1.32934909605061</v>
      </c>
      <c r="H1001" s="14">
        <f t="shared" ca="1" si="362"/>
        <v>1.00673429</v>
      </c>
      <c r="I1001" s="13">
        <f t="shared" si="356"/>
        <v>0.1</v>
      </c>
      <c r="J1001" s="29">
        <f t="shared" si="363"/>
        <v>45342</v>
      </c>
      <c r="K1001" s="2">
        <f t="shared" si="364"/>
        <v>16</v>
      </c>
      <c r="L1001" s="17">
        <f t="shared" si="365"/>
        <v>16</v>
      </c>
      <c r="M1001" s="12">
        <f t="shared" si="366"/>
        <v>1.0060697869999999</v>
      </c>
      <c r="N1001" s="12">
        <f t="shared" ca="1" si="367"/>
        <v>1.0128449530000001</v>
      </c>
      <c r="O1001" s="17">
        <f t="shared" si="368"/>
        <v>0</v>
      </c>
      <c r="P1001" s="14">
        <f t="shared" ca="1" si="369"/>
        <v>730.80623823000008</v>
      </c>
      <c r="Q1001" s="14">
        <f t="shared" si="353"/>
        <v>0</v>
      </c>
      <c r="R1001" s="14">
        <f t="shared" ca="1" si="370"/>
        <v>708.85606243000007</v>
      </c>
      <c r="S1001" s="20">
        <f t="shared" si="354"/>
        <v>0</v>
      </c>
      <c r="T1001" s="14">
        <f t="shared" si="357"/>
        <v>0</v>
      </c>
      <c r="U1001" s="4" t="str">
        <f t="shared" si="371"/>
        <v>J=</v>
      </c>
      <c r="V1001" s="29">
        <f t="shared" si="372"/>
        <v>45371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x14ac:dyDescent="0.15">
      <c r="A1002" s="35">
        <f t="shared" si="355"/>
        <v>45365</v>
      </c>
      <c r="B1002" s="156">
        <f t="shared" ca="1" si="358"/>
        <v>1732.18743823</v>
      </c>
      <c r="C1002" s="14">
        <f t="shared" si="359"/>
        <v>1000</v>
      </c>
      <c r="D1002" s="13">
        <f ca="1">IF(A1002&lt;$B$1,VLOOKUP(A1002,[1]DI!$A$4:$B$15000,2,FALSE),0)</f>
        <v>0.1115</v>
      </c>
      <c r="E1002" s="14">
        <f t="shared" ca="1" si="360"/>
        <v>1.00041957</v>
      </c>
      <c r="F1002" s="14">
        <f ca="1">(TRUNC(PRODUCT($E$12:$E1001),16))</f>
        <v>1.3388628242676801</v>
      </c>
      <c r="G1002" s="14">
        <f t="shared" ca="1" si="361"/>
        <v>1.32934909605061</v>
      </c>
      <c r="H1002" s="14">
        <f t="shared" ca="1" si="362"/>
        <v>1.00715668</v>
      </c>
      <c r="I1002" s="13">
        <f t="shared" si="356"/>
        <v>0.1</v>
      </c>
      <c r="J1002" s="29">
        <f t="shared" si="363"/>
        <v>45342</v>
      </c>
      <c r="K1002" s="2">
        <f t="shared" si="364"/>
        <v>17</v>
      </c>
      <c r="L1002" s="17">
        <f t="shared" si="365"/>
        <v>17</v>
      </c>
      <c r="M1002" s="12">
        <f t="shared" si="366"/>
        <v>1.00645037</v>
      </c>
      <c r="N1002" s="12">
        <f t="shared" ca="1" si="367"/>
        <v>1.013653213</v>
      </c>
      <c r="O1002" s="17">
        <f t="shared" si="368"/>
        <v>0</v>
      </c>
      <c r="P1002" s="14">
        <f t="shared" ca="1" si="369"/>
        <v>732.18743823</v>
      </c>
      <c r="Q1002" s="14">
        <f t="shared" si="353"/>
        <v>0</v>
      </c>
      <c r="R1002" s="14">
        <f t="shared" ca="1" si="370"/>
        <v>708.85606243000007</v>
      </c>
      <c r="S1002" s="20">
        <f t="shared" si="354"/>
        <v>0</v>
      </c>
      <c r="T1002" s="14">
        <f t="shared" si="357"/>
        <v>0</v>
      </c>
      <c r="U1002" s="4" t="str">
        <f t="shared" si="371"/>
        <v>J=</v>
      </c>
      <c r="V1002" s="29">
        <f t="shared" si="372"/>
        <v>45371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35">
        <f t="shared" si="355"/>
        <v>45366</v>
      </c>
      <c r="B1003" s="156">
        <f t="shared" ca="1" si="358"/>
        <v>1733.5697455700001</v>
      </c>
      <c r="C1003" s="14">
        <f t="shared" si="359"/>
        <v>1000</v>
      </c>
      <c r="D1003" s="13">
        <f ca="1">IF(A1003&lt;$B$1,VLOOKUP(A1003,[1]DI!$A$4:$B$15000,2,FALSE),0)</f>
        <v>0.1115</v>
      </c>
      <c r="E1003" s="14">
        <f t="shared" ca="1" si="360"/>
        <v>1.00041957</v>
      </c>
      <c r="F1003" s="14">
        <f ca="1">(TRUNC(PRODUCT($E$12:$E1002),16))</f>
        <v>1.3394245709428501</v>
      </c>
      <c r="G1003" s="14">
        <f t="shared" ca="1" si="361"/>
        <v>1.32934909605061</v>
      </c>
      <c r="H1003" s="14">
        <f t="shared" ca="1" si="362"/>
        <v>1.00757925</v>
      </c>
      <c r="I1003" s="13">
        <f t="shared" si="356"/>
        <v>0.1</v>
      </c>
      <c r="J1003" s="29">
        <f t="shared" si="363"/>
        <v>45342</v>
      </c>
      <c r="K1003" s="2">
        <f t="shared" si="364"/>
        <v>18</v>
      </c>
      <c r="L1003" s="17">
        <f t="shared" si="365"/>
        <v>18</v>
      </c>
      <c r="M1003" s="12">
        <f t="shared" si="366"/>
        <v>1.006831096</v>
      </c>
      <c r="N1003" s="12">
        <f t="shared" ca="1" si="367"/>
        <v>1.014462121</v>
      </c>
      <c r="O1003" s="17">
        <f t="shared" si="368"/>
        <v>0</v>
      </c>
      <c r="P1003" s="14">
        <f t="shared" ca="1" si="369"/>
        <v>733.56974557000001</v>
      </c>
      <c r="Q1003" s="14">
        <f t="shared" si="353"/>
        <v>0</v>
      </c>
      <c r="R1003" s="14">
        <f t="shared" ca="1" si="370"/>
        <v>708.85606243000007</v>
      </c>
      <c r="S1003" s="20">
        <f t="shared" si="354"/>
        <v>0</v>
      </c>
      <c r="T1003" s="14">
        <f t="shared" si="357"/>
        <v>0</v>
      </c>
      <c r="U1003" s="4" t="str">
        <f t="shared" si="371"/>
        <v>J=</v>
      </c>
      <c r="V1003" s="29">
        <f t="shared" si="372"/>
        <v>45371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35">
        <f t="shared" si="355"/>
        <v>45367</v>
      </c>
      <c r="B1004" s="156">
        <f t="shared" ca="1" si="358"/>
        <v>1734.9531602500001</v>
      </c>
      <c r="C1004" s="14">
        <f t="shared" si="359"/>
        <v>1000</v>
      </c>
      <c r="D1004" s="13">
        <f ca="1">IF(A1004&lt;$B$1,VLOOKUP(A1004,[1]DI!$A$4:$B$15000,2,FALSE),0)</f>
        <v>0</v>
      </c>
      <c r="E1004" s="14">
        <f t="shared" ca="1" si="360"/>
        <v>1</v>
      </c>
      <c r="F1004" s="14">
        <f ca="1">(TRUNC(PRODUCT($E$12:$E1003),16))</f>
        <v>1.3399865533100801</v>
      </c>
      <c r="G1004" s="14">
        <f t="shared" ca="1" si="361"/>
        <v>1.32934909605061</v>
      </c>
      <c r="H1004" s="14">
        <f t="shared" ca="1" si="362"/>
        <v>1.0080020000000001</v>
      </c>
      <c r="I1004" s="13">
        <f t="shared" si="356"/>
        <v>0.1</v>
      </c>
      <c r="J1004" s="29">
        <f t="shared" si="363"/>
        <v>45342</v>
      </c>
      <c r="K1004" s="2">
        <f t="shared" si="364"/>
        <v>18</v>
      </c>
      <c r="L1004" s="17">
        <f t="shared" si="365"/>
        <v>19</v>
      </c>
      <c r="M1004" s="12">
        <f t="shared" si="366"/>
        <v>1.0072119669999999</v>
      </c>
      <c r="N1004" s="12">
        <f t="shared" ca="1" si="367"/>
        <v>1.0152716770000001</v>
      </c>
      <c r="O1004" s="17">
        <f t="shared" si="368"/>
        <v>0</v>
      </c>
      <c r="P1004" s="14">
        <f t="shared" ca="1" si="369"/>
        <v>734.95316025</v>
      </c>
      <c r="Q1004" s="14">
        <f t="shared" si="353"/>
        <v>0</v>
      </c>
      <c r="R1004" s="14">
        <f t="shared" ca="1" si="370"/>
        <v>708.85606243000007</v>
      </c>
      <c r="S1004" s="20">
        <f t="shared" si="354"/>
        <v>0</v>
      </c>
      <c r="T1004" s="14">
        <f t="shared" si="357"/>
        <v>0</v>
      </c>
      <c r="U1004" s="4" t="str">
        <f t="shared" si="371"/>
        <v>J=</v>
      </c>
      <c r="V1004" s="29">
        <f t="shared" si="372"/>
        <v>45371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35">
        <f t="shared" si="355"/>
        <v>45368</v>
      </c>
      <c r="B1005" s="156">
        <f t="shared" ca="1" si="358"/>
        <v>1734.9531602500001</v>
      </c>
      <c r="C1005" s="14">
        <f t="shared" si="359"/>
        <v>1000</v>
      </c>
      <c r="D1005" s="13">
        <f ca="1">IF(A1005&lt;$B$1,VLOOKUP(A1005,[1]DI!$A$4:$B$15000,2,FALSE),0)</f>
        <v>0</v>
      </c>
      <c r="E1005" s="14">
        <f t="shared" ca="1" si="360"/>
        <v>1</v>
      </c>
      <c r="F1005" s="14">
        <f ca="1">(TRUNC(PRODUCT($E$12:$E1004),16))</f>
        <v>1.3399865533100801</v>
      </c>
      <c r="G1005" s="14">
        <f t="shared" ca="1" si="361"/>
        <v>1.32934909605061</v>
      </c>
      <c r="H1005" s="14">
        <f t="shared" ca="1" si="362"/>
        <v>1.0080020000000001</v>
      </c>
      <c r="I1005" s="13">
        <f t="shared" si="356"/>
        <v>0.1</v>
      </c>
      <c r="J1005" s="29">
        <f t="shared" si="363"/>
        <v>45342</v>
      </c>
      <c r="K1005" s="2">
        <f t="shared" si="364"/>
        <v>18</v>
      </c>
      <c r="L1005" s="17">
        <f t="shared" si="365"/>
        <v>19</v>
      </c>
      <c r="M1005" s="12">
        <f t="shared" si="366"/>
        <v>1.0072119669999999</v>
      </c>
      <c r="N1005" s="12">
        <f t="shared" ca="1" si="367"/>
        <v>1.0152716770000001</v>
      </c>
      <c r="O1005" s="17">
        <f t="shared" si="368"/>
        <v>0</v>
      </c>
      <c r="P1005" s="14">
        <f t="shared" ca="1" si="369"/>
        <v>734.95316025</v>
      </c>
      <c r="Q1005" s="14">
        <f t="shared" si="353"/>
        <v>0</v>
      </c>
      <c r="R1005" s="14">
        <f t="shared" ca="1" si="370"/>
        <v>708.85606243000007</v>
      </c>
      <c r="S1005" s="20">
        <f t="shared" si="354"/>
        <v>0</v>
      </c>
      <c r="T1005" s="14">
        <f t="shared" si="357"/>
        <v>0</v>
      </c>
      <c r="U1005" s="4" t="str">
        <f t="shared" si="371"/>
        <v>J=</v>
      </c>
      <c r="V1005" s="29">
        <f t="shared" si="372"/>
        <v>45371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35">
        <f t="shared" si="355"/>
        <v>45369</v>
      </c>
      <c r="B1006" s="156">
        <f t="shared" ca="1" si="358"/>
        <v>1734.9531602500001</v>
      </c>
      <c r="C1006" s="14">
        <f t="shared" si="359"/>
        <v>1000</v>
      </c>
      <c r="D1006" s="13">
        <f ca="1">IF(A1006&lt;$B$1,VLOOKUP(A1006,[1]DI!$A$4:$B$15000,2,FALSE),0)</f>
        <v>0.1115</v>
      </c>
      <c r="E1006" s="14">
        <f t="shared" ca="1" si="360"/>
        <v>1.00041957</v>
      </c>
      <c r="F1006" s="14">
        <f ca="1">(TRUNC(PRODUCT($E$12:$E1005),16))</f>
        <v>1.3399865533100801</v>
      </c>
      <c r="G1006" s="14">
        <f t="shared" ca="1" si="361"/>
        <v>1.32934909605061</v>
      </c>
      <c r="H1006" s="14">
        <f t="shared" ca="1" si="362"/>
        <v>1.0080020000000001</v>
      </c>
      <c r="I1006" s="13">
        <f t="shared" si="356"/>
        <v>0.1</v>
      </c>
      <c r="J1006" s="29">
        <f t="shared" si="363"/>
        <v>45342</v>
      </c>
      <c r="K1006" s="2">
        <f t="shared" si="364"/>
        <v>19</v>
      </c>
      <c r="L1006" s="17">
        <f t="shared" si="365"/>
        <v>19</v>
      </c>
      <c r="M1006" s="12">
        <f t="shared" si="366"/>
        <v>1.0072119669999999</v>
      </c>
      <c r="N1006" s="12">
        <f t="shared" ca="1" si="367"/>
        <v>1.0152716770000001</v>
      </c>
      <c r="O1006" s="17">
        <f t="shared" si="368"/>
        <v>0</v>
      </c>
      <c r="P1006" s="14">
        <f t="shared" ca="1" si="369"/>
        <v>734.95316025</v>
      </c>
      <c r="Q1006" s="14">
        <f t="shared" si="353"/>
        <v>0</v>
      </c>
      <c r="R1006" s="14">
        <f t="shared" ca="1" si="370"/>
        <v>708.85606243000007</v>
      </c>
      <c r="S1006" s="20">
        <f t="shared" si="354"/>
        <v>0</v>
      </c>
      <c r="T1006" s="14">
        <f t="shared" si="357"/>
        <v>0</v>
      </c>
      <c r="U1006" s="4" t="str">
        <f t="shared" si="371"/>
        <v>J=</v>
      </c>
      <c r="V1006" s="29">
        <f t="shared" si="372"/>
        <v>45371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35">
        <f t="shared" si="355"/>
        <v>45370</v>
      </c>
      <c r="B1007" s="156">
        <f t="shared" ca="1" si="358"/>
        <v>1736.3376839699999</v>
      </c>
      <c r="C1007" s="14">
        <f t="shared" si="359"/>
        <v>1000</v>
      </c>
      <c r="D1007" s="13">
        <f ca="1">IF(A1007&lt;$B$1,VLOOKUP(A1007,[1]DI!$A$4:$B$15000,2,FALSE),0)</f>
        <v>0.1115</v>
      </c>
      <c r="E1007" s="14">
        <f t="shared" ca="1" si="360"/>
        <v>1.00041957</v>
      </c>
      <c r="F1007" s="14">
        <f ca="1">(TRUNC(PRODUCT($E$12:$E1006),16))</f>
        <v>1.34054877146826</v>
      </c>
      <c r="G1007" s="14">
        <f t="shared" ca="1" si="361"/>
        <v>1.32934909605061</v>
      </c>
      <c r="H1007" s="14">
        <f t="shared" ca="1" si="362"/>
        <v>1.0084249300000001</v>
      </c>
      <c r="I1007" s="13">
        <f t="shared" si="356"/>
        <v>0.1</v>
      </c>
      <c r="J1007" s="29">
        <f t="shared" si="363"/>
        <v>45342</v>
      </c>
      <c r="K1007" s="2">
        <f t="shared" si="364"/>
        <v>20</v>
      </c>
      <c r="L1007" s="17">
        <f t="shared" si="365"/>
        <v>20</v>
      </c>
      <c r="M1007" s="12">
        <f t="shared" si="366"/>
        <v>1.007592982</v>
      </c>
      <c r="N1007" s="12">
        <f t="shared" ca="1" si="367"/>
        <v>1.0160818819999999</v>
      </c>
      <c r="O1007" s="17">
        <f t="shared" si="368"/>
        <v>0</v>
      </c>
      <c r="P1007" s="14">
        <f t="shared" ca="1" si="369"/>
        <v>736.33768396999994</v>
      </c>
      <c r="Q1007" s="14">
        <f t="shared" si="353"/>
        <v>0</v>
      </c>
      <c r="R1007" s="14">
        <f t="shared" ca="1" si="370"/>
        <v>708.85606243000007</v>
      </c>
      <c r="S1007" s="20">
        <f t="shared" si="354"/>
        <v>0</v>
      </c>
      <c r="T1007" s="14">
        <f t="shared" si="357"/>
        <v>0</v>
      </c>
      <c r="U1007" s="4" t="str">
        <f t="shared" si="371"/>
        <v>J=</v>
      </c>
      <c r="V1007" s="29">
        <f t="shared" si="372"/>
        <v>45371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x14ac:dyDescent="0.15">
      <c r="A1008" s="35">
        <f t="shared" si="355"/>
        <v>45371</v>
      </c>
      <c r="B1008" s="156">
        <f t="shared" ca="1" si="358"/>
        <v>1737.7233167499999</v>
      </c>
      <c r="C1008" s="14">
        <f t="shared" si="359"/>
        <v>1000</v>
      </c>
      <c r="D1008" s="13">
        <f ca="1">IF(A1008&lt;$B$1,VLOOKUP(A1008,[1]DI!$A$4:$B$15000,2,FALSE),0)</f>
        <v>0.1115</v>
      </c>
      <c r="E1008" s="14">
        <f t="shared" ca="1" si="360"/>
        <v>1.00041957</v>
      </c>
      <c r="F1008" s="14">
        <f ca="1">(TRUNC(PRODUCT($E$12:$E1007),16))</f>
        <v>1.3411112255163</v>
      </c>
      <c r="G1008" s="14">
        <f t="shared" ca="1" si="361"/>
        <v>1.32934909605061</v>
      </c>
      <c r="H1008" s="14">
        <f t="shared" ca="1" si="362"/>
        <v>1.0088480399999999</v>
      </c>
      <c r="I1008" s="13">
        <f t="shared" si="356"/>
        <v>0.1</v>
      </c>
      <c r="J1008" s="29">
        <f t="shared" si="363"/>
        <v>45342</v>
      </c>
      <c r="K1008" s="2">
        <f t="shared" si="364"/>
        <v>21</v>
      </c>
      <c r="L1008" s="17">
        <f t="shared" si="365"/>
        <v>21</v>
      </c>
      <c r="M1008" s="12">
        <f t="shared" si="366"/>
        <v>1.00797414</v>
      </c>
      <c r="N1008" s="12">
        <f t="shared" ca="1" si="367"/>
        <v>1.016892736</v>
      </c>
      <c r="O1008" s="17">
        <f t="shared" si="368"/>
        <v>22</v>
      </c>
      <c r="P1008" s="14">
        <f t="shared" ca="1" si="369"/>
        <v>737.72331674999998</v>
      </c>
      <c r="Q1008" s="14">
        <f t="shared" si="353"/>
        <v>0</v>
      </c>
      <c r="R1008" s="14">
        <f t="shared" ca="1" si="370"/>
        <v>737.72331674999998</v>
      </c>
      <c r="S1008" s="20">
        <f t="shared" si="354"/>
        <v>0</v>
      </c>
      <c r="T1008" s="14">
        <f t="shared" si="357"/>
        <v>0</v>
      </c>
      <c r="U1008" s="4" t="str">
        <f t="shared" si="371"/>
        <v>J=</v>
      </c>
      <c r="V1008" s="29">
        <f t="shared" si="372"/>
        <v>45371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35">
        <f t="shared" si="355"/>
        <v>45372</v>
      </c>
      <c r="B1009" s="156">
        <f t="shared" ca="1" si="358"/>
        <v>1739.1100477599998</v>
      </c>
      <c r="C1009" s="14">
        <f t="shared" si="359"/>
        <v>1000</v>
      </c>
      <c r="D1009" s="13">
        <f ca="1">IF(A1009&lt;$B$1,VLOOKUP(A1009,[1]DI!$A$4:$B$15000,2,FALSE),0)</f>
        <v>0.1065</v>
      </c>
      <c r="E1009" s="14">
        <f t="shared" ca="1" si="360"/>
        <v>1.00040168</v>
      </c>
      <c r="F1009" s="14">
        <f ca="1">(TRUNC(PRODUCT($E$12:$E1008),16))</f>
        <v>1.34167391555319</v>
      </c>
      <c r="G1009" s="14">
        <f t="shared" ca="1" si="361"/>
        <v>1.3411112255163</v>
      </c>
      <c r="H1009" s="14">
        <f t="shared" ca="1" si="362"/>
        <v>1.00041957</v>
      </c>
      <c r="I1009" s="13">
        <f t="shared" si="356"/>
        <v>0.1</v>
      </c>
      <c r="J1009" s="29">
        <f t="shared" si="363"/>
        <v>45371</v>
      </c>
      <c r="K1009" s="2">
        <f t="shared" si="364"/>
        <v>1</v>
      </c>
      <c r="L1009" s="17">
        <f t="shared" si="365"/>
        <v>1</v>
      </c>
      <c r="M1009" s="12">
        <f t="shared" si="366"/>
        <v>1.000378287</v>
      </c>
      <c r="N1009" s="12">
        <f t="shared" ca="1" si="367"/>
        <v>1.0007980160000001</v>
      </c>
      <c r="O1009" s="17">
        <f t="shared" si="368"/>
        <v>0</v>
      </c>
      <c r="P1009" s="14">
        <f t="shared" ca="1" si="369"/>
        <v>739.11004775999993</v>
      </c>
      <c r="Q1009" s="14">
        <f t="shared" si="353"/>
        <v>0</v>
      </c>
      <c r="R1009" s="14">
        <f t="shared" ca="1" si="370"/>
        <v>737.72331674999998</v>
      </c>
      <c r="S1009" s="20">
        <f t="shared" si="354"/>
        <v>0</v>
      </c>
      <c r="T1009" s="14">
        <f t="shared" si="357"/>
        <v>0</v>
      </c>
      <c r="U1009" s="4" t="str">
        <f t="shared" si="371"/>
        <v>J=</v>
      </c>
      <c r="V1009" s="29">
        <f t="shared" si="372"/>
        <v>45404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35">
        <f t="shared" si="355"/>
        <v>45373</v>
      </c>
      <c r="B1010" s="156">
        <f t="shared" ca="1" si="358"/>
        <v>1740.4667613199999</v>
      </c>
      <c r="C1010" s="14">
        <f t="shared" si="359"/>
        <v>1000</v>
      </c>
      <c r="D1010" s="13">
        <f ca="1">IF(A1010&lt;$B$1,VLOOKUP(A1010,[1]DI!$A$4:$B$15000,2,FALSE),0)</f>
        <v>0.1065</v>
      </c>
      <c r="E1010" s="14">
        <f t="shared" ca="1" si="360"/>
        <v>1.00040168</v>
      </c>
      <c r="F1010" s="14">
        <f ca="1">(TRUNC(PRODUCT($E$12:$E1009),16))</f>
        <v>1.34221283913159</v>
      </c>
      <c r="G1010" s="14">
        <f t="shared" ca="1" si="361"/>
        <v>1.3411112255163</v>
      </c>
      <c r="H1010" s="14">
        <f t="shared" ca="1" si="362"/>
        <v>1.0008214200000001</v>
      </c>
      <c r="I1010" s="13">
        <f t="shared" si="356"/>
        <v>0.1</v>
      </c>
      <c r="J1010" s="29">
        <f t="shared" si="363"/>
        <v>45371</v>
      </c>
      <c r="K1010" s="2">
        <f t="shared" si="364"/>
        <v>2</v>
      </c>
      <c r="L1010" s="17">
        <f t="shared" si="365"/>
        <v>2</v>
      </c>
      <c r="M1010" s="12">
        <f t="shared" si="366"/>
        <v>1.0007567159999999</v>
      </c>
      <c r="N1010" s="12">
        <f t="shared" ca="1" si="367"/>
        <v>1.001578758</v>
      </c>
      <c r="O1010" s="17">
        <f t="shared" si="368"/>
        <v>0</v>
      </c>
      <c r="P1010" s="14">
        <f t="shared" ca="1" si="369"/>
        <v>740.46676131999993</v>
      </c>
      <c r="Q1010" s="14">
        <f t="shared" ref="Q1010:Q1073" si="373">Q1009</f>
        <v>0</v>
      </c>
      <c r="R1010" s="14">
        <f t="shared" ca="1" si="370"/>
        <v>737.72331674999998</v>
      </c>
      <c r="S1010" s="20">
        <f t="shared" si="354"/>
        <v>0</v>
      </c>
      <c r="T1010" s="14">
        <f t="shared" si="357"/>
        <v>0</v>
      </c>
      <c r="U1010" s="4" t="str">
        <f t="shared" si="371"/>
        <v>J=</v>
      </c>
      <c r="V1010" s="29">
        <f t="shared" si="372"/>
        <v>45404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35">
        <f t="shared" si="355"/>
        <v>45374</v>
      </c>
      <c r="B1011" s="156">
        <f t="shared" ca="1" si="358"/>
        <v>1741.8245314400001</v>
      </c>
      <c r="C1011" s="14">
        <f t="shared" si="359"/>
        <v>1000</v>
      </c>
      <c r="D1011" s="13">
        <f ca="1">IF(A1011&lt;$B$1,VLOOKUP(A1011,[1]DI!$A$4:$B$15000,2,FALSE),0)</f>
        <v>0</v>
      </c>
      <c r="E1011" s="14">
        <f t="shared" ca="1" si="360"/>
        <v>1</v>
      </c>
      <c r="F1011" s="14">
        <f ca="1">(TRUNC(PRODUCT($E$12:$E1010),16))</f>
        <v>1.3427519791848099</v>
      </c>
      <c r="G1011" s="14">
        <f t="shared" ca="1" si="361"/>
        <v>1.3411112255163</v>
      </c>
      <c r="H1011" s="14">
        <f t="shared" ca="1" si="362"/>
        <v>1.00122343</v>
      </c>
      <c r="I1011" s="13">
        <f t="shared" si="356"/>
        <v>0.1</v>
      </c>
      <c r="J1011" s="29">
        <f t="shared" si="363"/>
        <v>45371</v>
      </c>
      <c r="K1011" s="2">
        <f t="shared" si="364"/>
        <v>2</v>
      </c>
      <c r="L1011" s="17">
        <f t="shared" si="365"/>
        <v>3</v>
      </c>
      <c r="M1011" s="12">
        <f t="shared" si="366"/>
        <v>1.001135289</v>
      </c>
      <c r="N1011" s="12">
        <f t="shared" ca="1" si="367"/>
        <v>1.002360108</v>
      </c>
      <c r="O1011" s="17">
        <f t="shared" si="368"/>
        <v>0</v>
      </c>
      <c r="P1011" s="14">
        <f t="shared" ca="1" si="369"/>
        <v>741.82453143999999</v>
      </c>
      <c r="Q1011" s="14">
        <f t="shared" si="373"/>
        <v>0</v>
      </c>
      <c r="R1011" s="14">
        <f t="shared" ca="1" si="370"/>
        <v>737.72331674999998</v>
      </c>
      <c r="S1011" s="20">
        <f t="shared" si="354"/>
        <v>0</v>
      </c>
      <c r="T1011" s="14">
        <f t="shared" si="357"/>
        <v>0</v>
      </c>
      <c r="U1011" s="4" t="str">
        <f t="shared" si="371"/>
        <v>J=</v>
      </c>
      <c r="V1011" s="29">
        <f t="shared" si="372"/>
        <v>45404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35">
        <f t="shared" si="355"/>
        <v>45375</v>
      </c>
      <c r="B1012" s="156">
        <f t="shared" ca="1" si="358"/>
        <v>1741.8245314400001</v>
      </c>
      <c r="C1012" s="14">
        <f t="shared" si="359"/>
        <v>1000</v>
      </c>
      <c r="D1012" s="13">
        <f ca="1">IF(A1012&lt;$B$1,VLOOKUP(A1012,[1]DI!$A$4:$B$15000,2,FALSE),0)</f>
        <v>0</v>
      </c>
      <c r="E1012" s="14">
        <f t="shared" ca="1" si="360"/>
        <v>1</v>
      </c>
      <c r="F1012" s="14">
        <f ca="1">(TRUNC(PRODUCT($E$12:$E1011),16))</f>
        <v>1.3427519791848099</v>
      </c>
      <c r="G1012" s="14">
        <f t="shared" ca="1" si="361"/>
        <v>1.3411112255163</v>
      </c>
      <c r="H1012" s="14">
        <f t="shared" ca="1" si="362"/>
        <v>1.00122343</v>
      </c>
      <c r="I1012" s="13">
        <f t="shared" si="356"/>
        <v>0.1</v>
      </c>
      <c r="J1012" s="29">
        <f t="shared" si="363"/>
        <v>45371</v>
      </c>
      <c r="K1012" s="2">
        <f t="shared" si="364"/>
        <v>2</v>
      </c>
      <c r="L1012" s="17">
        <f t="shared" si="365"/>
        <v>3</v>
      </c>
      <c r="M1012" s="12">
        <f t="shared" si="366"/>
        <v>1.001135289</v>
      </c>
      <c r="N1012" s="12">
        <f t="shared" ca="1" si="367"/>
        <v>1.002360108</v>
      </c>
      <c r="O1012" s="17">
        <f t="shared" si="368"/>
        <v>0</v>
      </c>
      <c r="P1012" s="14">
        <f t="shared" ca="1" si="369"/>
        <v>741.82453143999999</v>
      </c>
      <c r="Q1012" s="14">
        <f t="shared" si="373"/>
        <v>0</v>
      </c>
      <c r="R1012" s="14">
        <f t="shared" ca="1" si="370"/>
        <v>737.72331674999998</v>
      </c>
      <c r="S1012" s="20">
        <f t="shared" si="354"/>
        <v>0</v>
      </c>
      <c r="T1012" s="14">
        <f t="shared" si="357"/>
        <v>0</v>
      </c>
      <c r="U1012" s="4" t="str">
        <f t="shared" si="371"/>
        <v>J=</v>
      </c>
      <c r="V1012" s="29">
        <f t="shared" si="372"/>
        <v>45404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35">
        <f t="shared" si="355"/>
        <v>45376</v>
      </c>
      <c r="B1013" s="156">
        <f t="shared" ca="1" si="358"/>
        <v>1741.8245314400001</v>
      </c>
      <c r="C1013" s="14">
        <f t="shared" si="359"/>
        <v>1000</v>
      </c>
      <c r="D1013" s="13">
        <f ca="1">IF(A1013&lt;$B$1,VLOOKUP(A1013,[1]DI!$A$4:$B$15000,2,FALSE),0)</f>
        <v>0.1065</v>
      </c>
      <c r="E1013" s="14">
        <f t="shared" ca="1" si="360"/>
        <v>1.00040168</v>
      </c>
      <c r="F1013" s="14">
        <f ca="1">(TRUNC(PRODUCT($E$12:$E1012),16))</f>
        <v>1.3427519791848099</v>
      </c>
      <c r="G1013" s="14">
        <f t="shared" ca="1" si="361"/>
        <v>1.3411112255163</v>
      </c>
      <c r="H1013" s="14">
        <f t="shared" ca="1" si="362"/>
        <v>1.00122343</v>
      </c>
      <c r="I1013" s="13">
        <f t="shared" si="356"/>
        <v>0.1</v>
      </c>
      <c r="J1013" s="29">
        <f t="shared" si="363"/>
        <v>45371</v>
      </c>
      <c r="K1013" s="2">
        <f t="shared" si="364"/>
        <v>3</v>
      </c>
      <c r="L1013" s="17">
        <f t="shared" si="365"/>
        <v>3</v>
      </c>
      <c r="M1013" s="12">
        <f t="shared" si="366"/>
        <v>1.001135289</v>
      </c>
      <c r="N1013" s="12">
        <f t="shared" ca="1" si="367"/>
        <v>1.002360108</v>
      </c>
      <c r="O1013" s="17">
        <f t="shared" si="368"/>
        <v>0</v>
      </c>
      <c r="P1013" s="14">
        <f t="shared" ca="1" si="369"/>
        <v>741.82453143999999</v>
      </c>
      <c r="Q1013" s="14">
        <f t="shared" si="373"/>
        <v>0</v>
      </c>
      <c r="R1013" s="14">
        <f t="shared" ca="1" si="370"/>
        <v>737.72331674999998</v>
      </c>
      <c r="S1013" s="20">
        <f t="shared" si="354"/>
        <v>0</v>
      </c>
      <c r="T1013" s="14">
        <f t="shared" si="357"/>
        <v>0</v>
      </c>
      <c r="U1013" s="4" t="str">
        <f t="shared" si="371"/>
        <v>J=</v>
      </c>
      <c r="V1013" s="29">
        <f t="shared" si="372"/>
        <v>45404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35">
        <f t="shared" si="355"/>
        <v>45377</v>
      </c>
      <c r="B1014" s="156">
        <f t="shared" ca="1" si="358"/>
        <v>1743.1833581000001</v>
      </c>
      <c r="C1014" s="14">
        <f t="shared" si="359"/>
        <v>1000</v>
      </c>
      <c r="D1014" s="13">
        <f ca="1">IF(A1014&lt;$B$1,VLOOKUP(A1014,[1]DI!$A$4:$B$15000,2,FALSE),0)</f>
        <v>0.1065</v>
      </c>
      <c r="E1014" s="14">
        <f t="shared" ca="1" si="360"/>
        <v>1.00040168</v>
      </c>
      <c r="F1014" s="14">
        <f ca="1">(TRUNC(PRODUCT($E$12:$E1013),16))</f>
        <v>1.34329133579981</v>
      </c>
      <c r="G1014" s="14">
        <f t="shared" ca="1" si="361"/>
        <v>1.3411112255163</v>
      </c>
      <c r="H1014" s="14">
        <f t="shared" ca="1" si="362"/>
        <v>1.0016255999999999</v>
      </c>
      <c r="I1014" s="13">
        <f t="shared" si="356"/>
        <v>0.1</v>
      </c>
      <c r="J1014" s="29">
        <f t="shared" si="363"/>
        <v>45371</v>
      </c>
      <c r="K1014" s="2">
        <f t="shared" si="364"/>
        <v>4</v>
      </c>
      <c r="L1014" s="17">
        <f t="shared" si="365"/>
        <v>4</v>
      </c>
      <c r="M1014" s="12">
        <f t="shared" si="366"/>
        <v>1.001514005</v>
      </c>
      <c r="N1014" s="12">
        <f t="shared" ca="1" si="367"/>
        <v>1.0031420660000001</v>
      </c>
      <c r="O1014" s="17">
        <f t="shared" si="368"/>
        <v>0</v>
      </c>
      <c r="P1014" s="14">
        <f t="shared" ca="1" si="369"/>
        <v>743.18335809999996</v>
      </c>
      <c r="Q1014" s="14">
        <f t="shared" si="373"/>
        <v>0</v>
      </c>
      <c r="R1014" s="14">
        <f t="shared" ca="1" si="370"/>
        <v>737.72331674999998</v>
      </c>
      <c r="S1014" s="20">
        <f t="shared" si="354"/>
        <v>0</v>
      </c>
      <c r="T1014" s="14">
        <f t="shared" si="357"/>
        <v>0</v>
      </c>
      <c r="U1014" s="4" t="str">
        <f t="shared" si="371"/>
        <v>J=</v>
      </c>
      <c r="V1014" s="29">
        <f t="shared" si="372"/>
        <v>45404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35">
        <f t="shared" si="355"/>
        <v>45378</v>
      </c>
      <c r="B1015" s="156">
        <f t="shared" ca="1" si="358"/>
        <v>1744.5432430199999</v>
      </c>
      <c r="C1015" s="14">
        <f t="shared" si="359"/>
        <v>1000</v>
      </c>
      <c r="D1015" s="13">
        <f ca="1">IF(A1015&lt;$B$1,VLOOKUP(A1015,[1]DI!$A$4:$B$15000,2,FALSE),0)</f>
        <v>0.1065</v>
      </c>
      <c r="E1015" s="14">
        <f t="shared" ca="1" si="360"/>
        <v>1.00040168</v>
      </c>
      <c r="F1015" s="14">
        <f ca="1">(TRUNC(PRODUCT($E$12:$E1014),16))</f>
        <v>1.34383090906358</v>
      </c>
      <c r="G1015" s="14">
        <f t="shared" ca="1" si="361"/>
        <v>1.3411112255163</v>
      </c>
      <c r="H1015" s="14">
        <f t="shared" ca="1" si="362"/>
        <v>1.0020279299999999</v>
      </c>
      <c r="I1015" s="13">
        <f t="shared" si="356"/>
        <v>0.1</v>
      </c>
      <c r="J1015" s="29">
        <f t="shared" si="363"/>
        <v>45371</v>
      </c>
      <c r="K1015" s="2">
        <f t="shared" si="364"/>
        <v>5</v>
      </c>
      <c r="L1015" s="17">
        <f t="shared" si="365"/>
        <v>5</v>
      </c>
      <c r="M1015" s="12">
        <f t="shared" si="366"/>
        <v>1.001892864</v>
      </c>
      <c r="N1015" s="12">
        <f t="shared" ca="1" si="367"/>
        <v>1.003924633</v>
      </c>
      <c r="O1015" s="17">
        <f t="shared" si="368"/>
        <v>0</v>
      </c>
      <c r="P1015" s="14">
        <f t="shared" ca="1" si="369"/>
        <v>744.54324301999998</v>
      </c>
      <c r="Q1015" s="14">
        <f t="shared" si="373"/>
        <v>0</v>
      </c>
      <c r="R1015" s="14">
        <f t="shared" ca="1" si="370"/>
        <v>737.72331674999998</v>
      </c>
      <c r="S1015" s="20">
        <f t="shared" si="354"/>
        <v>0</v>
      </c>
      <c r="T1015" s="14">
        <f t="shared" si="357"/>
        <v>0</v>
      </c>
      <c r="U1015" s="4" t="str">
        <f t="shared" si="371"/>
        <v>J=</v>
      </c>
      <c r="V1015" s="29">
        <f t="shared" si="372"/>
        <v>45404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x14ac:dyDescent="0.15">
      <c r="A1016" s="35">
        <f t="shared" si="355"/>
        <v>45379</v>
      </c>
      <c r="B1016" s="156">
        <f t="shared" ca="1" si="358"/>
        <v>1745.90420359</v>
      </c>
      <c r="C1016" s="14">
        <f t="shared" si="359"/>
        <v>1000</v>
      </c>
      <c r="D1016" s="13">
        <f ca="1">IF(A1016&lt;$B$1,VLOOKUP(A1016,[1]DI!$A$4:$B$15000,2,FALSE),0)</f>
        <v>0.1065</v>
      </c>
      <c r="E1016" s="14">
        <f t="shared" ca="1" si="360"/>
        <v>1.00040168</v>
      </c>
      <c r="F1016" s="14">
        <f ca="1">(TRUNC(PRODUCT($E$12:$E1015),16))</f>
        <v>1.3443706990631299</v>
      </c>
      <c r="G1016" s="14">
        <f t="shared" ca="1" si="361"/>
        <v>1.3411112255163</v>
      </c>
      <c r="H1016" s="14">
        <f t="shared" ca="1" si="362"/>
        <v>1.00243043</v>
      </c>
      <c r="I1016" s="13">
        <f t="shared" si="356"/>
        <v>0.1</v>
      </c>
      <c r="J1016" s="29">
        <f t="shared" si="363"/>
        <v>45371</v>
      </c>
      <c r="K1016" s="2">
        <f t="shared" si="364"/>
        <v>6</v>
      </c>
      <c r="L1016" s="17">
        <f t="shared" si="365"/>
        <v>6</v>
      </c>
      <c r="M1016" s="12">
        <f t="shared" si="366"/>
        <v>1.0022718669999999</v>
      </c>
      <c r="N1016" s="12">
        <f t="shared" ca="1" si="367"/>
        <v>1.0047078190000001</v>
      </c>
      <c r="O1016" s="17">
        <f t="shared" si="368"/>
        <v>0</v>
      </c>
      <c r="P1016" s="14">
        <f t="shared" ca="1" si="369"/>
        <v>745.90420358999995</v>
      </c>
      <c r="Q1016" s="14">
        <f t="shared" si="373"/>
        <v>0</v>
      </c>
      <c r="R1016" s="14">
        <f t="shared" ca="1" si="370"/>
        <v>737.72331674999998</v>
      </c>
      <c r="S1016" s="20">
        <f t="shared" si="354"/>
        <v>0</v>
      </c>
      <c r="T1016" s="14">
        <f t="shared" si="357"/>
        <v>0</v>
      </c>
      <c r="U1016" s="4" t="str">
        <f t="shared" si="371"/>
        <v>J=</v>
      </c>
      <c r="V1016" s="29">
        <f t="shared" si="372"/>
        <v>45404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35">
        <f t="shared" si="355"/>
        <v>45380</v>
      </c>
      <c r="B1017" s="156">
        <f t="shared" ca="1" si="358"/>
        <v>1747.2662050500001</v>
      </c>
      <c r="C1017" s="14">
        <f t="shared" si="359"/>
        <v>1000</v>
      </c>
      <c r="D1017" s="13">
        <f ca="1">IF(A1017&lt;$B$1,VLOOKUP(A1017,[1]DI!$A$4:$B$15000,2,FALSE),0)</f>
        <v>0</v>
      </c>
      <c r="E1017" s="14">
        <f t="shared" ca="1" si="360"/>
        <v>1</v>
      </c>
      <c r="F1017" s="14">
        <f ca="1">(TRUNC(PRODUCT($E$12:$E1016),16))</f>
        <v>1.3449107058855301</v>
      </c>
      <c r="G1017" s="14">
        <f t="shared" ca="1" si="361"/>
        <v>1.3411112255163</v>
      </c>
      <c r="H1017" s="14">
        <f t="shared" ca="1" si="362"/>
        <v>1.00283308</v>
      </c>
      <c r="I1017" s="13">
        <f t="shared" si="356"/>
        <v>0.1</v>
      </c>
      <c r="J1017" s="29">
        <f t="shared" si="363"/>
        <v>45371</v>
      </c>
      <c r="K1017" s="2">
        <f t="shared" si="364"/>
        <v>6</v>
      </c>
      <c r="L1017" s="17">
        <f t="shared" si="365"/>
        <v>7</v>
      </c>
      <c r="M1017" s="12">
        <f t="shared" si="366"/>
        <v>1.0026510129999999</v>
      </c>
      <c r="N1017" s="12">
        <f t="shared" ca="1" si="367"/>
        <v>1.0054916039999999</v>
      </c>
      <c r="O1017" s="17">
        <f t="shared" si="368"/>
        <v>0</v>
      </c>
      <c r="P1017" s="14">
        <f t="shared" ca="1" si="369"/>
        <v>747.26620505000005</v>
      </c>
      <c r="Q1017" s="14">
        <f t="shared" si="373"/>
        <v>0</v>
      </c>
      <c r="R1017" s="14">
        <f t="shared" ca="1" si="370"/>
        <v>737.72331674999998</v>
      </c>
      <c r="S1017" s="20">
        <f t="shared" si="354"/>
        <v>0</v>
      </c>
      <c r="T1017" s="14">
        <f t="shared" si="357"/>
        <v>0</v>
      </c>
      <c r="U1017" s="4" t="str">
        <f t="shared" si="371"/>
        <v>J=</v>
      </c>
      <c r="V1017" s="29">
        <f t="shared" si="372"/>
        <v>45404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35">
        <f t="shared" si="355"/>
        <v>45381</v>
      </c>
      <c r="B1018" s="156">
        <f t="shared" ca="1" si="358"/>
        <v>1747.2662050500001</v>
      </c>
      <c r="C1018" s="14">
        <f t="shared" si="359"/>
        <v>1000</v>
      </c>
      <c r="D1018" s="13">
        <f ca="1">IF(A1018&lt;$B$1,VLOOKUP(A1018,[1]DI!$A$4:$B$15000,2,FALSE),0)</f>
        <v>0</v>
      </c>
      <c r="E1018" s="14">
        <f t="shared" ca="1" si="360"/>
        <v>1</v>
      </c>
      <c r="F1018" s="14">
        <f ca="1">(TRUNC(PRODUCT($E$12:$E1017),16))</f>
        <v>1.3449107058855301</v>
      </c>
      <c r="G1018" s="14">
        <f t="shared" ca="1" si="361"/>
        <v>1.3411112255163</v>
      </c>
      <c r="H1018" s="14">
        <f t="shared" ca="1" si="362"/>
        <v>1.00283308</v>
      </c>
      <c r="I1018" s="13">
        <f t="shared" si="356"/>
        <v>0.1</v>
      </c>
      <c r="J1018" s="29">
        <f t="shared" si="363"/>
        <v>45371</v>
      </c>
      <c r="K1018" s="2">
        <f t="shared" si="364"/>
        <v>6</v>
      </c>
      <c r="L1018" s="17">
        <f t="shared" si="365"/>
        <v>7</v>
      </c>
      <c r="M1018" s="12">
        <f t="shared" si="366"/>
        <v>1.0026510129999999</v>
      </c>
      <c r="N1018" s="12">
        <f t="shared" ca="1" si="367"/>
        <v>1.0054916039999999</v>
      </c>
      <c r="O1018" s="17">
        <f t="shared" si="368"/>
        <v>0</v>
      </c>
      <c r="P1018" s="14">
        <f t="shared" ca="1" si="369"/>
        <v>747.26620505000005</v>
      </c>
      <c r="Q1018" s="14">
        <f t="shared" si="373"/>
        <v>0</v>
      </c>
      <c r="R1018" s="14">
        <f t="shared" ca="1" si="370"/>
        <v>737.72331674999998</v>
      </c>
      <c r="S1018" s="20">
        <f t="shared" si="354"/>
        <v>0</v>
      </c>
      <c r="T1018" s="14">
        <f t="shared" si="357"/>
        <v>0</v>
      </c>
      <c r="U1018" s="4" t="str">
        <f t="shared" si="371"/>
        <v>J=</v>
      </c>
      <c r="V1018" s="29">
        <f t="shared" si="372"/>
        <v>45404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35">
        <f t="shared" si="355"/>
        <v>45382</v>
      </c>
      <c r="B1019" s="156">
        <f t="shared" ca="1" si="358"/>
        <v>1747.2662050500001</v>
      </c>
      <c r="C1019" s="14">
        <f t="shared" si="359"/>
        <v>1000</v>
      </c>
      <c r="D1019" s="13">
        <f ca="1">IF(A1019&lt;$B$1,VLOOKUP(A1019,[1]DI!$A$4:$B$15000,2,FALSE),0)</f>
        <v>0</v>
      </c>
      <c r="E1019" s="14">
        <f t="shared" ca="1" si="360"/>
        <v>1</v>
      </c>
      <c r="F1019" s="14">
        <f ca="1">(TRUNC(PRODUCT($E$12:$E1018),16))</f>
        <v>1.3449107058855301</v>
      </c>
      <c r="G1019" s="14">
        <f t="shared" ca="1" si="361"/>
        <v>1.3411112255163</v>
      </c>
      <c r="H1019" s="14">
        <f t="shared" ca="1" si="362"/>
        <v>1.00283308</v>
      </c>
      <c r="I1019" s="13">
        <f t="shared" si="356"/>
        <v>0.1</v>
      </c>
      <c r="J1019" s="29">
        <f t="shared" si="363"/>
        <v>45371</v>
      </c>
      <c r="K1019" s="2">
        <f t="shared" si="364"/>
        <v>6</v>
      </c>
      <c r="L1019" s="17">
        <f t="shared" si="365"/>
        <v>7</v>
      </c>
      <c r="M1019" s="12">
        <f t="shared" si="366"/>
        <v>1.0026510129999999</v>
      </c>
      <c r="N1019" s="12">
        <f t="shared" ca="1" si="367"/>
        <v>1.0054916039999999</v>
      </c>
      <c r="O1019" s="17">
        <f t="shared" si="368"/>
        <v>0</v>
      </c>
      <c r="P1019" s="14">
        <f t="shared" ca="1" si="369"/>
        <v>747.26620505000005</v>
      </c>
      <c r="Q1019" s="14">
        <f t="shared" si="373"/>
        <v>0</v>
      </c>
      <c r="R1019" s="14">
        <f t="shared" ca="1" si="370"/>
        <v>737.72331674999998</v>
      </c>
      <c r="S1019" s="20">
        <f t="shared" si="354"/>
        <v>0</v>
      </c>
      <c r="T1019" s="14">
        <f t="shared" si="357"/>
        <v>0</v>
      </c>
      <c r="U1019" s="4" t="str">
        <f t="shared" si="371"/>
        <v>J=</v>
      </c>
      <c r="V1019" s="29">
        <f t="shared" si="372"/>
        <v>45404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35">
        <f t="shared" si="355"/>
        <v>45383</v>
      </c>
      <c r="B1020" s="156">
        <f t="shared" ca="1" si="358"/>
        <v>1747.2662050500001</v>
      </c>
      <c r="C1020" s="14">
        <f t="shared" si="359"/>
        <v>1000</v>
      </c>
      <c r="D1020" s="13">
        <f ca="1">IF(A1020&lt;$B$1,VLOOKUP(A1020,[1]DI!$A$4:$B$15000,2,FALSE),0)</f>
        <v>0.1065</v>
      </c>
      <c r="E1020" s="14">
        <f t="shared" ca="1" si="360"/>
        <v>1.00040168</v>
      </c>
      <c r="F1020" s="14">
        <f ca="1">(TRUNC(PRODUCT($E$12:$E1019),16))</f>
        <v>1.3449107058855301</v>
      </c>
      <c r="G1020" s="14">
        <f t="shared" ca="1" si="361"/>
        <v>1.3411112255163</v>
      </c>
      <c r="H1020" s="14">
        <f t="shared" ca="1" si="362"/>
        <v>1.00283308</v>
      </c>
      <c r="I1020" s="13">
        <f t="shared" si="356"/>
        <v>0.1</v>
      </c>
      <c r="J1020" s="29">
        <f t="shared" si="363"/>
        <v>45371</v>
      </c>
      <c r="K1020" s="2">
        <f t="shared" si="364"/>
        <v>7</v>
      </c>
      <c r="L1020" s="17">
        <f t="shared" si="365"/>
        <v>7</v>
      </c>
      <c r="M1020" s="12">
        <f t="shared" si="366"/>
        <v>1.0026510129999999</v>
      </c>
      <c r="N1020" s="12">
        <f t="shared" ca="1" si="367"/>
        <v>1.0054916039999999</v>
      </c>
      <c r="O1020" s="17">
        <f t="shared" si="368"/>
        <v>0</v>
      </c>
      <c r="P1020" s="14">
        <f t="shared" ca="1" si="369"/>
        <v>747.26620505000005</v>
      </c>
      <c r="Q1020" s="14">
        <f t="shared" si="373"/>
        <v>0</v>
      </c>
      <c r="R1020" s="14">
        <f t="shared" ca="1" si="370"/>
        <v>737.72331674999998</v>
      </c>
      <c r="S1020" s="20">
        <f t="shared" si="354"/>
        <v>0</v>
      </c>
      <c r="T1020" s="14">
        <f t="shared" si="357"/>
        <v>0</v>
      </c>
      <c r="U1020" s="4" t="str">
        <f t="shared" si="371"/>
        <v>J=</v>
      </c>
      <c r="V1020" s="29">
        <f t="shared" si="372"/>
        <v>45404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35">
        <f t="shared" si="355"/>
        <v>45384</v>
      </c>
      <c r="B1021" s="156">
        <f t="shared" ca="1" si="358"/>
        <v>1748.6292821699999</v>
      </c>
      <c r="C1021" s="14">
        <f t="shared" si="359"/>
        <v>1000</v>
      </c>
      <c r="D1021" s="13">
        <f ca="1">IF(A1021&lt;$B$1,VLOOKUP(A1021,[1]DI!$A$4:$B$15000,2,FALSE),0)</f>
        <v>0.1065</v>
      </c>
      <c r="E1021" s="14">
        <f t="shared" ca="1" si="360"/>
        <v>1.00040168</v>
      </c>
      <c r="F1021" s="14">
        <f ca="1">(TRUNC(PRODUCT($E$12:$E1020),16))</f>
        <v>1.3454509296178701</v>
      </c>
      <c r="G1021" s="14">
        <f t="shared" ca="1" si="361"/>
        <v>1.3411112255163</v>
      </c>
      <c r="H1021" s="14">
        <f t="shared" ca="1" si="362"/>
        <v>1.0032359</v>
      </c>
      <c r="I1021" s="13">
        <f t="shared" si="356"/>
        <v>0.1</v>
      </c>
      <c r="J1021" s="29">
        <f t="shared" si="363"/>
        <v>45371</v>
      </c>
      <c r="K1021" s="2">
        <f t="shared" si="364"/>
        <v>8</v>
      </c>
      <c r="L1021" s="17">
        <f t="shared" si="365"/>
        <v>8</v>
      </c>
      <c r="M1021" s="12">
        <f t="shared" si="366"/>
        <v>1.003030302</v>
      </c>
      <c r="N1021" s="12">
        <f t="shared" ca="1" si="367"/>
        <v>1.0062760079999999</v>
      </c>
      <c r="O1021" s="17">
        <f t="shared" si="368"/>
        <v>0</v>
      </c>
      <c r="P1021" s="14">
        <f t="shared" ca="1" si="369"/>
        <v>748.62928217000001</v>
      </c>
      <c r="Q1021" s="14">
        <f t="shared" si="373"/>
        <v>0</v>
      </c>
      <c r="R1021" s="14">
        <f t="shared" ca="1" si="370"/>
        <v>737.72331674999998</v>
      </c>
      <c r="S1021" s="20">
        <f t="shared" si="354"/>
        <v>0</v>
      </c>
      <c r="T1021" s="14">
        <f t="shared" si="357"/>
        <v>0</v>
      </c>
      <c r="U1021" s="4" t="str">
        <f t="shared" si="371"/>
        <v>J=</v>
      </c>
      <c r="V1021" s="29">
        <f t="shared" si="372"/>
        <v>45404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35">
        <f t="shared" si="355"/>
        <v>45385</v>
      </c>
      <c r="B1022" s="156">
        <f t="shared" ca="1" si="358"/>
        <v>1749.9934210500001</v>
      </c>
      <c r="C1022" s="14">
        <f t="shared" si="359"/>
        <v>1000</v>
      </c>
      <c r="D1022" s="13">
        <f ca="1">IF(A1022&lt;$B$1,VLOOKUP(A1022,[1]DI!$A$4:$B$15000,2,FALSE),0)</f>
        <v>0.1065</v>
      </c>
      <c r="E1022" s="14">
        <f t="shared" ca="1" si="360"/>
        <v>1.00040168</v>
      </c>
      <c r="F1022" s="14">
        <f ca="1">(TRUNC(PRODUCT($E$12:$E1021),16))</f>
        <v>1.3459913703472799</v>
      </c>
      <c r="G1022" s="14">
        <f t="shared" ca="1" si="361"/>
        <v>1.3411112255163</v>
      </c>
      <c r="H1022" s="14">
        <f t="shared" ca="1" si="362"/>
        <v>1.00363888</v>
      </c>
      <c r="I1022" s="13">
        <f t="shared" si="356"/>
        <v>0.1</v>
      </c>
      <c r="J1022" s="29">
        <f t="shared" si="363"/>
        <v>45371</v>
      </c>
      <c r="K1022" s="2">
        <f t="shared" si="364"/>
        <v>9</v>
      </c>
      <c r="L1022" s="17">
        <f t="shared" si="365"/>
        <v>9</v>
      </c>
      <c r="M1022" s="12">
        <f t="shared" si="366"/>
        <v>1.003409735</v>
      </c>
      <c r="N1022" s="12">
        <f t="shared" ca="1" si="367"/>
        <v>1.0070610230000001</v>
      </c>
      <c r="O1022" s="17">
        <f t="shared" si="368"/>
        <v>0</v>
      </c>
      <c r="P1022" s="14">
        <f t="shared" ca="1" si="369"/>
        <v>749.99342104999994</v>
      </c>
      <c r="Q1022" s="14">
        <f t="shared" si="373"/>
        <v>0</v>
      </c>
      <c r="R1022" s="14">
        <f t="shared" ca="1" si="370"/>
        <v>737.72331674999998</v>
      </c>
      <c r="S1022" s="20">
        <f t="shared" si="354"/>
        <v>0</v>
      </c>
      <c r="T1022" s="14">
        <f t="shared" si="357"/>
        <v>0</v>
      </c>
      <c r="U1022" s="4" t="str">
        <f t="shared" si="371"/>
        <v>J=</v>
      </c>
      <c r="V1022" s="29">
        <f t="shared" si="372"/>
        <v>45404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35">
        <f t="shared" si="355"/>
        <v>45386</v>
      </c>
      <c r="B1023" s="156">
        <f t="shared" ca="1" si="358"/>
        <v>1751.3586181999999</v>
      </c>
      <c r="C1023" s="14">
        <f t="shared" si="359"/>
        <v>1000</v>
      </c>
      <c r="D1023" s="13">
        <f ca="1">IF(A1023&lt;$B$1,VLOOKUP(A1023,[1]DI!$A$4:$B$15000,2,FALSE),0)</f>
        <v>0.1065</v>
      </c>
      <c r="E1023" s="14">
        <f t="shared" ca="1" si="360"/>
        <v>1.00040168</v>
      </c>
      <c r="F1023" s="14">
        <f ca="1">(TRUNC(PRODUCT($E$12:$E1022),16))</f>
        <v>1.3465320281609201</v>
      </c>
      <c r="G1023" s="14">
        <f t="shared" ca="1" si="361"/>
        <v>1.3411112255163</v>
      </c>
      <c r="H1023" s="14">
        <f t="shared" ca="1" si="362"/>
        <v>1.00404202</v>
      </c>
      <c r="I1023" s="13">
        <f t="shared" si="356"/>
        <v>0.1</v>
      </c>
      <c r="J1023" s="29">
        <f t="shared" si="363"/>
        <v>45371</v>
      </c>
      <c r="K1023" s="2">
        <f t="shared" si="364"/>
        <v>10</v>
      </c>
      <c r="L1023" s="17">
        <f t="shared" si="365"/>
        <v>10</v>
      </c>
      <c r="M1023" s="12">
        <f t="shared" si="366"/>
        <v>1.003789311</v>
      </c>
      <c r="N1023" s="12">
        <f t="shared" ca="1" si="367"/>
        <v>1.007846647</v>
      </c>
      <c r="O1023" s="17">
        <f t="shared" si="368"/>
        <v>0</v>
      </c>
      <c r="P1023" s="14">
        <f t="shared" ca="1" si="369"/>
        <v>751.35861819999991</v>
      </c>
      <c r="Q1023" s="14">
        <f t="shared" si="373"/>
        <v>0</v>
      </c>
      <c r="R1023" s="14">
        <f t="shared" ca="1" si="370"/>
        <v>737.72331674999998</v>
      </c>
      <c r="S1023" s="20">
        <f t="shared" si="354"/>
        <v>0</v>
      </c>
      <c r="T1023" s="14">
        <f t="shared" si="357"/>
        <v>0</v>
      </c>
      <c r="U1023" s="4" t="str">
        <f t="shared" si="371"/>
        <v>J=</v>
      </c>
      <c r="V1023" s="29">
        <f t="shared" si="372"/>
        <v>45404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35">
        <f t="shared" si="355"/>
        <v>45387</v>
      </c>
      <c r="B1024" s="156">
        <f t="shared" ca="1" si="358"/>
        <v>1752.7248979400001</v>
      </c>
      <c r="C1024" s="14">
        <f t="shared" si="359"/>
        <v>1000</v>
      </c>
      <c r="D1024" s="13">
        <f ca="1">IF(A1024&lt;$B$1,VLOOKUP(A1024,[1]DI!$A$4:$B$15000,2,FALSE),0)</f>
        <v>0.1065</v>
      </c>
      <c r="E1024" s="14">
        <f t="shared" ca="1" si="360"/>
        <v>1.00040168</v>
      </c>
      <c r="F1024" s="14">
        <f ca="1">(TRUNC(PRODUCT($E$12:$E1023),16))</f>
        <v>1.34707290314599</v>
      </c>
      <c r="G1024" s="14">
        <f t="shared" ca="1" si="361"/>
        <v>1.3411112255163</v>
      </c>
      <c r="H1024" s="14">
        <f t="shared" ca="1" si="362"/>
        <v>1.00444533</v>
      </c>
      <c r="I1024" s="13">
        <f t="shared" si="356"/>
        <v>0.1</v>
      </c>
      <c r="J1024" s="29">
        <f t="shared" si="363"/>
        <v>45371</v>
      </c>
      <c r="K1024" s="2">
        <f t="shared" si="364"/>
        <v>11</v>
      </c>
      <c r="L1024" s="17">
        <f t="shared" si="365"/>
        <v>11</v>
      </c>
      <c r="M1024" s="12">
        <f t="shared" si="366"/>
        <v>1.004169031</v>
      </c>
      <c r="N1024" s="12">
        <f t="shared" ca="1" si="367"/>
        <v>1.008632894</v>
      </c>
      <c r="O1024" s="17">
        <f t="shared" si="368"/>
        <v>0</v>
      </c>
      <c r="P1024" s="14">
        <f t="shared" ca="1" si="369"/>
        <v>752.72489794000001</v>
      </c>
      <c r="Q1024" s="14">
        <f t="shared" si="373"/>
        <v>0</v>
      </c>
      <c r="R1024" s="14">
        <f t="shared" ca="1" si="370"/>
        <v>737.72331674999998</v>
      </c>
      <c r="S1024" s="20">
        <f t="shared" si="354"/>
        <v>0</v>
      </c>
      <c r="T1024" s="14">
        <f t="shared" si="357"/>
        <v>0</v>
      </c>
      <c r="U1024" s="4" t="str">
        <f t="shared" si="371"/>
        <v>J=</v>
      </c>
      <c r="V1024" s="29">
        <f t="shared" si="372"/>
        <v>45404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35">
        <f t="shared" si="355"/>
        <v>45388</v>
      </c>
      <c r="B1025" s="156">
        <f t="shared" ca="1" si="358"/>
        <v>1754.0922220500001</v>
      </c>
      <c r="C1025" s="14">
        <f t="shared" si="359"/>
        <v>1000</v>
      </c>
      <c r="D1025" s="13">
        <f ca="1">IF(A1025&lt;$B$1,VLOOKUP(A1025,[1]DI!$A$4:$B$15000,2,FALSE),0)</f>
        <v>0</v>
      </c>
      <c r="E1025" s="14">
        <f t="shared" ca="1" si="360"/>
        <v>1</v>
      </c>
      <c r="F1025" s="14">
        <f ca="1">(TRUNC(PRODUCT($E$12:$E1024),16))</f>
        <v>1.3476139953897299</v>
      </c>
      <c r="G1025" s="14">
        <f t="shared" ca="1" si="361"/>
        <v>1.3411112255163</v>
      </c>
      <c r="H1025" s="14">
        <f t="shared" ca="1" si="362"/>
        <v>1.00484879</v>
      </c>
      <c r="I1025" s="13">
        <f t="shared" si="356"/>
        <v>0.1</v>
      </c>
      <c r="J1025" s="29">
        <f t="shared" si="363"/>
        <v>45371</v>
      </c>
      <c r="K1025" s="2">
        <f t="shared" si="364"/>
        <v>11</v>
      </c>
      <c r="L1025" s="17">
        <f t="shared" si="365"/>
        <v>12</v>
      </c>
      <c r="M1025" s="12">
        <f t="shared" si="366"/>
        <v>1.0045488950000001</v>
      </c>
      <c r="N1025" s="12">
        <f t="shared" ca="1" si="367"/>
        <v>1.009419742</v>
      </c>
      <c r="O1025" s="17">
        <f t="shared" si="368"/>
        <v>0</v>
      </c>
      <c r="P1025" s="14">
        <f t="shared" ca="1" si="369"/>
        <v>754.09222205000003</v>
      </c>
      <c r="Q1025" s="14">
        <f t="shared" si="373"/>
        <v>0</v>
      </c>
      <c r="R1025" s="14">
        <f t="shared" ca="1" si="370"/>
        <v>737.72331674999998</v>
      </c>
      <c r="S1025" s="20">
        <f t="shared" si="354"/>
        <v>0</v>
      </c>
      <c r="T1025" s="14">
        <f t="shared" si="357"/>
        <v>0</v>
      </c>
      <c r="U1025" s="4" t="str">
        <f t="shared" si="371"/>
        <v>J=</v>
      </c>
      <c r="V1025" s="29">
        <f t="shared" si="372"/>
        <v>45404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35">
        <f t="shared" si="355"/>
        <v>45389</v>
      </c>
      <c r="B1026" s="156">
        <f t="shared" ca="1" si="358"/>
        <v>1754.0922220500001</v>
      </c>
      <c r="C1026" s="14">
        <f t="shared" si="359"/>
        <v>1000</v>
      </c>
      <c r="D1026" s="13">
        <f ca="1">IF(A1026&lt;$B$1,VLOOKUP(A1026,[1]DI!$A$4:$B$15000,2,FALSE),0)</f>
        <v>0</v>
      </c>
      <c r="E1026" s="14">
        <f t="shared" ca="1" si="360"/>
        <v>1</v>
      </c>
      <c r="F1026" s="14">
        <f ca="1">(TRUNC(PRODUCT($E$12:$E1025),16))</f>
        <v>1.3476139953897299</v>
      </c>
      <c r="G1026" s="14">
        <f t="shared" ca="1" si="361"/>
        <v>1.3411112255163</v>
      </c>
      <c r="H1026" s="14">
        <f t="shared" ca="1" si="362"/>
        <v>1.00484879</v>
      </c>
      <c r="I1026" s="13">
        <f t="shared" si="356"/>
        <v>0.1</v>
      </c>
      <c r="J1026" s="29">
        <f t="shared" si="363"/>
        <v>45371</v>
      </c>
      <c r="K1026" s="2">
        <f t="shared" si="364"/>
        <v>11</v>
      </c>
      <c r="L1026" s="17">
        <f t="shared" si="365"/>
        <v>12</v>
      </c>
      <c r="M1026" s="12">
        <f t="shared" si="366"/>
        <v>1.0045488950000001</v>
      </c>
      <c r="N1026" s="12">
        <f t="shared" ca="1" si="367"/>
        <v>1.009419742</v>
      </c>
      <c r="O1026" s="17">
        <f t="shared" si="368"/>
        <v>0</v>
      </c>
      <c r="P1026" s="14">
        <f t="shared" ca="1" si="369"/>
        <v>754.09222205000003</v>
      </c>
      <c r="Q1026" s="14">
        <f t="shared" si="373"/>
        <v>0</v>
      </c>
      <c r="R1026" s="14">
        <f t="shared" ca="1" si="370"/>
        <v>737.72331674999998</v>
      </c>
      <c r="S1026" s="20">
        <f t="shared" si="354"/>
        <v>0</v>
      </c>
      <c r="T1026" s="14">
        <f t="shared" si="357"/>
        <v>0</v>
      </c>
      <c r="U1026" s="4" t="str">
        <f t="shared" si="371"/>
        <v>J=</v>
      </c>
      <c r="V1026" s="29">
        <f t="shared" si="372"/>
        <v>45404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35">
        <f t="shared" si="355"/>
        <v>45390</v>
      </c>
      <c r="B1027" s="156">
        <f t="shared" ca="1" si="358"/>
        <v>1754.0922220500001</v>
      </c>
      <c r="C1027" s="14">
        <f t="shared" si="359"/>
        <v>1000</v>
      </c>
      <c r="D1027" s="13">
        <f ca="1">IF(A1027&lt;$B$1,VLOOKUP(A1027,[1]DI!$A$4:$B$15000,2,FALSE),0)</f>
        <v>0.1065</v>
      </c>
      <c r="E1027" s="14">
        <f t="shared" ca="1" si="360"/>
        <v>1.00040168</v>
      </c>
      <c r="F1027" s="14">
        <f ca="1">(TRUNC(PRODUCT($E$12:$E1026),16))</f>
        <v>1.3476139953897299</v>
      </c>
      <c r="G1027" s="14">
        <f t="shared" ca="1" si="361"/>
        <v>1.3411112255163</v>
      </c>
      <c r="H1027" s="14">
        <f t="shared" ca="1" si="362"/>
        <v>1.00484879</v>
      </c>
      <c r="I1027" s="13">
        <f t="shared" si="356"/>
        <v>0.1</v>
      </c>
      <c r="J1027" s="29">
        <f t="shared" si="363"/>
        <v>45371</v>
      </c>
      <c r="K1027" s="2">
        <f t="shared" si="364"/>
        <v>12</v>
      </c>
      <c r="L1027" s="17">
        <f t="shared" si="365"/>
        <v>12</v>
      </c>
      <c r="M1027" s="12">
        <f t="shared" si="366"/>
        <v>1.0045488950000001</v>
      </c>
      <c r="N1027" s="12">
        <f t="shared" ca="1" si="367"/>
        <v>1.009419742</v>
      </c>
      <c r="O1027" s="17">
        <f t="shared" si="368"/>
        <v>0</v>
      </c>
      <c r="P1027" s="14">
        <f t="shared" ca="1" si="369"/>
        <v>754.09222205000003</v>
      </c>
      <c r="Q1027" s="14">
        <f t="shared" si="373"/>
        <v>0</v>
      </c>
      <c r="R1027" s="14">
        <f t="shared" ca="1" si="370"/>
        <v>737.72331674999998</v>
      </c>
      <c r="S1027" s="20">
        <f t="shared" si="354"/>
        <v>0</v>
      </c>
      <c r="T1027" s="14">
        <f t="shared" si="357"/>
        <v>0</v>
      </c>
      <c r="U1027" s="4" t="str">
        <f t="shared" si="371"/>
        <v>J=</v>
      </c>
      <c r="V1027" s="29">
        <f t="shared" si="372"/>
        <v>45404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35">
        <f t="shared" si="355"/>
        <v>45391</v>
      </c>
      <c r="B1028" s="156">
        <f t="shared" ca="1" si="358"/>
        <v>1755.4606253000002</v>
      </c>
      <c r="C1028" s="14">
        <f t="shared" si="359"/>
        <v>1000</v>
      </c>
      <c r="D1028" s="13">
        <f ca="1">IF(A1028&lt;$B$1,VLOOKUP(A1028,[1]DI!$A$4:$B$15000,2,FALSE),0)</f>
        <v>0.1065</v>
      </c>
      <c r="E1028" s="14">
        <f t="shared" ca="1" si="360"/>
        <v>1.00040168</v>
      </c>
      <c r="F1028" s="14">
        <f ca="1">(TRUNC(PRODUCT($E$12:$E1027),16))</f>
        <v>1.34815530497939</v>
      </c>
      <c r="G1028" s="14">
        <f t="shared" ca="1" si="361"/>
        <v>1.3411112255163</v>
      </c>
      <c r="H1028" s="14">
        <f t="shared" ca="1" si="362"/>
        <v>1.0052524199999999</v>
      </c>
      <c r="I1028" s="13">
        <f t="shared" si="356"/>
        <v>0.1</v>
      </c>
      <c r="J1028" s="29">
        <f t="shared" si="363"/>
        <v>45371</v>
      </c>
      <c r="K1028" s="2">
        <f t="shared" si="364"/>
        <v>13</v>
      </c>
      <c r="L1028" s="17">
        <f t="shared" si="365"/>
        <v>13</v>
      </c>
      <c r="M1028" s="12">
        <f t="shared" si="366"/>
        <v>1.0049289020000001</v>
      </c>
      <c r="N1028" s="12">
        <f t="shared" ca="1" si="367"/>
        <v>1.010207211</v>
      </c>
      <c r="O1028" s="17">
        <f t="shared" si="368"/>
        <v>0</v>
      </c>
      <c r="P1028" s="14">
        <f t="shared" ca="1" si="369"/>
        <v>755.46062530000006</v>
      </c>
      <c r="Q1028" s="14">
        <f t="shared" si="373"/>
        <v>0</v>
      </c>
      <c r="R1028" s="14">
        <f t="shared" ca="1" si="370"/>
        <v>737.72331674999998</v>
      </c>
      <c r="S1028" s="20">
        <f t="shared" si="354"/>
        <v>0</v>
      </c>
      <c r="T1028" s="14">
        <f t="shared" si="357"/>
        <v>0</v>
      </c>
      <c r="U1028" s="4" t="str">
        <f t="shared" si="371"/>
        <v>J=</v>
      </c>
      <c r="V1028" s="29">
        <f t="shared" si="372"/>
        <v>45404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35">
        <f t="shared" si="355"/>
        <v>45392</v>
      </c>
      <c r="B1029" s="156">
        <f t="shared" ca="1" si="358"/>
        <v>1756.8300920299998</v>
      </c>
      <c r="C1029" s="14">
        <f t="shared" si="359"/>
        <v>1000</v>
      </c>
      <c r="D1029" s="13">
        <f ca="1">IF(A1029&lt;$B$1,VLOOKUP(A1029,[1]DI!$A$4:$B$15000,2,FALSE),0)</f>
        <v>0.1065</v>
      </c>
      <c r="E1029" s="14">
        <f t="shared" ca="1" si="360"/>
        <v>1.00040168</v>
      </c>
      <c r="F1029" s="14">
        <f ca="1">(TRUNC(PRODUCT($E$12:$E1028),16))</f>
        <v>1.3486968320023001</v>
      </c>
      <c r="G1029" s="14">
        <f t="shared" ca="1" si="361"/>
        <v>1.3411112255163</v>
      </c>
      <c r="H1029" s="14">
        <f t="shared" ca="1" si="362"/>
        <v>1.0056562099999999</v>
      </c>
      <c r="I1029" s="13">
        <f t="shared" si="356"/>
        <v>0.1</v>
      </c>
      <c r="J1029" s="29">
        <f t="shared" si="363"/>
        <v>45371</v>
      </c>
      <c r="K1029" s="2">
        <f t="shared" si="364"/>
        <v>14</v>
      </c>
      <c r="L1029" s="17">
        <f t="shared" si="365"/>
        <v>14</v>
      </c>
      <c r="M1029" s="12">
        <f t="shared" si="366"/>
        <v>1.005309053</v>
      </c>
      <c r="N1029" s="12">
        <f t="shared" ca="1" si="367"/>
        <v>1.010995292</v>
      </c>
      <c r="O1029" s="17">
        <f t="shared" si="368"/>
        <v>0</v>
      </c>
      <c r="P1029" s="14">
        <f t="shared" ca="1" si="369"/>
        <v>756.83009202999995</v>
      </c>
      <c r="Q1029" s="14">
        <f t="shared" si="373"/>
        <v>0</v>
      </c>
      <c r="R1029" s="14">
        <f t="shared" ca="1" si="370"/>
        <v>737.72331674999998</v>
      </c>
      <c r="S1029" s="20">
        <f t="shared" si="354"/>
        <v>0</v>
      </c>
      <c r="T1029" s="14">
        <f t="shared" si="357"/>
        <v>0</v>
      </c>
      <c r="U1029" s="4" t="str">
        <f t="shared" si="371"/>
        <v>J=</v>
      </c>
      <c r="V1029" s="29">
        <f t="shared" si="372"/>
        <v>45404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x14ac:dyDescent="0.15">
      <c r="A1030" s="35">
        <f t="shared" si="355"/>
        <v>45393</v>
      </c>
      <c r="B1030" s="156">
        <f t="shared" ca="1" si="358"/>
        <v>1758.20062398</v>
      </c>
      <c r="C1030" s="14">
        <f t="shared" si="359"/>
        <v>1000</v>
      </c>
      <c r="D1030" s="13">
        <f ca="1">IF(A1030&lt;$B$1,VLOOKUP(A1030,[1]DI!$A$4:$B$15000,2,FALSE),0)</f>
        <v>0.1065</v>
      </c>
      <c r="E1030" s="14">
        <f t="shared" ca="1" si="360"/>
        <v>1.00040168</v>
      </c>
      <c r="F1030" s="14">
        <f ca="1">(TRUNC(PRODUCT($E$12:$E1029),16))</f>
        <v>1.3492385765457799</v>
      </c>
      <c r="G1030" s="14">
        <f t="shared" ca="1" si="361"/>
        <v>1.3411112255163</v>
      </c>
      <c r="H1030" s="14">
        <f t="shared" ca="1" si="362"/>
        <v>1.0060601600000001</v>
      </c>
      <c r="I1030" s="13">
        <f t="shared" si="356"/>
        <v>0.1</v>
      </c>
      <c r="J1030" s="29">
        <f t="shared" si="363"/>
        <v>45371</v>
      </c>
      <c r="K1030" s="2">
        <f t="shared" si="364"/>
        <v>15</v>
      </c>
      <c r="L1030" s="17">
        <f t="shared" si="365"/>
        <v>15</v>
      </c>
      <c r="M1030" s="12">
        <f t="shared" si="366"/>
        <v>1.005689348</v>
      </c>
      <c r="N1030" s="12">
        <f t="shared" ca="1" si="367"/>
        <v>1.011783986</v>
      </c>
      <c r="O1030" s="17">
        <f t="shared" si="368"/>
        <v>0</v>
      </c>
      <c r="P1030" s="14">
        <f t="shared" ca="1" si="369"/>
        <v>758.20062398000005</v>
      </c>
      <c r="Q1030" s="14">
        <f t="shared" si="373"/>
        <v>0</v>
      </c>
      <c r="R1030" s="14">
        <f t="shared" ca="1" si="370"/>
        <v>737.72331674999998</v>
      </c>
      <c r="S1030" s="20">
        <f t="shared" si="354"/>
        <v>0</v>
      </c>
      <c r="T1030" s="14">
        <f t="shared" si="357"/>
        <v>0</v>
      </c>
      <c r="U1030" s="4" t="str">
        <f t="shared" si="371"/>
        <v>J=</v>
      </c>
      <c r="V1030" s="29">
        <f t="shared" si="372"/>
        <v>45404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35">
        <f t="shared" si="355"/>
        <v>45394</v>
      </c>
      <c r="B1031" s="156">
        <f t="shared" ca="1" si="358"/>
        <v>1759.5722402699998</v>
      </c>
      <c r="C1031" s="14">
        <f t="shared" si="359"/>
        <v>1000</v>
      </c>
      <c r="D1031" s="13">
        <f ca="1">IF(A1031&lt;$B$1,VLOOKUP(A1031,[1]DI!$A$4:$B$15000,2,FALSE),0)</f>
        <v>0.1065</v>
      </c>
      <c r="E1031" s="14">
        <f t="shared" ca="1" si="360"/>
        <v>1.00040168</v>
      </c>
      <c r="F1031" s="14">
        <f ca="1">(TRUNC(PRODUCT($E$12:$E1030),16))</f>
        <v>1.3497805386971999</v>
      </c>
      <c r="G1031" s="14">
        <f t="shared" ca="1" si="361"/>
        <v>1.3411112255163</v>
      </c>
      <c r="H1031" s="14">
        <f t="shared" ca="1" si="362"/>
        <v>1.0064642800000001</v>
      </c>
      <c r="I1031" s="13">
        <f t="shared" si="356"/>
        <v>0.1</v>
      </c>
      <c r="J1031" s="29">
        <f t="shared" si="363"/>
        <v>45371</v>
      </c>
      <c r="K1031" s="2">
        <f t="shared" si="364"/>
        <v>16</v>
      </c>
      <c r="L1031" s="17">
        <f t="shared" si="365"/>
        <v>16</v>
      </c>
      <c r="M1031" s="12">
        <f t="shared" si="366"/>
        <v>1.0060697869999999</v>
      </c>
      <c r="N1031" s="12">
        <f t="shared" ca="1" si="367"/>
        <v>1.012573304</v>
      </c>
      <c r="O1031" s="17">
        <f t="shared" si="368"/>
        <v>0</v>
      </c>
      <c r="P1031" s="14">
        <f t="shared" ca="1" si="369"/>
        <v>759.57224026999995</v>
      </c>
      <c r="Q1031" s="14">
        <f t="shared" si="373"/>
        <v>0</v>
      </c>
      <c r="R1031" s="14">
        <f t="shared" ca="1" si="370"/>
        <v>737.72331674999998</v>
      </c>
      <c r="S1031" s="20">
        <f t="shared" si="354"/>
        <v>0</v>
      </c>
      <c r="T1031" s="14">
        <f t="shared" si="357"/>
        <v>0</v>
      </c>
      <c r="U1031" s="4" t="str">
        <f t="shared" si="371"/>
        <v>J=</v>
      </c>
      <c r="V1031" s="29">
        <f t="shared" si="372"/>
        <v>45404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35">
        <f t="shared" si="355"/>
        <v>45395</v>
      </c>
      <c r="B1032" s="156">
        <f t="shared" ca="1" si="358"/>
        <v>1760.9449044099999</v>
      </c>
      <c r="C1032" s="14">
        <f t="shared" si="359"/>
        <v>1000</v>
      </c>
      <c r="D1032" s="13">
        <f ca="1">IF(A1032&lt;$B$1,VLOOKUP(A1032,[1]DI!$A$4:$B$15000,2,FALSE),0)</f>
        <v>0</v>
      </c>
      <c r="E1032" s="14">
        <f t="shared" ca="1" si="360"/>
        <v>1</v>
      </c>
      <c r="F1032" s="14">
        <f ca="1">(TRUNC(PRODUCT($E$12:$E1031),16))</f>
        <v>1.3503227185439901</v>
      </c>
      <c r="G1032" s="14">
        <f t="shared" ca="1" si="361"/>
        <v>1.3411112255163</v>
      </c>
      <c r="H1032" s="14">
        <f t="shared" ca="1" si="362"/>
        <v>1.0068685500000001</v>
      </c>
      <c r="I1032" s="13">
        <f t="shared" si="356"/>
        <v>0.1</v>
      </c>
      <c r="J1032" s="29">
        <f t="shared" si="363"/>
        <v>45371</v>
      </c>
      <c r="K1032" s="2">
        <f t="shared" si="364"/>
        <v>16</v>
      </c>
      <c r="L1032" s="17">
        <f t="shared" si="365"/>
        <v>17</v>
      </c>
      <c r="M1032" s="12">
        <f t="shared" si="366"/>
        <v>1.00645037</v>
      </c>
      <c r="N1032" s="12">
        <f t="shared" ca="1" si="367"/>
        <v>1.013363225</v>
      </c>
      <c r="O1032" s="17">
        <f t="shared" si="368"/>
        <v>0</v>
      </c>
      <c r="P1032" s="14">
        <f t="shared" ca="1" si="369"/>
        <v>760.94490440999994</v>
      </c>
      <c r="Q1032" s="14">
        <f t="shared" si="373"/>
        <v>0</v>
      </c>
      <c r="R1032" s="14">
        <f t="shared" ca="1" si="370"/>
        <v>737.72331674999998</v>
      </c>
      <c r="S1032" s="20">
        <f t="shared" si="354"/>
        <v>0</v>
      </c>
      <c r="T1032" s="14">
        <f t="shared" si="357"/>
        <v>0</v>
      </c>
      <c r="U1032" s="4" t="str">
        <f t="shared" si="371"/>
        <v>J=</v>
      </c>
      <c r="V1032" s="29">
        <f t="shared" si="372"/>
        <v>45404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35">
        <f t="shared" si="355"/>
        <v>45396</v>
      </c>
      <c r="B1033" s="156">
        <f t="shared" ca="1" si="358"/>
        <v>1760.9449044099999</v>
      </c>
      <c r="C1033" s="14">
        <f t="shared" si="359"/>
        <v>1000</v>
      </c>
      <c r="D1033" s="13">
        <f ca="1">IF(A1033&lt;$B$1,VLOOKUP(A1033,[1]DI!$A$4:$B$15000,2,FALSE),0)</f>
        <v>0</v>
      </c>
      <c r="E1033" s="14">
        <f t="shared" ca="1" si="360"/>
        <v>1</v>
      </c>
      <c r="F1033" s="14">
        <f ca="1">(TRUNC(PRODUCT($E$12:$E1032),16))</f>
        <v>1.3503227185439901</v>
      </c>
      <c r="G1033" s="14">
        <f t="shared" ca="1" si="361"/>
        <v>1.3411112255163</v>
      </c>
      <c r="H1033" s="14">
        <f t="shared" ca="1" si="362"/>
        <v>1.0068685500000001</v>
      </c>
      <c r="I1033" s="13">
        <f t="shared" si="356"/>
        <v>0.1</v>
      </c>
      <c r="J1033" s="29">
        <f t="shared" si="363"/>
        <v>45371</v>
      </c>
      <c r="K1033" s="2">
        <f t="shared" si="364"/>
        <v>16</v>
      </c>
      <c r="L1033" s="17">
        <f t="shared" si="365"/>
        <v>17</v>
      </c>
      <c r="M1033" s="12">
        <f t="shared" si="366"/>
        <v>1.00645037</v>
      </c>
      <c r="N1033" s="12">
        <f t="shared" ca="1" si="367"/>
        <v>1.013363225</v>
      </c>
      <c r="O1033" s="17">
        <f t="shared" si="368"/>
        <v>0</v>
      </c>
      <c r="P1033" s="14">
        <f t="shared" ca="1" si="369"/>
        <v>760.94490440999994</v>
      </c>
      <c r="Q1033" s="14">
        <f t="shared" si="373"/>
        <v>0</v>
      </c>
      <c r="R1033" s="14">
        <f t="shared" ca="1" si="370"/>
        <v>737.72331674999998</v>
      </c>
      <c r="S1033" s="20">
        <f t="shared" si="354"/>
        <v>0</v>
      </c>
      <c r="T1033" s="14">
        <f t="shared" si="357"/>
        <v>0</v>
      </c>
      <c r="U1033" s="4" t="str">
        <f t="shared" si="371"/>
        <v>J=</v>
      </c>
      <c r="V1033" s="29">
        <f t="shared" si="372"/>
        <v>45404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35">
        <f t="shared" si="355"/>
        <v>45397</v>
      </c>
      <c r="B1034" s="156">
        <f t="shared" ca="1" si="358"/>
        <v>1760.9449044099999</v>
      </c>
      <c r="C1034" s="14">
        <f t="shared" si="359"/>
        <v>1000</v>
      </c>
      <c r="D1034" s="13">
        <f ca="1">IF(A1034&lt;$B$1,VLOOKUP(A1034,[1]DI!$A$4:$B$15000,2,FALSE),0)</f>
        <v>0.1065</v>
      </c>
      <c r="E1034" s="14">
        <f t="shared" ca="1" si="360"/>
        <v>1.00040168</v>
      </c>
      <c r="F1034" s="14">
        <f ca="1">(TRUNC(PRODUCT($E$12:$E1033),16))</f>
        <v>1.3503227185439901</v>
      </c>
      <c r="G1034" s="14">
        <f t="shared" ca="1" si="361"/>
        <v>1.3411112255163</v>
      </c>
      <c r="H1034" s="14">
        <f t="shared" ca="1" si="362"/>
        <v>1.0068685500000001</v>
      </c>
      <c r="I1034" s="13">
        <f t="shared" si="356"/>
        <v>0.1</v>
      </c>
      <c r="J1034" s="29">
        <f t="shared" si="363"/>
        <v>45371</v>
      </c>
      <c r="K1034" s="2">
        <f t="shared" si="364"/>
        <v>17</v>
      </c>
      <c r="L1034" s="17">
        <f t="shared" si="365"/>
        <v>17</v>
      </c>
      <c r="M1034" s="12">
        <f t="shared" si="366"/>
        <v>1.00645037</v>
      </c>
      <c r="N1034" s="12">
        <f t="shared" ca="1" si="367"/>
        <v>1.013363225</v>
      </c>
      <c r="O1034" s="17">
        <f t="shared" si="368"/>
        <v>0</v>
      </c>
      <c r="P1034" s="14">
        <f t="shared" ca="1" si="369"/>
        <v>760.94490440999994</v>
      </c>
      <c r="Q1034" s="14">
        <f t="shared" si="373"/>
        <v>0</v>
      </c>
      <c r="R1034" s="14">
        <f t="shared" ca="1" si="370"/>
        <v>737.72331674999998</v>
      </c>
      <c r="S1034" s="20">
        <f t="shared" si="354"/>
        <v>0</v>
      </c>
      <c r="T1034" s="14">
        <f t="shared" si="357"/>
        <v>0</v>
      </c>
      <c r="U1034" s="4" t="str">
        <f t="shared" si="371"/>
        <v>J=</v>
      </c>
      <c r="V1034" s="29">
        <f t="shared" si="372"/>
        <v>45404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35">
        <f t="shared" si="355"/>
        <v>45398</v>
      </c>
      <c r="B1035" s="156">
        <f t="shared" ca="1" si="358"/>
        <v>1762.31864941</v>
      </c>
      <c r="C1035" s="14">
        <f t="shared" si="359"/>
        <v>1000</v>
      </c>
      <c r="D1035" s="13">
        <f ca="1">IF(A1035&lt;$B$1,VLOOKUP(A1035,[1]DI!$A$4:$B$15000,2,FALSE),0)</f>
        <v>0.1065</v>
      </c>
      <c r="E1035" s="14">
        <f t="shared" ca="1" si="360"/>
        <v>1.00040168</v>
      </c>
      <c r="F1035" s="14">
        <f ca="1">(TRUNC(PRODUCT($E$12:$E1034),16))</f>
        <v>1.3508651161735701</v>
      </c>
      <c r="G1035" s="14">
        <f t="shared" ca="1" si="361"/>
        <v>1.3411112255163</v>
      </c>
      <c r="H1035" s="14">
        <f t="shared" ca="1" si="362"/>
        <v>1.0072729899999999</v>
      </c>
      <c r="I1035" s="13">
        <f t="shared" si="356"/>
        <v>0.1</v>
      </c>
      <c r="J1035" s="29">
        <f t="shared" si="363"/>
        <v>45371</v>
      </c>
      <c r="K1035" s="2">
        <f t="shared" si="364"/>
        <v>18</v>
      </c>
      <c r="L1035" s="17">
        <f t="shared" si="365"/>
        <v>18</v>
      </c>
      <c r="M1035" s="12">
        <f t="shared" si="366"/>
        <v>1.006831096</v>
      </c>
      <c r="N1035" s="12">
        <f t="shared" ca="1" si="367"/>
        <v>1.0141537679999999</v>
      </c>
      <c r="O1035" s="17">
        <f t="shared" si="368"/>
        <v>0</v>
      </c>
      <c r="P1035" s="14">
        <f t="shared" ca="1" si="369"/>
        <v>762.31864941000003</v>
      </c>
      <c r="Q1035" s="14">
        <f t="shared" si="373"/>
        <v>0</v>
      </c>
      <c r="R1035" s="14">
        <f t="shared" ca="1" si="370"/>
        <v>737.72331674999998</v>
      </c>
      <c r="S1035" s="20">
        <f t="shared" si="354"/>
        <v>0</v>
      </c>
      <c r="T1035" s="14">
        <f t="shared" si="357"/>
        <v>0</v>
      </c>
      <c r="U1035" s="4" t="str">
        <f t="shared" si="371"/>
        <v>J=</v>
      </c>
      <c r="V1035" s="29">
        <f t="shared" si="372"/>
        <v>45404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35">
        <f t="shared" si="355"/>
        <v>45399</v>
      </c>
      <c r="B1036" s="156">
        <f t="shared" ca="1" si="358"/>
        <v>1763.6934666</v>
      </c>
      <c r="C1036" s="14">
        <f t="shared" si="359"/>
        <v>1000</v>
      </c>
      <c r="D1036" s="13">
        <f ca="1">IF(A1036&lt;$B$1,VLOOKUP(A1036,[1]DI!$A$4:$B$15000,2,FALSE),0)</f>
        <v>0.1065</v>
      </c>
      <c r="E1036" s="14">
        <f t="shared" ca="1" si="360"/>
        <v>1.00040168</v>
      </c>
      <c r="F1036" s="14">
        <f ca="1">(TRUNC(PRODUCT($E$12:$E1035),16))</f>
        <v>1.3514077316734401</v>
      </c>
      <c r="G1036" s="14">
        <f t="shared" ca="1" si="361"/>
        <v>1.3411112255163</v>
      </c>
      <c r="H1036" s="14">
        <f t="shared" ca="1" si="362"/>
        <v>1.0076775899999999</v>
      </c>
      <c r="I1036" s="13">
        <f t="shared" si="356"/>
        <v>0.1</v>
      </c>
      <c r="J1036" s="29">
        <f t="shared" si="363"/>
        <v>45371</v>
      </c>
      <c r="K1036" s="2">
        <f t="shared" si="364"/>
        <v>19</v>
      </c>
      <c r="L1036" s="17">
        <f t="shared" si="365"/>
        <v>19</v>
      </c>
      <c r="M1036" s="12">
        <f t="shared" si="366"/>
        <v>1.0072119669999999</v>
      </c>
      <c r="N1036" s="12">
        <f t="shared" ca="1" si="367"/>
        <v>1.014944928</v>
      </c>
      <c r="O1036" s="17">
        <f t="shared" si="368"/>
        <v>0</v>
      </c>
      <c r="P1036" s="14">
        <f t="shared" ca="1" si="369"/>
        <v>763.69346659999997</v>
      </c>
      <c r="Q1036" s="14">
        <f t="shared" si="373"/>
        <v>0</v>
      </c>
      <c r="R1036" s="14">
        <f t="shared" ca="1" si="370"/>
        <v>737.72331674999998</v>
      </c>
      <c r="S1036" s="20">
        <f t="shared" ref="S1036:S1099" si="374">IF($O1036&gt;0,VLOOKUP($O1036,$Y$12:$AE$150,7),0)</f>
        <v>0</v>
      </c>
      <c r="T1036" s="14">
        <f t="shared" si="357"/>
        <v>0</v>
      </c>
      <c r="U1036" s="4" t="str">
        <f t="shared" si="371"/>
        <v>J=</v>
      </c>
      <c r="V1036" s="29">
        <f t="shared" si="372"/>
        <v>45404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35">
        <f t="shared" ref="A1037:A1100" si="375">(A1036+1)</f>
        <v>45400</v>
      </c>
      <c r="B1037" s="156">
        <f t="shared" ca="1" si="358"/>
        <v>1765.06936638</v>
      </c>
      <c r="C1037" s="14">
        <f t="shared" si="359"/>
        <v>1000</v>
      </c>
      <c r="D1037" s="13">
        <f ca="1">IF(A1037&lt;$B$1,VLOOKUP(A1037,[1]DI!$A$4:$B$15000,2,FALSE),0)</f>
        <v>0.1065</v>
      </c>
      <c r="E1037" s="14">
        <f t="shared" ca="1" si="360"/>
        <v>1.00040168</v>
      </c>
      <c r="F1037" s="14">
        <f ca="1">(TRUNC(PRODUCT($E$12:$E1036),16))</f>
        <v>1.3519505651310899</v>
      </c>
      <c r="G1037" s="14">
        <f t="shared" ca="1" si="361"/>
        <v>1.3411112255163</v>
      </c>
      <c r="H1037" s="14">
        <f t="shared" ca="1" si="362"/>
        <v>1.00808236</v>
      </c>
      <c r="I1037" s="13">
        <f t="shared" ref="I1037:I1100" si="376">I1036</f>
        <v>0.1</v>
      </c>
      <c r="J1037" s="29">
        <f t="shared" si="363"/>
        <v>45371</v>
      </c>
      <c r="K1037" s="2">
        <f t="shared" si="364"/>
        <v>20</v>
      </c>
      <c r="L1037" s="17">
        <f t="shared" si="365"/>
        <v>20</v>
      </c>
      <c r="M1037" s="12">
        <f t="shared" si="366"/>
        <v>1.007592982</v>
      </c>
      <c r="N1037" s="12">
        <f t="shared" ca="1" si="367"/>
        <v>1.015736711</v>
      </c>
      <c r="O1037" s="17">
        <f t="shared" si="368"/>
        <v>0</v>
      </c>
      <c r="P1037" s="14">
        <f t="shared" ca="1" si="369"/>
        <v>765.06936638000002</v>
      </c>
      <c r="Q1037" s="14">
        <f t="shared" si="373"/>
        <v>0</v>
      </c>
      <c r="R1037" s="14">
        <f t="shared" ca="1" si="370"/>
        <v>737.72331674999998</v>
      </c>
      <c r="S1037" s="20">
        <f t="shared" si="374"/>
        <v>0</v>
      </c>
      <c r="T1037" s="14">
        <f t="shared" si="357"/>
        <v>0</v>
      </c>
      <c r="U1037" s="4" t="str">
        <f t="shared" si="371"/>
        <v>J=</v>
      </c>
      <c r="V1037" s="29">
        <f t="shared" si="372"/>
        <v>45404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35">
        <f t="shared" si="375"/>
        <v>45401</v>
      </c>
      <c r="B1038" s="156">
        <f t="shared" ca="1" si="358"/>
        <v>1766.4463174799998</v>
      </c>
      <c r="C1038" s="14">
        <f t="shared" si="359"/>
        <v>1000</v>
      </c>
      <c r="D1038" s="13">
        <f ca="1">IF(A1038&lt;$B$1,VLOOKUP(A1038,[1]DI!$A$4:$B$15000,2,FALSE),0)</f>
        <v>0.1065</v>
      </c>
      <c r="E1038" s="14">
        <f t="shared" ca="1" si="360"/>
        <v>1.00040168</v>
      </c>
      <c r="F1038" s="14">
        <f ca="1">(TRUNC(PRODUCT($E$12:$E1037),16))</f>
        <v>1.3524936166340999</v>
      </c>
      <c r="G1038" s="14">
        <f t="shared" ca="1" si="361"/>
        <v>1.3411112255163</v>
      </c>
      <c r="H1038" s="14">
        <f t="shared" ca="1" si="362"/>
        <v>1.00848728</v>
      </c>
      <c r="I1038" s="13">
        <f t="shared" si="376"/>
        <v>0.1</v>
      </c>
      <c r="J1038" s="29">
        <f t="shared" si="363"/>
        <v>45371</v>
      </c>
      <c r="K1038" s="2">
        <f t="shared" si="364"/>
        <v>21</v>
      </c>
      <c r="L1038" s="17">
        <f t="shared" si="365"/>
        <v>21</v>
      </c>
      <c r="M1038" s="12">
        <f t="shared" si="366"/>
        <v>1.00797414</v>
      </c>
      <c r="N1038" s="12">
        <f t="shared" ca="1" si="367"/>
        <v>1.016529099</v>
      </c>
      <c r="O1038" s="17">
        <f t="shared" si="368"/>
        <v>0</v>
      </c>
      <c r="P1038" s="14">
        <f t="shared" ca="1" si="369"/>
        <v>766.44631747999995</v>
      </c>
      <c r="Q1038" s="14">
        <f t="shared" si="373"/>
        <v>0</v>
      </c>
      <c r="R1038" s="14">
        <f t="shared" ca="1" si="370"/>
        <v>737.72331674999998</v>
      </c>
      <c r="S1038" s="20">
        <f t="shared" si="374"/>
        <v>0</v>
      </c>
      <c r="T1038" s="14">
        <f t="shared" ref="T1038:T1101" si="377">IF(S1038&gt;0,TRUNC(S1038*C1038,8),0)</f>
        <v>0</v>
      </c>
      <c r="U1038" s="4" t="str">
        <f t="shared" si="371"/>
        <v>J=</v>
      </c>
      <c r="V1038" s="29">
        <f t="shared" si="372"/>
        <v>45404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35">
        <f t="shared" si="375"/>
        <v>45402</v>
      </c>
      <c r="B1039" s="156">
        <f t="shared" ca="1" si="358"/>
        <v>1767.8243563999999</v>
      </c>
      <c r="C1039" s="14">
        <f t="shared" si="359"/>
        <v>1000</v>
      </c>
      <c r="D1039" s="13">
        <f ca="1">IF(A1039&lt;$B$1,VLOOKUP(A1039,[1]DI!$A$4:$B$15000,2,FALSE),0)</f>
        <v>0</v>
      </c>
      <c r="E1039" s="14">
        <f t="shared" ca="1" si="360"/>
        <v>1</v>
      </c>
      <c r="F1039" s="14">
        <f ca="1">(TRUNC(PRODUCT($E$12:$E1038),16))</f>
        <v>1.3530368862700299</v>
      </c>
      <c r="G1039" s="14">
        <f t="shared" ca="1" si="361"/>
        <v>1.3411112255163</v>
      </c>
      <c r="H1039" s="14">
        <f t="shared" ca="1" si="362"/>
        <v>1.0088923700000001</v>
      </c>
      <c r="I1039" s="13">
        <f t="shared" si="376"/>
        <v>0.1</v>
      </c>
      <c r="J1039" s="29">
        <f t="shared" si="363"/>
        <v>45371</v>
      </c>
      <c r="K1039" s="2">
        <f t="shared" si="364"/>
        <v>21</v>
      </c>
      <c r="L1039" s="17">
        <f t="shared" si="365"/>
        <v>22</v>
      </c>
      <c r="M1039" s="12">
        <f t="shared" si="366"/>
        <v>1.0083554429999999</v>
      </c>
      <c r="N1039" s="12">
        <f t="shared" ca="1" si="367"/>
        <v>1.0173221130000001</v>
      </c>
      <c r="O1039" s="17">
        <f t="shared" si="368"/>
        <v>0</v>
      </c>
      <c r="P1039" s="14">
        <f t="shared" ca="1" si="369"/>
        <v>767.82435639999994</v>
      </c>
      <c r="Q1039" s="14">
        <f t="shared" si="373"/>
        <v>0</v>
      </c>
      <c r="R1039" s="14">
        <f t="shared" ca="1" si="370"/>
        <v>737.72331674999998</v>
      </c>
      <c r="S1039" s="20">
        <f t="shared" si="374"/>
        <v>0</v>
      </c>
      <c r="T1039" s="14">
        <f t="shared" si="377"/>
        <v>0</v>
      </c>
      <c r="U1039" s="4" t="str">
        <f t="shared" si="371"/>
        <v>J=</v>
      </c>
      <c r="V1039" s="29">
        <f t="shared" si="372"/>
        <v>45404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35">
        <f t="shared" si="375"/>
        <v>45403</v>
      </c>
      <c r="B1040" s="156">
        <f t="shared" ca="1" si="358"/>
        <v>1767.8243563999999</v>
      </c>
      <c r="C1040" s="14">
        <f t="shared" si="359"/>
        <v>1000</v>
      </c>
      <c r="D1040" s="13">
        <f ca="1">IF(A1040&lt;$B$1,VLOOKUP(A1040,[1]DI!$A$4:$B$15000,2,FALSE),0)</f>
        <v>0</v>
      </c>
      <c r="E1040" s="14">
        <f t="shared" ca="1" si="360"/>
        <v>1</v>
      </c>
      <c r="F1040" s="14">
        <f ca="1">(TRUNC(PRODUCT($E$12:$E1039),16))</f>
        <v>1.3530368862700299</v>
      </c>
      <c r="G1040" s="14">
        <f t="shared" ca="1" si="361"/>
        <v>1.3411112255163</v>
      </c>
      <c r="H1040" s="14">
        <f t="shared" ca="1" si="362"/>
        <v>1.0088923700000001</v>
      </c>
      <c r="I1040" s="13">
        <f t="shared" si="376"/>
        <v>0.1</v>
      </c>
      <c r="J1040" s="29">
        <f t="shared" si="363"/>
        <v>45371</v>
      </c>
      <c r="K1040" s="2">
        <f t="shared" si="364"/>
        <v>21</v>
      </c>
      <c r="L1040" s="17">
        <f t="shared" si="365"/>
        <v>22</v>
      </c>
      <c r="M1040" s="12">
        <f t="shared" si="366"/>
        <v>1.0083554429999999</v>
      </c>
      <c r="N1040" s="12">
        <f t="shared" ca="1" si="367"/>
        <v>1.0173221130000001</v>
      </c>
      <c r="O1040" s="17">
        <f t="shared" si="368"/>
        <v>0</v>
      </c>
      <c r="P1040" s="14">
        <f t="shared" ca="1" si="369"/>
        <v>767.82435639999994</v>
      </c>
      <c r="Q1040" s="14">
        <f t="shared" si="373"/>
        <v>0</v>
      </c>
      <c r="R1040" s="14">
        <f t="shared" ca="1" si="370"/>
        <v>737.72331674999998</v>
      </c>
      <c r="S1040" s="20">
        <f t="shared" si="374"/>
        <v>0</v>
      </c>
      <c r="T1040" s="14">
        <f t="shared" si="377"/>
        <v>0</v>
      </c>
      <c r="U1040" s="4" t="str">
        <f t="shared" si="371"/>
        <v>J=</v>
      </c>
      <c r="V1040" s="29">
        <f t="shared" si="372"/>
        <v>45404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x14ac:dyDescent="0.15">
      <c r="A1041" s="35">
        <f t="shared" si="375"/>
        <v>45404</v>
      </c>
      <c r="B1041" s="156">
        <f t="shared" ca="1" si="358"/>
        <v>1767.8243563999999</v>
      </c>
      <c r="C1041" s="14">
        <f t="shared" si="359"/>
        <v>1000</v>
      </c>
      <c r="D1041" s="13">
        <f ca="1">IF(A1041&lt;$B$1,VLOOKUP(A1041,[1]DI!$A$4:$B$15000,2,FALSE),0)</f>
        <v>0.1065</v>
      </c>
      <c r="E1041" s="14">
        <f t="shared" ca="1" si="360"/>
        <v>1.00040168</v>
      </c>
      <c r="F1041" s="14">
        <f ca="1">(TRUNC(PRODUCT($E$12:$E1040),16))</f>
        <v>1.3530368862700299</v>
      </c>
      <c r="G1041" s="14">
        <f t="shared" ca="1" si="361"/>
        <v>1.3411112255163</v>
      </c>
      <c r="H1041" s="14">
        <f t="shared" ca="1" si="362"/>
        <v>1.0088923700000001</v>
      </c>
      <c r="I1041" s="13">
        <f t="shared" si="376"/>
        <v>0.1</v>
      </c>
      <c r="J1041" s="29">
        <f t="shared" si="363"/>
        <v>45371</v>
      </c>
      <c r="K1041" s="2">
        <f t="shared" si="364"/>
        <v>22</v>
      </c>
      <c r="L1041" s="17">
        <f t="shared" si="365"/>
        <v>22</v>
      </c>
      <c r="M1041" s="12">
        <f t="shared" si="366"/>
        <v>1.0083554429999999</v>
      </c>
      <c r="N1041" s="12">
        <f t="shared" ca="1" si="367"/>
        <v>1.0173221130000001</v>
      </c>
      <c r="O1041" s="17">
        <f t="shared" si="368"/>
        <v>23</v>
      </c>
      <c r="P1041" s="14">
        <f t="shared" ca="1" si="369"/>
        <v>767.82435639999994</v>
      </c>
      <c r="Q1041" s="14">
        <f t="shared" si="373"/>
        <v>0</v>
      </c>
      <c r="R1041" s="14">
        <f t="shared" ca="1" si="370"/>
        <v>767.82435639999994</v>
      </c>
      <c r="S1041" s="20">
        <f t="shared" si="374"/>
        <v>0</v>
      </c>
      <c r="T1041" s="14">
        <f t="shared" si="377"/>
        <v>0</v>
      </c>
      <c r="U1041" s="4" t="str">
        <f t="shared" si="371"/>
        <v>J=</v>
      </c>
      <c r="V1041" s="29">
        <f t="shared" si="372"/>
        <v>45404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35">
        <f t="shared" si="375"/>
        <v>45405</v>
      </c>
      <c r="B1042" s="156">
        <f t="shared" ca="1" si="358"/>
        <v>1769.20346976</v>
      </c>
      <c r="C1042" s="14">
        <f t="shared" si="359"/>
        <v>1000</v>
      </c>
      <c r="D1042" s="13">
        <f ca="1">IF(A1042&lt;$B$1,VLOOKUP(A1042,[1]DI!$A$4:$B$15000,2,FALSE),0)</f>
        <v>0.1065</v>
      </c>
      <c r="E1042" s="14">
        <f t="shared" ca="1" si="360"/>
        <v>1.00040168</v>
      </c>
      <c r="F1042" s="14">
        <f ca="1">(TRUNC(PRODUCT($E$12:$E1041),16))</f>
        <v>1.3535803741265</v>
      </c>
      <c r="G1042" s="14">
        <f t="shared" ca="1" si="361"/>
        <v>1.3530368862700299</v>
      </c>
      <c r="H1042" s="14">
        <f t="shared" ca="1" si="362"/>
        <v>1.00040168</v>
      </c>
      <c r="I1042" s="13">
        <f t="shared" si="376"/>
        <v>0.1</v>
      </c>
      <c r="J1042" s="29">
        <f t="shared" si="363"/>
        <v>45404</v>
      </c>
      <c r="K1042" s="2">
        <f t="shared" si="364"/>
        <v>1</v>
      </c>
      <c r="L1042" s="17">
        <f t="shared" si="365"/>
        <v>1</v>
      </c>
      <c r="M1042" s="12">
        <f t="shared" si="366"/>
        <v>1.000378287</v>
      </c>
      <c r="N1042" s="12">
        <f t="shared" ca="1" si="367"/>
        <v>1.0007801190000001</v>
      </c>
      <c r="O1042" s="17">
        <f t="shared" si="368"/>
        <v>0</v>
      </c>
      <c r="P1042" s="14">
        <f t="shared" ca="1" si="369"/>
        <v>769.20346975999996</v>
      </c>
      <c r="Q1042" s="14">
        <f t="shared" si="373"/>
        <v>0</v>
      </c>
      <c r="R1042" s="14">
        <f t="shared" ca="1" si="370"/>
        <v>767.82435639999994</v>
      </c>
      <c r="S1042" s="20">
        <f t="shared" si="374"/>
        <v>0</v>
      </c>
      <c r="T1042" s="14">
        <f t="shared" si="377"/>
        <v>0</v>
      </c>
      <c r="U1042" s="4" t="str">
        <f t="shared" si="371"/>
        <v>J=</v>
      </c>
      <c r="V1042" s="29">
        <f t="shared" si="372"/>
        <v>45432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35">
        <f t="shared" si="375"/>
        <v>45406</v>
      </c>
      <c r="B1043" s="156">
        <f t="shared" ca="1" si="358"/>
        <v>1770.5836544200001</v>
      </c>
      <c r="C1043" s="14">
        <f t="shared" si="359"/>
        <v>1000</v>
      </c>
      <c r="D1043" s="13">
        <f ca="1">IF(A1043&lt;$B$1,VLOOKUP(A1043,[1]DI!$A$4:$B$15000,2,FALSE),0)</f>
        <v>0.1065</v>
      </c>
      <c r="E1043" s="14">
        <f t="shared" ca="1" si="360"/>
        <v>1.00040168</v>
      </c>
      <c r="F1043" s="14">
        <f ca="1">(TRUNC(PRODUCT($E$12:$E1042),16))</f>
        <v>1.35412408029118</v>
      </c>
      <c r="G1043" s="14">
        <f t="shared" ca="1" si="361"/>
        <v>1.3530368862700299</v>
      </c>
      <c r="H1043" s="14">
        <f t="shared" ca="1" si="362"/>
        <v>1.0008035200000001</v>
      </c>
      <c r="I1043" s="13">
        <f t="shared" si="376"/>
        <v>0.1</v>
      </c>
      <c r="J1043" s="29">
        <f t="shared" si="363"/>
        <v>45404</v>
      </c>
      <c r="K1043" s="2">
        <f t="shared" si="364"/>
        <v>2</v>
      </c>
      <c r="L1043" s="17">
        <f t="shared" si="365"/>
        <v>2</v>
      </c>
      <c r="M1043" s="12">
        <f t="shared" si="366"/>
        <v>1.0007567159999999</v>
      </c>
      <c r="N1043" s="12">
        <f t="shared" ca="1" si="367"/>
        <v>1.0015608439999999</v>
      </c>
      <c r="O1043" s="17">
        <f t="shared" si="368"/>
        <v>0</v>
      </c>
      <c r="P1043" s="14">
        <f t="shared" ca="1" si="369"/>
        <v>770.58365442000002</v>
      </c>
      <c r="Q1043" s="14">
        <f t="shared" si="373"/>
        <v>0</v>
      </c>
      <c r="R1043" s="14">
        <f t="shared" ca="1" si="370"/>
        <v>767.82435639999994</v>
      </c>
      <c r="S1043" s="20">
        <f t="shared" si="374"/>
        <v>0</v>
      </c>
      <c r="T1043" s="14">
        <f t="shared" si="377"/>
        <v>0</v>
      </c>
      <c r="U1043" s="4" t="str">
        <f t="shared" si="371"/>
        <v>J=</v>
      </c>
      <c r="V1043" s="29">
        <f t="shared" si="372"/>
        <v>45432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35">
        <f t="shared" si="375"/>
        <v>45407</v>
      </c>
      <c r="B1044" s="156">
        <f t="shared" ca="1" si="358"/>
        <v>1771.9649156999999</v>
      </c>
      <c r="C1044" s="14">
        <f t="shared" si="359"/>
        <v>1000</v>
      </c>
      <c r="D1044" s="13">
        <f ca="1">IF(A1044&lt;$B$1,VLOOKUP(A1044,[1]DI!$A$4:$B$15000,2,FALSE),0)</f>
        <v>0.1065</v>
      </c>
      <c r="E1044" s="14">
        <f t="shared" ca="1" si="360"/>
        <v>1.00040168</v>
      </c>
      <c r="F1044" s="14">
        <f ca="1">(TRUNC(PRODUCT($E$12:$E1043),16))</f>
        <v>1.3546680048517501</v>
      </c>
      <c r="G1044" s="14">
        <f t="shared" ca="1" si="361"/>
        <v>1.3530368862700299</v>
      </c>
      <c r="H1044" s="14">
        <f t="shared" ca="1" si="362"/>
        <v>1.0012055200000001</v>
      </c>
      <c r="I1044" s="13">
        <f t="shared" si="376"/>
        <v>0.1</v>
      </c>
      <c r="J1044" s="29">
        <f t="shared" si="363"/>
        <v>45404</v>
      </c>
      <c r="K1044" s="2">
        <f t="shared" si="364"/>
        <v>3</v>
      </c>
      <c r="L1044" s="17">
        <f t="shared" si="365"/>
        <v>3</v>
      </c>
      <c r="M1044" s="12">
        <f t="shared" si="366"/>
        <v>1.001135289</v>
      </c>
      <c r="N1044" s="12">
        <f t="shared" ca="1" si="367"/>
        <v>1.0023421779999999</v>
      </c>
      <c r="O1044" s="17">
        <f t="shared" si="368"/>
        <v>0</v>
      </c>
      <c r="P1044" s="14">
        <f t="shared" ca="1" si="369"/>
        <v>771.96491570000001</v>
      </c>
      <c r="Q1044" s="14">
        <f t="shared" si="373"/>
        <v>0</v>
      </c>
      <c r="R1044" s="14">
        <f t="shared" ca="1" si="370"/>
        <v>767.82435639999994</v>
      </c>
      <c r="S1044" s="20">
        <f t="shared" si="374"/>
        <v>0</v>
      </c>
      <c r="T1044" s="14">
        <f t="shared" si="377"/>
        <v>0</v>
      </c>
      <c r="U1044" s="4" t="str">
        <f t="shared" si="371"/>
        <v>J=</v>
      </c>
      <c r="V1044" s="29">
        <f t="shared" si="372"/>
        <v>45432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35">
        <f t="shared" si="375"/>
        <v>45408</v>
      </c>
      <c r="B1045" s="156">
        <f t="shared" ca="1" si="358"/>
        <v>1773.34726772</v>
      </c>
      <c r="C1045" s="14">
        <f t="shared" si="359"/>
        <v>1000</v>
      </c>
      <c r="D1045" s="13">
        <f ca="1">IF(A1045&lt;$B$1,VLOOKUP(A1045,[1]DI!$A$4:$B$15000,2,FALSE),0)</f>
        <v>0.1065</v>
      </c>
      <c r="E1045" s="14">
        <f t="shared" ca="1" si="360"/>
        <v>1.00040168</v>
      </c>
      <c r="F1045" s="14">
        <f ca="1">(TRUNC(PRODUCT($E$12:$E1044),16))</f>
        <v>1.35521214789594</v>
      </c>
      <c r="G1045" s="14">
        <f t="shared" ca="1" si="361"/>
        <v>1.3530368862700299</v>
      </c>
      <c r="H1045" s="14">
        <f t="shared" ca="1" si="362"/>
        <v>1.0016076899999999</v>
      </c>
      <c r="I1045" s="13">
        <f t="shared" si="376"/>
        <v>0.1</v>
      </c>
      <c r="J1045" s="29">
        <f t="shared" si="363"/>
        <v>45404</v>
      </c>
      <c r="K1045" s="2">
        <f t="shared" si="364"/>
        <v>4</v>
      </c>
      <c r="L1045" s="17">
        <f t="shared" si="365"/>
        <v>4</v>
      </c>
      <c r="M1045" s="12">
        <f t="shared" si="366"/>
        <v>1.001514005</v>
      </c>
      <c r="N1045" s="12">
        <f t="shared" ca="1" si="367"/>
        <v>1.0031241289999999</v>
      </c>
      <c r="O1045" s="17">
        <f t="shared" si="368"/>
        <v>0</v>
      </c>
      <c r="P1045" s="14">
        <f t="shared" ca="1" si="369"/>
        <v>773.34726771999999</v>
      </c>
      <c r="Q1045" s="14">
        <f t="shared" si="373"/>
        <v>0</v>
      </c>
      <c r="R1045" s="14">
        <f t="shared" ca="1" si="370"/>
        <v>767.82435639999994</v>
      </c>
      <c r="S1045" s="20">
        <f t="shared" si="374"/>
        <v>0</v>
      </c>
      <c r="T1045" s="14">
        <f t="shared" si="377"/>
        <v>0</v>
      </c>
      <c r="U1045" s="4" t="str">
        <f t="shared" si="371"/>
        <v>J=</v>
      </c>
      <c r="V1045" s="29">
        <f t="shared" si="372"/>
        <v>45432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35">
        <f t="shared" si="375"/>
        <v>45409</v>
      </c>
      <c r="B1046" s="156">
        <f t="shared" ca="1" si="358"/>
        <v>1774.7306786700001</v>
      </c>
      <c r="C1046" s="14">
        <f t="shared" si="359"/>
        <v>1000</v>
      </c>
      <c r="D1046" s="13">
        <f ca="1">IF(A1046&lt;$B$1,VLOOKUP(A1046,[1]DI!$A$4:$B$15000,2,FALSE),0)</f>
        <v>0</v>
      </c>
      <c r="E1046" s="14">
        <f t="shared" ca="1" si="360"/>
        <v>1</v>
      </c>
      <c r="F1046" s="14">
        <f ca="1">(TRUNC(PRODUCT($E$12:$E1045),16))</f>
        <v>1.3557565095115101</v>
      </c>
      <c r="G1046" s="14">
        <f t="shared" ca="1" si="361"/>
        <v>1.3530368862700299</v>
      </c>
      <c r="H1046" s="14">
        <f t="shared" ca="1" si="362"/>
        <v>1.00201001</v>
      </c>
      <c r="I1046" s="13">
        <f t="shared" si="376"/>
        <v>0.1</v>
      </c>
      <c r="J1046" s="29">
        <f t="shared" si="363"/>
        <v>45404</v>
      </c>
      <c r="K1046" s="2">
        <f t="shared" si="364"/>
        <v>4</v>
      </c>
      <c r="L1046" s="17">
        <f t="shared" si="365"/>
        <v>5</v>
      </c>
      <c r="M1046" s="12">
        <f t="shared" si="366"/>
        <v>1.001892864</v>
      </c>
      <c r="N1046" s="12">
        <f t="shared" ca="1" si="367"/>
        <v>1.003906679</v>
      </c>
      <c r="O1046" s="17">
        <f t="shared" si="368"/>
        <v>0</v>
      </c>
      <c r="P1046" s="14">
        <f t="shared" ca="1" si="369"/>
        <v>774.73067867000009</v>
      </c>
      <c r="Q1046" s="14">
        <f t="shared" si="373"/>
        <v>0</v>
      </c>
      <c r="R1046" s="14">
        <f t="shared" ca="1" si="370"/>
        <v>767.82435639999994</v>
      </c>
      <c r="S1046" s="20">
        <f t="shared" si="374"/>
        <v>0</v>
      </c>
      <c r="T1046" s="14">
        <f t="shared" si="377"/>
        <v>0</v>
      </c>
      <c r="U1046" s="4" t="str">
        <f t="shared" si="371"/>
        <v>J=</v>
      </c>
      <c r="V1046" s="29">
        <f t="shared" si="372"/>
        <v>45432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35">
        <f t="shared" si="375"/>
        <v>45410</v>
      </c>
      <c r="B1047" s="156">
        <f t="shared" ca="1" si="358"/>
        <v>1774.7306786700001</v>
      </c>
      <c r="C1047" s="14">
        <f t="shared" si="359"/>
        <v>1000</v>
      </c>
      <c r="D1047" s="13">
        <f ca="1">IF(A1047&lt;$B$1,VLOOKUP(A1047,[1]DI!$A$4:$B$15000,2,FALSE),0)</f>
        <v>0</v>
      </c>
      <c r="E1047" s="14">
        <f t="shared" ca="1" si="360"/>
        <v>1</v>
      </c>
      <c r="F1047" s="14">
        <f ca="1">(TRUNC(PRODUCT($E$12:$E1046),16))</f>
        <v>1.3557565095115101</v>
      </c>
      <c r="G1047" s="14">
        <f t="shared" ca="1" si="361"/>
        <v>1.3530368862700299</v>
      </c>
      <c r="H1047" s="14">
        <f t="shared" ca="1" si="362"/>
        <v>1.00201001</v>
      </c>
      <c r="I1047" s="13">
        <f t="shared" si="376"/>
        <v>0.1</v>
      </c>
      <c r="J1047" s="29">
        <f t="shared" si="363"/>
        <v>45404</v>
      </c>
      <c r="K1047" s="2">
        <f t="shared" si="364"/>
        <v>4</v>
      </c>
      <c r="L1047" s="17">
        <f t="shared" si="365"/>
        <v>5</v>
      </c>
      <c r="M1047" s="12">
        <f t="shared" si="366"/>
        <v>1.001892864</v>
      </c>
      <c r="N1047" s="12">
        <f t="shared" ca="1" si="367"/>
        <v>1.003906679</v>
      </c>
      <c r="O1047" s="17">
        <f t="shared" si="368"/>
        <v>0</v>
      </c>
      <c r="P1047" s="14">
        <f t="shared" ca="1" si="369"/>
        <v>774.73067867000009</v>
      </c>
      <c r="Q1047" s="14">
        <f t="shared" si="373"/>
        <v>0</v>
      </c>
      <c r="R1047" s="14">
        <f t="shared" ca="1" si="370"/>
        <v>767.82435639999994</v>
      </c>
      <c r="S1047" s="20">
        <f t="shared" si="374"/>
        <v>0</v>
      </c>
      <c r="T1047" s="14">
        <f t="shared" si="377"/>
        <v>0</v>
      </c>
      <c r="U1047" s="4" t="str">
        <f t="shared" si="371"/>
        <v>J=</v>
      </c>
      <c r="V1047" s="29">
        <f t="shared" si="372"/>
        <v>45432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35">
        <f t="shared" si="375"/>
        <v>45411</v>
      </c>
      <c r="B1048" s="156">
        <f t="shared" ca="1" si="358"/>
        <v>1774.7306786700001</v>
      </c>
      <c r="C1048" s="14">
        <f t="shared" si="359"/>
        <v>1000</v>
      </c>
      <c r="D1048" s="13">
        <f ca="1">IF(A1048&lt;$B$1,VLOOKUP(A1048,[1]DI!$A$4:$B$15000,2,FALSE),0)</f>
        <v>0.1065</v>
      </c>
      <c r="E1048" s="14">
        <f t="shared" ca="1" si="360"/>
        <v>1.00040168</v>
      </c>
      <c r="F1048" s="14">
        <f ca="1">(TRUNC(PRODUCT($E$12:$E1047),16))</f>
        <v>1.3557565095115101</v>
      </c>
      <c r="G1048" s="14">
        <f t="shared" ca="1" si="361"/>
        <v>1.3530368862700299</v>
      </c>
      <c r="H1048" s="14">
        <f t="shared" ca="1" si="362"/>
        <v>1.00201001</v>
      </c>
      <c r="I1048" s="13">
        <f t="shared" si="376"/>
        <v>0.1</v>
      </c>
      <c r="J1048" s="29">
        <f t="shared" si="363"/>
        <v>45404</v>
      </c>
      <c r="K1048" s="2">
        <f t="shared" si="364"/>
        <v>5</v>
      </c>
      <c r="L1048" s="17">
        <f t="shared" si="365"/>
        <v>5</v>
      </c>
      <c r="M1048" s="12">
        <f t="shared" si="366"/>
        <v>1.001892864</v>
      </c>
      <c r="N1048" s="12">
        <f t="shared" ca="1" si="367"/>
        <v>1.003906679</v>
      </c>
      <c r="O1048" s="17">
        <f t="shared" si="368"/>
        <v>0</v>
      </c>
      <c r="P1048" s="14">
        <f t="shared" ca="1" si="369"/>
        <v>774.73067867000009</v>
      </c>
      <c r="Q1048" s="14">
        <f t="shared" si="373"/>
        <v>0</v>
      </c>
      <c r="R1048" s="14">
        <f t="shared" ca="1" si="370"/>
        <v>767.82435639999994</v>
      </c>
      <c r="S1048" s="20">
        <f t="shared" si="374"/>
        <v>0</v>
      </c>
      <c r="T1048" s="14">
        <f t="shared" si="377"/>
        <v>0</v>
      </c>
      <c r="U1048" s="4" t="str">
        <f t="shared" si="371"/>
        <v>J=</v>
      </c>
      <c r="V1048" s="29">
        <f t="shared" si="372"/>
        <v>45432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35">
        <f t="shared" si="375"/>
        <v>45412</v>
      </c>
      <c r="B1049" s="156">
        <f t="shared" ref="B1049:B1112" ca="1" si="378">IF(A1049&lt;=TODAY(),C1049+P1049,IF(AND(A1049&gt;TODAY(),A1049&lt;=$B$1),IF(VLOOKUP(TODAY(),$A$10:$D$5000,4,FALSE)=0,"n.d",C1049+P1049),"n.d"))</f>
        <v>1776.1151839099998</v>
      </c>
      <c r="C1049" s="14">
        <f t="shared" ref="C1049:C1112" si="379">(C1048-T1048)</f>
        <v>1000</v>
      </c>
      <c r="D1049" s="13">
        <f ca="1">IF(A1049&lt;$B$1,VLOOKUP(A1049,[1]DI!$A$4:$B$15000,2,FALSE),0)</f>
        <v>0.1065</v>
      </c>
      <c r="E1049" s="14">
        <f t="shared" ref="E1049:E1112" ca="1" si="380">ROUND(((1+D1049)^(1/252)),8)</f>
        <v>1.00040168</v>
      </c>
      <c r="F1049" s="14">
        <f ca="1">(TRUNC(PRODUCT($E$12:$E1048),16))</f>
        <v>1.35630108978625</v>
      </c>
      <c r="G1049" s="14">
        <f t="shared" ref="G1049:G1112" ca="1" si="381">IF(O1048&gt;0,F1048,G1048)</f>
        <v>1.3530368862700299</v>
      </c>
      <c r="H1049" s="14">
        <f t="shared" ref="H1049:H1112" ca="1" si="382">ROUND(F1049/G1049,8)</f>
        <v>1.0024124999999999</v>
      </c>
      <c r="I1049" s="13">
        <f t="shared" si="376"/>
        <v>0.1</v>
      </c>
      <c r="J1049" s="29">
        <f t="shared" ref="J1049:J1112" si="383">IF(O1048&gt;0,VLOOKUP(O1048,Y$12:AI$150,2),J1048)</f>
        <v>45404</v>
      </c>
      <c r="K1049" s="2">
        <f t="shared" ref="K1049:K1112" si="384">IF(A1049&gt;J1049,IF(NETWORKDAYS(J1049,A1049,$Y$160:$Y$544)-1=0,1,NETWORKDAYS(J1049,A1049,$Y$160:$Y$544)-1),0)</f>
        <v>6</v>
      </c>
      <c r="L1049" s="17">
        <f t="shared" ref="L1049:L1112" si="385">IF(AND(K1049=1,K1048=1),1,IF(K1049&gt;0,IF(K1049=K1048,K1049+1,K1049),0))</f>
        <v>6</v>
      </c>
      <c r="M1049" s="12">
        <f t="shared" ref="M1049:M1112" si="386">ROUND((I1049+1)^(L1049/252),9)</f>
        <v>1.0022718669999999</v>
      </c>
      <c r="N1049" s="12">
        <f t="shared" ref="N1049:N1112" ca="1" si="387">ROUND(H1049*M1049,9)</f>
        <v>1.0046898479999999</v>
      </c>
      <c r="O1049" s="17">
        <f t="shared" ref="O1049:O1112" si="388">IF(VLOOKUP(A1049,Z$12:AG$150,8)=VLOOKUP(A1048,Z$12:AG$150,8),0,VLOOKUP(A1049,Z$12:AG$150,8))</f>
        <v>0</v>
      </c>
      <c r="P1049" s="14">
        <f t="shared" ref="P1049:P1112" ca="1" si="389">TRUNC(((N1049-1)*C1049),8)+TRUNC(R1048*N1049,8)</f>
        <v>776.11518390999993</v>
      </c>
      <c r="Q1049" s="14">
        <f t="shared" si="373"/>
        <v>0</v>
      </c>
      <c r="R1049" s="14">
        <f t="shared" ref="R1049:R1112" ca="1" si="390">IF(O1049&gt;0,P1049-Q1049,R1048)</f>
        <v>767.82435639999994</v>
      </c>
      <c r="S1049" s="20">
        <f t="shared" si="374"/>
        <v>0</v>
      </c>
      <c r="T1049" s="14">
        <f t="shared" si="377"/>
        <v>0</v>
      </c>
      <c r="U1049" s="4" t="str">
        <f t="shared" ref="U1049:U1112" si="391">IF(O1048&gt;0,VLOOKUP(O1048,Y$12:AI$150,10),U1048)</f>
        <v>J=</v>
      </c>
      <c r="V1049" s="29">
        <f t="shared" ref="V1049:V1112" si="392">IF(O1048&gt;0,VLOOKUP(O1048,Y$12:AI$150,11),V1048)</f>
        <v>45432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35">
        <f t="shared" si="375"/>
        <v>45413</v>
      </c>
      <c r="B1050" s="156">
        <f t="shared" ca="1" si="378"/>
        <v>1777.50076575</v>
      </c>
      <c r="C1050" s="14">
        <f t="shared" si="379"/>
        <v>1000</v>
      </c>
      <c r="D1050" s="13">
        <f ca="1">IF(A1050&lt;$B$1,VLOOKUP(A1050,[1]DI!$A$4:$B$15000,2,FALSE),0)</f>
        <v>0</v>
      </c>
      <c r="E1050" s="14">
        <f t="shared" ca="1" si="380"/>
        <v>1</v>
      </c>
      <c r="F1050" s="14">
        <f ca="1">(TRUNC(PRODUCT($E$12:$E1049),16))</f>
        <v>1.35684588880799</v>
      </c>
      <c r="G1050" s="14">
        <f t="shared" ca="1" si="381"/>
        <v>1.3530368862700299</v>
      </c>
      <c r="H1050" s="14">
        <f t="shared" ca="1" si="382"/>
        <v>1.00281515</v>
      </c>
      <c r="I1050" s="13">
        <f t="shared" si="376"/>
        <v>0.1</v>
      </c>
      <c r="J1050" s="29">
        <f t="shared" si="383"/>
        <v>45404</v>
      </c>
      <c r="K1050" s="2">
        <f t="shared" si="384"/>
        <v>6</v>
      </c>
      <c r="L1050" s="17">
        <f t="shared" si="385"/>
        <v>7</v>
      </c>
      <c r="M1050" s="12">
        <f t="shared" si="386"/>
        <v>1.0026510129999999</v>
      </c>
      <c r="N1050" s="12">
        <f t="shared" ca="1" si="387"/>
        <v>1.0054736259999999</v>
      </c>
      <c r="O1050" s="17">
        <f t="shared" si="388"/>
        <v>0</v>
      </c>
      <c r="P1050" s="14">
        <f t="shared" ca="1" si="389"/>
        <v>777.50076574999991</v>
      </c>
      <c r="Q1050" s="14">
        <f t="shared" si="373"/>
        <v>0</v>
      </c>
      <c r="R1050" s="14">
        <f t="shared" ca="1" si="390"/>
        <v>767.82435639999994</v>
      </c>
      <c r="S1050" s="20">
        <f t="shared" si="374"/>
        <v>0</v>
      </c>
      <c r="T1050" s="14">
        <f t="shared" si="377"/>
        <v>0</v>
      </c>
      <c r="U1050" s="4" t="str">
        <f t="shared" si="391"/>
        <v>J=</v>
      </c>
      <c r="V1050" s="29">
        <f t="shared" si="392"/>
        <v>45432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35">
        <f t="shared" si="375"/>
        <v>45414</v>
      </c>
      <c r="B1051" s="156">
        <f t="shared" ca="1" si="378"/>
        <v>1777.50076575</v>
      </c>
      <c r="C1051" s="14">
        <f t="shared" si="379"/>
        <v>1000</v>
      </c>
      <c r="D1051" s="13">
        <f ca="1">IF(A1051&lt;$B$1,VLOOKUP(A1051,[1]DI!$A$4:$B$15000,2,FALSE),0)</f>
        <v>0.1065</v>
      </c>
      <c r="E1051" s="14">
        <f t="shared" ca="1" si="380"/>
        <v>1.00040168</v>
      </c>
      <c r="F1051" s="14">
        <f ca="1">(TRUNC(PRODUCT($E$12:$E1050),16))</f>
        <v>1.35684588880799</v>
      </c>
      <c r="G1051" s="14">
        <f t="shared" ca="1" si="381"/>
        <v>1.3530368862700299</v>
      </c>
      <c r="H1051" s="14">
        <f t="shared" ca="1" si="382"/>
        <v>1.00281515</v>
      </c>
      <c r="I1051" s="13">
        <f t="shared" si="376"/>
        <v>0.1</v>
      </c>
      <c r="J1051" s="29">
        <f t="shared" si="383"/>
        <v>45404</v>
      </c>
      <c r="K1051" s="2">
        <f t="shared" si="384"/>
        <v>7</v>
      </c>
      <c r="L1051" s="17">
        <f t="shared" si="385"/>
        <v>7</v>
      </c>
      <c r="M1051" s="12">
        <f t="shared" si="386"/>
        <v>1.0026510129999999</v>
      </c>
      <c r="N1051" s="12">
        <f t="shared" ca="1" si="387"/>
        <v>1.0054736259999999</v>
      </c>
      <c r="O1051" s="17">
        <f t="shared" si="388"/>
        <v>0</v>
      </c>
      <c r="P1051" s="14">
        <f t="shared" ca="1" si="389"/>
        <v>777.50076574999991</v>
      </c>
      <c r="Q1051" s="14">
        <f t="shared" si="373"/>
        <v>0</v>
      </c>
      <c r="R1051" s="14">
        <f t="shared" ca="1" si="390"/>
        <v>767.82435639999994</v>
      </c>
      <c r="S1051" s="20">
        <f t="shared" si="374"/>
        <v>0</v>
      </c>
      <c r="T1051" s="14">
        <f t="shared" si="377"/>
        <v>0</v>
      </c>
      <c r="U1051" s="4" t="str">
        <f t="shared" si="391"/>
        <v>J=</v>
      </c>
      <c r="V1051" s="29">
        <f t="shared" si="392"/>
        <v>45432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35">
        <f t="shared" si="375"/>
        <v>45415</v>
      </c>
      <c r="B1052" s="156">
        <f t="shared" ca="1" si="378"/>
        <v>1778.8874242000002</v>
      </c>
      <c r="C1052" s="14">
        <f t="shared" si="379"/>
        <v>1000</v>
      </c>
      <c r="D1052" s="13">
        <f ca="1">IF(A1052&lt;$B$1,VLOOKUP(A1052,[1]DI!$A$4:$B$15000,2,FALSE),0)</f>
        <v>0.1065</v>
      </c>
      <c r="E1052" s="14">
        <f t="shared" ca="1" si="380"/>
        <v>1.00040168</v>
      </c>
      <c r="F1052" s="14">
        <f ca="1">(TRUNC(PRODUCT($E$12:$E1051),16))</f>
        <v>1.3573909066646099</v>
      </c>
      <c r="G1052" s="14">
        <f t="shared" ca="1" si="381"/>
        <v>1.3530368862700299</v>
      </c>
      <c r="H1052" s="14">
        <f t="shared" ca="1" si="382"/>
        <v>1.00321796</v>
      </c>
      <c r="I1052" s="13">
        <f t="shared" si="376"/>
        <v>0.1</v>
      </c>
      <c r="J1052" s="29">
        <f t="shared" si="383"/>
        <v>45404</v>
      </c>
      <c r="K1052" s="2">
        <f t="shared" si="384"/>
        <v>8</v>
      </c>
      <c r="L1052" s="17">
        <f t="shared" si="385"/>
        <v>8</v>
      </c>
      <c r="M1052" s="12">
        <f t="shared" si="386"/>
        <v>1.003030302</v>
      </c>
      <c r="N1052" s="12">
        <f t="shared" ca="1" si="387"/>
        <v>1.0062580130000001</v>
      </c>
      <c r="O1052" s="17">
        <f t="shared" si="388"/>
        <v>0</v>
      </c>
      <c r="P1052" s="14">
        <f t="shared" ca="1" si="389"/>
        <v>778.88742420000005</v>
      </c>
      <c r="Q1052" s="14">
        <f t="shared" si="373"/>
        <v>0</v>
      </c>
      <c r="R1052" s="14">
        <f t="shared" ca="1" si="390"/>
        <v>767.82435639999994</v>
      </c>
      <c r="S1052" s="20">
        <f t="shared" si="374"/>
        <v>0</v>
      </c>
      <c r="T1052" s="14">
        <f t="shared" si="377"/>
        <v>0</v>
      </c>
      <c r="U1052" s="4" t="str">
        <f t="shared" si="391"/>
        <v>J=</v>
      </c>
      <c r="V1052" s="29">
        <f t="shared" si="392"/>
        <v>45432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35">
        <f t="shared" si="375"/>
        <v>45416</v>
      </c>
      <c r="B1053" s="156">
        <f t="shared" ca="1" si="378"/>
        <v>1780.27516277</v>
      </c>
      <c r="C1053" s="14">
        <f t="shared" si="379"/>
        <v>1000</v>
      </c>
      <c r="D1053" s="13">
        <f ca="1">IF(A1053&lt;$B$1,VLOOKUP(A1053,[1]DI!$A$4:$B$15000,2,FALSE),0)</f>
        <v>0</v>
      </c>
      <c r="E1053" s="14">
        <f t="shared" ca="1" si="380"/>
        <v>1</v>
      </c>
      <c r="F1053" s="14">
        <f ca="1">(TRUNC(PRODUCT($E$12:$E1052),16))</f>
        <v>1.357936143444</v>
      </c>
      <c r="G1053" s="14">
        <f t="shared" ca="1" si="381"/>
        <v>1.3530368862700299</v>
      </c>
      <c r="H1053" s="14">
        <f t="shared" ca="1" si="382"/>
        <v>1.0036209300000001</v>
      </c>
      <c r="I1053" s="13">
        <f t="shared" si="376"/>
        <v>0.1</v>
      </c>
      <c r="J1053" s="29">
        <f t="shared" si="383"/>
        <v>45404</v>
      </c>
      <c r="K1053" s="2">
        <f t="shared" si="384"/>
        <v>8</v>
      </c>
      <c r="L1053" s="17">
        <f t="shared" si="385"/>
        <v>9</v>
      </c>
      <c r="M1053" s="12">
        <f t="shared" si="386"/>
        <v>1.003409735</v>
      </c>
      <c r="N1053" s="12">
        <f t="shared" ca="1" si="387"/>
        <v>1.0070430109999999</v>
      </c>
      <c r="O1053" s="17">
        <f t="shared" si="388"/>
        <v>0</v>
      </c>
      <c r="P1053" s="14">
        <f t="shared" ca="1" si="389"/>
        <v>780.27516276999995</v>
      </c>
      <c r="Q1053" s="14">
        <f t="shared" si="373"/>
        <v>0</v>
      </c>
      <c r="R1053" s="14">
        <f t="shared" ca="1" si="390"/>
        <v>767.82435639999994</v>
      </c>
      <c r="S1053" s="20">
        <f t="shared" si="374"/>
        <v>0</v>
      </c>
      <c r="T1053" s="14">
        <f t="shared" si="377"/>
        <v>0</v>
      </c>
      <c r="U1053" s="4" t="str">
        <f t="shared" si="391"/>
        <v>J=</v>
      </c>
      <c r="V1053" s="29">
        <f t="shared" si="392"/>
        <v>45432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35">
        <f t="shared" si="375"/>
        <v>45417</v>
      </c>
      <c r="B1054" s="156">
        <f t="shared" ca="1" si="378"/>
        <v>1780.27516277</v>
      </c>
      <c r="C1054" s="14">
        <f t="shared" si="379"/>
        <v>1000</v>
      </c>
      <c r="D1054" s="13">
        <f ca="1">IF(A1054&lt;$B$1,VLOOKUP(A1054,[1]DI!$A$4:$B$15000,2,FALSE),0)</f>
        <v>0</v>
      </c>
      <c r="E1054" s="14">
        <f t="shared" ca="1" si="380"/>
        <v>1</v>
      </c>
      <c r="F1054" s="14">
        <f ca="1">(TRUNC(PRODUCT($E$12:$E1053),16))</f>
        <v>1.357936143444</v>
      </c>
      <c r="G1054" s="14">
        <f t="shared" ca="1" si="381"/>
        <v>1.3530368862700299</v>
      </c>
      <c r="H1054" s="14">
        <f t="shared" ca="1" si="382"/>
        <v>1.0036209300000001</v>
      </c>
      <c r="I1054" s="13">
        <f t="shared" si="376"/>
        <v>0.1</v>
      </c>
      <c r="J1054" s="29">
        <f t="shared" si="383"/>
        <v>45404</v>
      </c>
      <c r="K1054" s="2">
        <f t="shared" si="384"/>
        <v>8</v>
      </c>
      <c r="L1054" s="17">
        <f t="shared" si="385"/>
        <v>9</v>
      </c>
      <c r="M1054" s="12">
        <f t="shared" si="386"/>
        <v>1.003409735</v>
      </c>
      <c r="N1054" s="12">
        <f t="shared" ca="1" si="387"/>
        <v>1.0070430109999999</v>
      </c>
      <c r="O1054" s="17">
        <f t="shared" si="388"/>
        <v>0</v>
      </c>
      <c r="P1054" s="14">
        <f t="shared" ca="1" si="389"/>
        <v>780.27516276999995</v>
      </c>
      <c r="Q1054" s="14">
        <f t="shared" si="373"/>
        <v>0</v>
      </c>
      <c r="R1054" s="14">
        <f t="shared" ca="1" si="390"/>
        <v>767.82435639999994</v>
      </c>
      <c r="S1054" s="20">
        <f t="shared" si="374"/>
        <v>0</v>
      </c>
      <c r="T1054" s="14">
        <f t="shared" si="377"/>
        <v>0</v>
      </c>
      <c r="U1054" s="4" t="str">
        <f t="shared" si="391"/>
        <v>J=</v>
      </c>
      <c r="V1054" s="29">
        <f t="shared" si="392"/>
        <v>45432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35">
        <f t="shared" si="375"/>
        <v>45418</v>
      </c>
      <c r="B1055" s="156">
        <f t="shared" ca="1" si="378"/>
        <v>1780.27516277</v>
      </c>
      <c r="C1055" s="14">
        <f t="shared" si="379"/>
        <v>1000</v>
      </c>
      <c r="D1055" s="13">
        <f ca="1">IF(A1055&lt;$B$1,VLOOKUP(A1055,[1]DI!$A$4:$B$15000,2,FALSE),0)</f>
        <v>0.1065</v>
      </c>
      <c r="E1055" s="14">
        <f t="shared" ca="1" si="380"/>
        <v>1.00040168</v>
      </c>
      <c r="F1055" s="14">
        <f ca="1">(TRUNC(PRODUCT($E$12:$E1054),16))</f>
        <v>1.357936143444</v>
      </c>
      <c r="G1055" s="14">
        <f t="shared" ca="1" si="381"/>
        <v>1.3530368862700299</v>
      </c>
      <c r="H1055" s="14">
        <f t="shared" ca="1" si="382"/>
        <v>1.0036209300000001</v>
      </c>
      <c r="I1055" s="13">
        <f t="shared" si="376"/>
        <v>0.1</v>
      </c>
      <c r="J1055" s="29">
        <f t="shared" si="383"/>
        <v>45404</v>
      </c>
      <c r="K1055" s="2">
        <f t="shared" si="384"/>
        <v>9</v>
      </c>
      <c r="L1055" s="17">
        <f t="shared" si="385"/>
        <v>9</v>
      </c>
      <c r="M1055" s="12">
        <f t="shared" si="386"/>
        <v>1.003409735</v>
      </c>
      <c r="N1055" s="12">
        <f t="shared" ca="1" si="387"/>
        <v>1.0070430109999999</v>
      </c>
      <c r="O1055" s="17">
        <f t="shared" si="388"/>
        <v>0</v>
      </c>
      <c r="P1055" s="14">
        <f t="shared" ca="1" si="389"/>
        <v>780.27516276999995</v>
      </c>
      <c r="Q1055" s="14">
        <f t="shared" si="373"/>
        <v>0</v>
      </c>
      <c r="R1055" s="14">
        <f t="shared" ca="1" si="390"/>
        <v>767.82435639999994</v>
      </c>
      <c r="S1055" s="20">
        <f t="shared" si="374"/>
        <v>0</v>
      </c>
      <c r="T1055" s="14">
        <f t="shared" si="377"/>
        <v>0</v>
      </c>
      <c r="U1055" s="4" t="str">
        <f t="shared" si="391"/>
        <v>J=</v>
      </c>
      <c r="V1055" s="29">
        <f t="shared" si="392"/>
        <v>45432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35">
        <f t="shared" si="375"/>
        <v>45419</v>
      </c>
      <c r="B1056" s="156">
        <f t="shared" ca="1" si="378"/>
        <v>1781.66399742</v>
      </c>
      <c r="C1056" s="14">
        <f t="shared" si="379"/>
        <v>1000</v>
      </c>
      <c r="D1056" s="13">
        <f ca="1">IF(A1056&lt;$B$1,VLOOKUP(A1056,[1]DI!$A$4:$B$15000,2,FALSE),0)</f>
        <v>0.1065</v>
      </c>
      <c r="E1056" s="14">
        <f t="shared" ca="1" si="380"/>
        <v>1.00040168</v>
      </c>
      <c r="F1056" s="14">
        <f ca="1">(TRUNC(PRODUCT($E$12:$E1055),16))</f>
        <v>1.3584815992340999</v>
      </c>
      <c r="G1056" s="14">
        <f t="shared" ca="1" si="381"/>
        <v>1.3530368862700299</v>
      </c>
      <c r="H1056" s="14">
        <f t="shared" ca="1" si="382"/>
        <v>1.00402407</v>
      </c>
      <c r="I1056" s="13">
        <f t="shared" si="376"/>
        <v>0.1</v>
      </c>
      <c r="J1056" s="29">
        <f t="shared" si="383"/>
        <v>45404</v>
      </c>
      <c r="K1056" s="2">
        <f t="shared" si="384"/>
        <v>10</v>
      </c>
      <c r="L1056" s="17">
        <f t="shared" si="385"/>
        <v>10</v>
      </c>
      <c r="M1056" s="12">
        <f t="shared" si="386"/>
        <v>1.003789311</v>
      </c>
      <c r="N1056" s="12">
        <f t="shared" ca="1" si="387"/>
        <v>1.007828629</v>
      </c>
      <c r="O1056" s="17">
        <f t="shared" si="388"/>
        <v>0</v>
      </c>
      <c r="P1056" s="14">
        <f t="shared" ca="1" si="389"/>
        <v>781.66399741999999</v>
      </c>
      <c r="Q1056" s="14">
        <f t="shared" si="373"/>
        <v>0</v>
      </c>
      <c r="R1056" s="14">
        <f t="shared" ca="1" si="390"/>
        <v>767.82435639999994</v>
      </c>
      <c r="S1056" s="20">
        <f t="shared" si="374"/>
        <v>0</v>
      </c>
      <c r="T1056" s="14">
        <f t="shared" si="377"/>
        <v>0</v>
      </c>
      <c r="U1056" s="4" t="str">
        <f t="shared" si="391"/>
        <v>J=</v>
      </c>
      <c r="V1056" s="29">
        <f t="shared" si="392"/>
        <v>45432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35">
        <f t="shared" si="375"/>
        <v>45420</v>
      </c>
      <c r="B1057" s="156">
        <f t="shared" ca="1" si="378"/>
        <v>1783.05389627</v>
      </c>
      <c r="C1057" s="14">
        <f t="shared" si="379"/>
        <v>1000</v>
      </c>
      <c r="D1057" s="13">
        <f ca="1">IF(A1057&lt;$B$1,VLOOKUP(A1057,[1]DI!$A$4:$B$15000,2,FALSE),0)</f>
        <v>0.1065</v>
      </c>
      <c r="E1057" s="14">
        <f t="shared" ca="1" si="380"/>
        <v>1.00040168</v>
      </c>
      <c r="F1057" s="14">
        <f ca="1">(TRUNC(PRODUCT($E$12:$E1056),16))</f>
        <v>1.3590272741228799</v>
      </c>
      <c r="G1057" s="14">
        <f t="shared" ca="1" si="381"/>
        <v>1.3530368862700299</v>
      </c>
      <c r="H1057" s="14">
        <f t="shared" ca="1" si="382"/>
        <v>1.00442736</v>
      </c>
      <c r="I1057" s="13">
        <f t="shared" si="376"/>
        <v>0.1</v>
      </c>
      <c r="J1057" s="29">
        <f t="shared" si="383"/>
        <v>45404</v>
      </c>
      <c r="K1057" s="2">
        <f t="shared" si="384"/>
        <v>11</v>
      </c>
      <c r="L1057" s="17">
        <f t="shared" si="385"/>
        <v>11</v>
      </c>
      <c r="M1057" s="12">
        <f t="shared" si="386"/>
        <v>1.004169031</v>
      </c>
      <c r="N1057" s="12">
        <f t="shared" ca="1" si="387"/>
        <v>1.008614849</v>
      </c>
      <c r="O1057" s="17">
        <f t="shared" si="388"/>
        <v>0</v>
      </c>
      <c r="P1057" s="14">
        <f t="shared" ca="1" si="389"/>
        <v>783.05389627</v>
      </c>
      <c r="Q1057" s="14">
        <f t="shared" si="373"/>
        <v>0</v>
      </c>
      <c r="R1057" s="14">
        <f t="shared" ca="1" si="390"/>
        <v>767.82435639999994</v>
      </c>
      <c r="S1057" s="20">
        <f t="shared" si="374"/>
        <v>0</v>
      </c>
      <c r="T1057" s="14">
        <f t="shared" si="377"/>
        <v>0</v>
      </c>
      <c r="U1057" s="4" t="str">
        <f t="shared" si="391"/>
        <v>J=</v>
      </c>
      <c r="V1057" s="29">
        <f t="shared" si="392"/>
        <v>45432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x14ac:dyDescent="0.15">
      <c r="A1058" s="35">
        <f t="shared" si="375"/>
        <v>45421</v>
      </c>
      <c r="B1058" s="156">
        <f t="shared" ca="1" si="378"/>
        <v>1784.4448929700002</v>
      </c>
      <c r="C1058" s="14">
        <f t="shared" si="379"/>
        <v>1000</v>
      </c>
      <c r="D1058" s="13">
        <f ca="1">IF(A1058&lt;$B$1,VLOOKUP(A1058,[1]DI!$A$4:$B$15000,2,FALSE),0)</f>
        <v>0.104</v>
      </c>
      <c r="E1058" s="14">
        <f t="shared" ca="1" si="380"/>
        <v>1.0003926999999999</v>
      </c>
      <c r="F1058" s="14">
        <f ca="1">(TRUNC(PRODUCT($E$12:$E1057),16))</f>
        <v>1.3595731681983501</v>
      </c>
      <c r="G1058" s="14">
        <f t="shared" ca="1" si="381"/>
        <v>1.3530368862700299</v>
      </c>
      <c r="H1058" s="14">
        <f t="shared" ca="1" si="382"/>
        <v>1.00483082</v>
      </c>
      <c r="I1058" s="13">
        <f t="shared" si="376"/>
        <v>0.1</v>
      </c>
      <c r="J1058" s="29">
        <f t="shared" si="383"/>
        <v>45404</v>
      </c>
      <c r="K1058" s="2">
        <f t="shared" si="384"/>
        <v>12</v>
      </c>
      <c r="L1058" s="17">
        <f t="shared" si="385"/>
        <v>12</v>
      </c>
      <c r="M1058" s="12">
        <f t="shared" si="386"/>
        <v>1.0045488950000001</v>
      </c>
      <c r="N1058" s="12">
        <f t="shared" ca="1" si="387"/>
        <v>1.00940169</v>
      </c>
      <c r="O1058" s="17">
        <f t="shared" si="388"/>
        <v>0</v>
      </c>
      <c r="P1058" s="14">
        <f t="shared" ca="1" si="389"/>
        <v>784.44489297000007</v>
      </c>
      <c r="Q1058" s="14">
        <f t="shared" si="373"/>
        <v>0</v>
      </c>
      <c r="R1058" s="14">
        <f t="shared" ca="1" si="390"/>
        <v>767.82435639999994</v>
      </c>
      <c r="S1058" s="20">
        <f t="shared" si="374"/>
        <v>0</v>
      </c>
      <c r="T1058" s="14">
        <f t="shared" si="377"/>
        <v>0</v>
      </c>
      <c r="U1058" s="4" t="str">
        <f t="shared" si="391"/>
        <v>J=</v>
      </c>
      <c r="V1058" s="29">
        <f t="shared" si="392"/>
        <v>45432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35">
        <f t="shared" si="375"/>
        <v>45422</v>
      </c>
      <c r="B1059" s="156">
        <f t="shared" ca="1" si="378"/>
        <v>1785.8209462300001</v>
      </c>
      <c r="C1059" s="14">
        <f t="shared" si="379"/>
        <v>1000</v>
      </c>
      <c r="D1059" s="13">
        <f ca="1">IF(A1059&lt;$B$1,VLOOKUP(A1059,[1]DI!$A$4:$B$15000,2,FALSE),0)</f>
        <v>0.104</v>
      </c>
      <c r="E1059" s="14">
        <f t="shared" ca="1" si="380"/>
        <v>1.0003926999999999</v>
      </c>
      <c r="F1059" s="14">
        <f ca="1">(TRUNC(PRODUCT($E$12:$E1058),16))</f>
        <v>1.3601070725815001</v>
      </c>
      <c r="G1059" s="14">
        <f t="shared" ca="1" si="381"/>
        <v>1.3530368862700299</v>
      </c>
      <c r="H1059" s="14">
        <f t="shared" ca="1" si="382"/>
        <v>1.0052254199999999</v>
      </c>
      <c r="I1059" s="13">
        <f t="shared" si="376"/>
        <v>0.1</v>
      </c>
      <c r="J1059" s="29">
        <f t="shared" si="383"/>
        <v>45404</v>
      </c>
      <c r="K1059" s="2">
        <f t="shared" si="384"/>
        <v>13</v>
      </c>
      <c r="L1059" s="17">
        <f t="shared" si="385"/>
        <v>13</v>
      </c>
      <c r="M1059" s="12">
        <f t="shared" si="386"/>
        <v>1.0049289020000001</v>
      </c>
      <c r="N1059" s="12">
        <f t="shared" ca="1" si="387"/>
        <v>1.0101800780000001</v>
      </c>
      <c r="O1059" s="17">
        <f t="shared" si="388"/>
        <v>0</v>
      </c>
      <c r="P1059" s="14">
        <f t="shared" ca="1" si="389"/>
        <v>785.82094623</v>
      </c>
      <c r="Q1059" s="14">
        <f t="shared" si="373"/>
        <v>0</v>
      </c>
      <c r="R1059" s="14">
        <f t="shared" ca="1" si="390"/>
        <v>767.82435639999994</v>
      </c>
      <c r="S1059" s="20">
        <f t="shared" si="374"/>
        <v>0</v>
      </c>
      <c r="T1059" s="14">
        <f t="shared" si="377"/>
        <v>0</v>
      </c>
      <c r="U1059" s="4" t="str">
        <f t="shared" si="391"/>
        <v>J=</v>
      </c>
      <c r="V1059" s="29">
        <f t="shared" si="392"/>
        <v>45432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35">
        <f t="shared" si="375"/>
        <v>45423</v>
      </c>
      <c r="B1060" s="156">
        <f t="shared" ca="1" si="378"/>
        <v>1787.19805135</v>
      </c>
      <c r="C1060" s="14">
        <f t="shared" si="379"/>
        <v>1000</v>
      </c>
      <c r="D1060" s="13">
        <f ca="1">IF(A1060&lt;$B$1,VLOOKUP(A1060,[1]DI!$A$4:$B$15000,2,FALSE),0)</f>
        <v>0</v>
      </c>
      <c r="E1060" s="14">
        <f t="shared" ca="1" si="380"/>
        <v>1</v>
      </c>
      <c r="F1060" s="14">
        <f ca="1">(TRUNC(PRODUCT($E$12:$E1059),16))</f>
        <v>1.3606411866289001</v>
      </c>
      <c r="G1060" s="14">
        <f t="shared" ca="1" si="381"/>
        <v>1.3530368862700299</v>
      </c>
      <c r="H1060" s="14">
        <f t="shared" ca="1" si="382"/>
        <v>1.00562017</v>
      </c>
      <c r="I1060" s="13">
        <f t="shared" si="376"/>
        <v>0.1</v>
      </c>
      <c r="J1060" s="29">
        <f t="shared" si="383"/>
        <v>45404</v>
      </c>
      <c r="K1060" s="2">
        <f t="shared" si="384"/>
        <v>13</v>
      </c>
      <c r="L1060" s="17">
        <f t="shared" si="385"/>
        <v>14</v>
      </c>
      <c r="M1060" s="12">
        <f t="shared" si="386"/>
        <v>1.005309053</v>
      </c>
      <c r="N1060" s="12">
        <f t="shared" ca="1" si="387"/>
        <v>1.0109590610000001</v>
      </c>
      <c r="O1060" s="17">
        <f t="shared" si="388"/>
        <v>0</v>
      </c>
      <c r="P1060" s="14">
        <f t="shared" ca="1" si="389"/>
        <v>787.19805135000001</v>
      </c>
      <c r="Q1060" s="14">
        <f t="shared" si="373"/>
        <v>0</v>
      </c>
      <c r="R1060" s="14">
        <f t="shared" ca="1" si="390"/>
        <v>767.82435639999994</v>
      </c>
      <c r="S1060" s="20">
        <f t="shared" si="374"/>
        <v>0</v>
      </c>
      <c r="T1060" s="14">
        <f t="shared" si="377"/>
        <v>0</v>
      </c>
      <c r="U1060" s="4" t="str">
        <f t="shared" si="391"/>
        <v>J=</v>
      </c>
      <c r="V1060" s="29">
        <f t="shared" si="392"/>
        <v>45432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35">
        <f t="shared" si="375"/>
        <v>45424</v>
      </c>
      <c r="B1061" s="156">
        <f t="shared" ca="1" si="378"/>
        <v>1787.19805135</v>
      </c>
      <c r="C1061" s="14">
        <f t="shared" si="379"/>
        <v>1000</v>
      </c>
      <c r="D1061" s="13">
        <f ca="1">IF(A1061&lt;$B$1,VLOOKUP(A1061,[1]DI!$A$4:$B$15000,2,FALSE),0)</f>
        <v>0</v>
      </c>
      <c r="E1061" s="14">
        <f t="shared" ca="1" si="380"/>
        <v>1</v>
      </c>
      <c r="F1061" s="14">
        <f ca="1">(TRUNC(PRODUCT($E$12:$E1060),16))</f>
        <v>1.3606411866289001</v>
      </c>
      <c r="G1061" s="14">
        <f t="shared" ca="1" si="381"/>
        <v>1.3530368862700299</v>
      </c>
      <c r="H1061" s="14">
        <f t="shared" ca="1" si="382"/>
        <v>1.00562017</v>
      </c>
      <c r="I1061" s="13">
        <f t="shared" si="376"/>
        <v>0.1</v>
      </c>
      <c r="J1061" s="29">
        <f t="shared" si="383"/>
        <v>45404</v>
      </c>
      <c r="K1061" s="2">
        <f t="shared" si="384"/>
        <v>13</v>
      </c>
      <c r="L1061" s="17">
        <f t="shared" si="385"/>
        <v>14</v>
      </c>
      <c r="M1061" s="12">
        <f t="shared" si="386"/>
        <v>1.005309053</v>
      </c>
      <c r="N1061" s="12">
        <f t="shared" ca="1" si="387"/>
        <v>1.0109590610000001</v>
      </c>
      <c r="O1061" s="17">
        <f t="shared" si="388"/>
        <v>0</v>
      </c>
      <c r="P1061" s="14">
        <f t="shared" ca="1" si="389"/>
        <v>787.19805135000001</v>
      </c>
      <c r="Q1061" s="14">
        <f t="shared" si="373"/>
        <v>0</v>
      </c>
      <c r="R1061" s="14">
        <f t="shared" ca="1" si="390"/>
        <v>767.82435639999994</v>
      </c>
      <c r="S1061" s="20">
        <f t="shared" si="374"/>
        <v>0</v>
      </c>
      <c r="T1061" s="14">
        <f t="shared" si="377"/>
        <v>0</v>
      </c>
      <c r="U1061" s="4" t="str">
        <f t="shared" si="391"/>
        <v>J=</v>
      </c>
      <c r="V1061" s="29">
        <f t="shared" si="392"/>
        <v>45432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35">
        <f t="shared" si="375"/>
        <v>45425</v>
      </c>
      <c r="B1062" s="156">
        <f t="shared" ca="1" si="378"/>
        <v>1787.19805135</v>
      </c>
      <c r="C1062" s="14">
        <f t="shared" si="379"/>
        <v>1000</v>
      </c>
      <c r="D1062" s="13">
        <f ca="1">IF(A1062&lt;$B$1,VLOOKUP(A1062,[1]DI!$A$4:$B$15000,2,FALSE),0)</f>
        <v>0.104</v>
      </c>
      <c r="E1062" s="14">
        <f t="shared" ca="1" si="380"/>
        <v>1.0003926999999999</v>
      </c>
      <c r="F1062" s="14">
        <f ca="1">(TRUNC(PRODUCT($E$12:$E1061),16))</f>
        <v>1.3606411866289001</v>
      </c>
      <c r="G1062" s="14">
        <f t="shared" ca="1" si="381"/>
        <v>1.3530368862700299</v>
      </c>
      <c r="H1062" s="14">
        <f t="shared" ca="1" si="382"/>
        <v>1.00562017</v>
      </c>
      <c r="I1062" s="13">
        <f t="shared" si="376"/>
        <v>0.1</v>
      </c>
      <c r="J1062" s="29">
        <f t="shared" si="383"/>
        <v>45404</v>
      </c>
      <c r="K1062" s="2">
        <f t="shared" si="384"/>
        <v>14</v>
      </c>
      <c r="L1062" s="17">
        <f t="shared" si="385"/>
        <v>14</v>
      </c>
      <c r="M1062" s="12">
        <f t="shared" si="386"/>
        <v>1.005309053</v>
      </c>
      <c r="N1062" s="12">
        <f t="shared" ca="1" si="387"/>
        <v>1.0109590610000001</v>
      </c>
      <c r="O1062" s="17">
        <f t="shared" si="388"/>
        <v>0</v>
      </c>
      <c r="P1062" s="14">
        <f t="shared" ca="1" si="389"/>
        <v>787.19805135000001</v>
      </c>
      <c r="Q1062" s="14">
        <f t="shared" si="373"/>
        <v>0</v>
      </c>
      <c r="R1062" s="14">
        <f t="shared" ca="1" si="390"/>
        <v>767.82435639999994</v>
      </c>
      <c r="S1062" s="20">
        <f t="shared" si="374"/>
        <v>0</v>
      </c>
      <c r="T1062" s="14">
        <f t="shared" si="377"/>
        <v>0</v>
      </c>
      <c r="U1062" s="4" t="str">
        <f t="shared" si="391"/>
        <v>J=</v>
      </c>
      <c r="V1062" s="29">
        <f t="shared" si="392"/>
        <v>45432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35">
        <f t="shared" si="375"/>
        <v>45426</v>
      </c>
      <c r="B1063" s="156">
        <f t="shared" ca="1" si="378"/>
        <v>1788.57622778</v>
      </c>
      <c r="C1063" s="14">
        <f t="shared" si="379"/>
        <v>1000</v>
      </c>
      <c r="D1063" s="13">
        <f ca="1">IF(A1063&lt;$B$1,VLOOKUP(A1063,[1]DI!$A$4:$B$15000,2,FALSE),0)</f>
        <v>0.104</v>
      </c>
      <c r="E1063" s="14">
        <f t="shared" ca="1" si="380"/>
        <v>1.0003926999999999</v>
      </c>
      <c r="F1063" s="14">
        <f ca="1">(TRUNC(PRODUCT($E$12:$E1062),16))</f>
        <v>1.36117551042289</v>
      </c>
      <c r="G1063" s="14">
        <f t="shared" ca="1" si="381"/>
        <v>1.3530368862700299</v>
      </c>
      <c r="H1063" s="14">
        <f t="shared" ca="1" si="382"/>
        <v>1.0060150800000001</v>
      </c>
      <c r="I1063" s="13">
        <f t="shared" si="376"/>
        <v>0.1</v>
      </c>
      <c r="J1063" s="29">
        <f t="shared" si="383"/>
        <v>45404</v>
      </c>
      <c r="K1063" s="2">
        <f t="shared" si="384"/>
        <v>15</v>
      </c>
      <c r="L1063" s="17">
        <f t="shared" si="385"/>
        <v>15</v>
      </c>
      <c r="M1063" s="12">
        <f t="shared" si="386"/>
        <v>1.005689348</v>
      </c>
      <c r="N1063" s="12">
        <f t="shared" ca="1" si="387"/>
        <v>1.0117386500000001</v>
      </c>
      <c r="O1063" s="17">
        <f t="shared" si="388"/>
        <v>0</v>
      </c>
      <c r="P1063" s="14">
        <f t="shared" ca="1" si="389"/>
        <v>788.57622777999995</v>
      </c>
      <c r="Q1063" s="14">
        <f t="shared" si="373"/>
        <v>0</v>
      </c>
      <c r="R1063" s="14">
        <f t="shared" ca="1" si="390"/>
        <v>767.82435639999994</v>
      </c>
      <c r="S1063" s="20">
        <f t="shared" si="374"/>
        <v>0</v>
      </c>
      <c r="T1063" s="14">
        <f t="shared" si="377"/>
        <v>0</v>
      </c>
      <c r="U1063" s="4" t="str">
        <f t="shared" si="391"/>
        <v>J=</v>
      </c>
      <c r="V1063" s="29">
        <f t="shared" si="392"/>
        <v>45432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35">
        <f t="shared" si="375"/>
        <v>45427</v>
      </c>
      <c r="B1064" s="156">
        <f t="shared" ca="1" si="378"/>
        <v>1789.95545782</v>
      </c>
      <c r="C1064" s="14">
        <f t="shared" si="379"/>
        <v>1000</v>
      </c>
      <c r="D1064" s="13">
        <f ca="1">IF(A1064&lt;$B$1,VLOOKUP(A1064,[1]DI!$A$4:$B$15000,2,FALSE),0)</f>
        <v>0.104</v>
      </c>
      <c r="E1064" s="14">
        <f t="shared" ca="1" si="380"/>
        <v>1.0003926999999999</v>
      </c>
      <c r="F1064" s="14">
        <f ca="1">(TRUNC(PRODUCT($E$12:$E1063),16))</f>
        <v>1.3617100440458301</v>
      </c>
      <c r="G1064" s="14">
        <f t="shared" ca="1" si="381"/>
        <v>1.3530368862700299</v>
      </c>
      <c r="H1064" s="14">
        <f t="shared" ca="1" si="382"/>
        <v>1.0064101400000001</v>
      </c>
      <c r="I1064" s="13">
        <f t="shared" si="376"/>
        <v>0.1</v>
      </c>
      <c r="J1064" s="29">
        <f t="shared" si="383"/>
        <v>45404</v>
      </c>
      <c r="K1064" s="2">
        <f t="shared" si="384"/>
        <v>16</v>
      </c>
      <c r="L1064" s="17">
        <f t="shared" si="385"/>
        <v>16</v>
      </c>
      <c r="M1064" s="12">
        <f t="shared" si="386"/>
        <v>1.0060697869999999</v>
      </c>
      <c r="N1064" s="12">
        <f t="shared" ca="1" si="387"/>
        <v>1.0125188350000001</v>
      </c>
      <c r="O1064" s="17">
        <f t="shared" si="388"/>
        <v>0</v>
      </c>
      <c r="P1064" s="14">
        <f t="shared" ca="1" si="389"/>
        <v>789.95545781999999</v>
      </c>
      <c r="Q1064" s="14">
        <f t="shared" si="373"/>
        <v>0</v>
      </c>
      <c r="R1064" s="14">
        <f t="shared" ca="1" si="390"/>
        <v>767.82435639999994</v>
      </c>
      <c r="S1064" s="20">
        <f t="shared" si="374"/>
        <v>0</v>
      </c>
      <c r="T1064" s="14">
        <f t="shared" si="377"/>
        <v>0</v>
      </c>
      <c r="U1064" s="4" t="str">
        <f t="shared" si="391"/>
        <v>J=</v>
      </c>
      <c r="V1064" s="29">
        <f t="shared" si="392"/>
        <v>45432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35">
        <f t="shared" si="375"/>
        <v>45428</v>
      </c>
      <c r="B1065" s="156">
        <f t="shared" ca="1" si="378"/>
        <v>1791.33576094</v>
      </c>
      <c r="C1065" s="14">
        <f t="shared" si="379"/>
        <v>1000</v>
      </c>
      <c r="D1065" s="13">
        <f ca="1">IF(A1065&lt;$B$1,VLOOKUP(A1065,[1]DI!$A$4:$B$15000,2,FALSE),0)</f>
        <v>0.104</v>
      </c>
      <c r="E1065" s="14">
        <f t="shared" ca="1" si="380"/>
        <v>1.0003926999999999</v>
      </c>
      <c r="F1065" s="14">
        <f ca="1">(TRUNC(PRODUCT($E$12:$E1064),16))</f>
        <v>1.36224478758013</v>
      </c>
      <c r="G1065" s="14">
        <f t="shared" ca="1" si="381"/>
        <v>1.3530368862700299</v>
      </c>
      <c r="H1065" s="14">
        <f t="shared" ca="1" si="382"/>
        <v>1.00680536</v>
      </c>
      <c r="I1065" s="13">
        <f t="shared" si="376"/>
        <v>0.1</v>
      </c>
      <c r="J1065" s="29">
        <f t="shared" si="383"/>
        <v>45404</v>
      </c>
      <c r="K1065" s="2">
        <f t="shared" si="384"/>
        <v>17</v>
      </c>
      <c r="L1065" s="17">
        <f t="shared" si="385"/>
        <v>17</v>
      </c>
      <c r="M1065" s="12">
        <f t="shared" si="386"/>
        <v>1.00645037</v>
      </c>
      <c r="N1065" s="12">
        <f t="shared" ca="1" si="387"/>
        <v>1.0132996270000001</v>
      </c>
      <c r="O1065" s="17">
        <f t="shared" si="388"/>
        <v>0</v>
      </c>
      <c r="P1065" s="14">
        <f t="shared" ca="1" si="389"/>
        <v>791.33576094</v>
      </c>
      <c r="Q1065" s="14">
        <f t="shared" si="373"/>
        <v>0</v>
      </c>
      <c r="R1065" s="14">
        <f t="shared" ca="1" si="390"/>
        <v>767.82435639999994</v>
      </c>
      <c r="S1065" s="20">
        <f t="shared" si="374"/>
        <v>0</v>
      </c>
      <c r="T1065" s="14">
        <f t="shared" si="377"/>
        <v>0</v>
      </c>
      <c r="U1065" s="4" t="str">
        <f t="shared" si="391"/>
        <v>J=</v>
      </c>
      <c r="V1065" s="29">
        <f t="shared" si="392"/>
        <v>45432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35">
        <f t="shared" si="375"/>
        <v>45429</v>
      </c>
      <c r="B1066" s="156">
        <f t="shared" ca="1" si="378"/>
        <v>1792.71711766</v>
      </c>
      <c r="C1066" s="14">
        <f t="shared" si="379"/>
        <v>1000</v>
      </c>
      <c r="D1066" s="13">
        <f ca="1">IF(A1066&lt;$B$1,VLOOKUP(A1066,[1]DI!$A$4:$B$15000,2,FALSE),0)</f>
        <v>0.104</v>
      </c>
      <c r="E1066" s="14">
        <f t="shared" ca="1" si="380"/>
        <v>1.0003926999999999</v>
      </c>
      <c r="F1066" s="14">
        <f ca="1">(TRUNC(PRODUCT($E$12:$E1065),16))</f>
        <v>1.3627797411082101</v>
      </c>
      <c r="G1066" s="14">
        <f t="shared" ca="1" si="381"/>
        <v>1.3530368862700299</v>
      </c>
      <c r="H1066" s="14">
        <f t="shared" ca="1" si="382"/>
        <v>1.0072007300000001</v>
      </c>
      <c r="I1066" s="13">
        <f t="shared" si="376"/>
        <v>0.1</v>
      </c>
      <c r="J1066" s="29">
        <f t="shared" si="383"/>
        <v>45404</v>
      </c>
      <c r="K1066" s="2">
        <f t="shared" si="384"/>
        <v>18</v>
      </c>
      <c r="L1066" s="17">
        <f t="shared" si="385"/>
        <v>18</v>
      </c>
      <c r="M1066" s="12">
        <f t="shared" si="386"/>
        <v>1.006831096</v>
      </c>
      <c r="N1066" s="12">
        <f t="shared" ca="1" si="387"/>
        <v>1.0140810149999999</v>
      </c>
      <c r="O1066" s="17">
        <f t="shared" si="388"/>
        <v>0</v>
      </c>
      <c r="P1066" s="14">
        <f t="shared" ca="1" si="389"/>
        <v>792.71711765999999</v>
      </c>
      <c r="Q1066" s="14">
        <f t="shared" si="373"/>
        <v>0</v>
      </c>
      <c r="R1066" s="14">
        <f t="shared" ca="1" si="390"/>
        <v>767.82435639999994</v>
      </c>
      <c r="S1066" s="20">
        <f t="shared" si="374"/>
        <v>0</v>
      </c>
      <c r="T1066" s="14">
        <f t="shared" si="377"/>
        <v>0</v>
      </c>
      <c r="U1066" s="4" t="str">
        <f t="shared" si="391"/>
        <v>J=</v>
      </c>
      <c r="V1066" s="29">
        <f t="shared" si="392"/>
        <v>45432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35">
        <f t="shared" si="375"/>
        <v>45430</v>
      </c>
      <c r="B1067" s="156">
        <f t="shared" ca="1" si="378"/>
        <v>1794.0995492500001</v>
      </c>
      <c r="C1067" s="14">
        <f t="shared" si="379"/>
        <v>1000</v>
      </c>
      <c r="D1067" s="13">
        <f ca="1">IF(A1067&lt;$B$1,VLOOKUP(A1067,[1]DI!$A$4:$B$15000,2,FALSE),0)</f>
        <v>0</v>
      </c>
      <c r="E1067" s="14">
        <f t="shared" ca="1" si="380"/>
        <v>1</v>
      </c>
      <c r="F1067" s="14">
        <f ca="1">(TRUNC(PRODUCT($E$12:$E1066),16))</f>
        <v>1.3633149047125499</v>
      </c>
      <c r="G1067" s="14">
        <f t="shared" ca="1" si="381"/>
        <v>1.3530368862700299</v>
      </c>
      <c r="H1067" s="14">
        <f t="shared" ca="1" si="382"/>
        <v>1.0075962599999999</v>
      </c>
      <c r="I1067" s="13">
        <f t="shared" si="376"/>
        <v>0.1</v>
      </c>
      <c r="J1067" s="29">
        <f t="shared" si="383"/>
        <v>45404</v>
      </c>
      <c r="K1067" s="2">
        <f t="shared" si="384"/>
        <v>18</v>
      </c>
      <c r="L1067" s="17">
        <f t="shared" si="385"/>
        <v>19</v>
      </c>
      <c r="M1067" s="12">
        <f t="shared" si="386"/>
        <v>1.0072119669999999</v>
      </c>
      <c r="N1067" s="12">
        <f t="shared" ca="1" si="387"/>
        <v>1.0148630110000001</v>
      </c>
      <c r="O1067" s="17">
        <f t="shared" si="388"/>
        <v>0</v>
      </c>
      <c r="P1067" s="14">
        <f t="shared" ca="1" si="389"/>
        <v>794.09954925</v>
      </c>
      <c r="Q1067" s="14">
        <f t="shared" si="373"/>
        <v>0</v>
      </c>
      <c r="R1067" s="14">
        <f t="shared" ca="1" si="390"/>
        <v>767.82435639999994</v>
      </c>
      <c r="S1067" s="20">
        <f t="shared" si="374"/>
        <v>0</v>
      </c>
      <c r="T1067" s="14">
        <f t="shared" si="377"/>
        <v>0</v>
      </c>
      <c r="U1067" s="4" t="str">
        <f t="shared" si="391"/>
        <v>J=</v>
      </c>
      <c r="V1067" s="29">
        <f t="shared" si="392"/>
        <v>45432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35">
        <f t="shared" si="375"/>
        <v>45431</v>
      </c>
      <c r="B1068" s="156">
        <f t="shared" ca="1" si="378"/>
        <v>1794.0995492500001</v>
      </c>
      <c r="C1068" s="14">
        <f t="shared" si="379"/>
        <v>1000</v>
      </c>
      <c r="D1068" s="13">
        <f ca="1">IF(A1068&lt;$B$1,VLOOKUP(A1068,[1]DI!$A$4:$B$15000,2,FALSE),0)</f>
        <v>0</v>
      </c>
      <c r="E1068" s="14">
        <f t="shared" ca="1" si="380"/>
        <v>1</v>
      </c>
      <c r="F1068" s="14">
        <f ca="1">(TRUNC(PRODUCT($E$12:$E1067),16))</f>
        <v>1.3633149047125499</v>
      </c>
      <c r="G1068" s="14">
        <f t="shared" ca="1" si="381"/>
        <v>1.3530368862700299</v>
      </c>
      <c r="H1068" s="14">
        <f t="shared" ca="1" si="382"/>
        <v>1.0075962599999999</v>
      </c>
      <c r="I1068" s="13">
        <f t="shared" si="376"/>
        <v>0.1</v>
      </c>
      <c r="J1068" s="29">
        <f t="shared" si="383"/>
        <v>45404</v>
      </c>
      <c r="K1068" s="2">
        <f t="shared" si="384"/>
        <v>18</v>
      </c>
      <c r="L1068" s="17">
        <f t="shared" si="385"/>
        <v>19</v>
      </c>
      <c r="M1068" s="12">
        <f t="shared" si="386"/>
        <v>1.0072119669999999</v>
      </c>
      <c r="N1068" s="12">
        <f t="shared" ca="1" si="387"/>
        <v>1.0148630110000001</v>
      </c>
      <c r="O1068" s="17">
        <f t="shared" si="388"/>
        <v>0</v>
      </c>
      <c r="P1068" s="14">
        <f t="shared" ca="1" si="389"/>
        <v>794.09954925</v>
      </c>
      <c r="Q1068" s="14">
        <f t="shared" si="373"/>
        <v>0</v>
      </c>
      <c r="R1068" s="14">
        <f t="shared" ca="1" si="390"/>
        <v>767.82435639999994</v>
      </c>
      <c r="S1068" s="20">
        <f t="shared" si="374"/>
        <v>0</v>
      </c>
      <c r="T1068" s="14">
        <f t="shared" si="377"/>
        <v>0</v>
      </c>
      <c r="U1068" s="4" t="str">
        <f t="shared" si="391"/>
        <v>J=</v>
      </c>
      <c r="V1068" s="29">
        <f t="shared" si="392"/>
        <v>45432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x14ac:dyDescent="0.15">
      <c r="A1069" s="35">
        <f t="shared" si="375"/>
        <v>45432</v>
      </c>
      <c r="B1069" s="156">
        <f t="shared" ca="1" si="378"/>
        <v>1794.0995492500001</v>
      </c>
      <c r="C1069" s="14">
        <f t="shared" si="379"/>
        <v>1000</v>
      </c>
      <c r="D1069" s="13">
        <f ca="1">IF(A1069&lt;$B$1,VLOOKUP(A1069,[1]DI!$A$4:$B$15000,2,FALSE),0)</f>
        <v>0.104</v>
      </c>
      <c r="E1069" s="14">
        <f t="shared" ca="1" si="380"/>
        <v>1.0003926999999999</v>
      </c>
      <c r="F1069" s="14">
        <f ca="1">(TRUNC(PRODUCT($E$12:$E1068),16))</f>
        <v>1.3633149047125499</v>
      </c>
      <c r="G1069" s="14">
        <f t="shared" ca="1" si="381"/>
        <v>1.3530368862700299</v>
      </c>
      <c r="H1069" s="14">
        <f t="shared" ca="1" si="382"/>
        <v>1.0075962599999999</v>
      </c>
      <c r="I1069" s="13">
        <f t="shared" si="376"/>
        <v>0.1</v>
      </c>
      <c r="J1069" s="29">
        <f t="shared" si="383"/>
        <v>45404</v>
      </c>
      <c r="K1069" s="2">
        <f t="shared" si="384"/>
        <v>19</v>
      </c>
      <c r="L1069" s="17">
        <f t="shared" si="385"/>
        <v>19</v>
      </c>
      <c r="M1069" s="12">
        <f t="shared" si="386"/>
        <v>1.0072119669999999</v>
      </c>
      <c r="N1069" s="12">
        <f t="shared" ca="1" si="387"/>
        <v>1.0148630110000001</v>
      </c>
      <c r="O1069" s="17">
        <f t="shared" si="388"/>
        <v>24</v>
      </c>
      <c r="P1069" s="14">
        <f t="shared" ca="1" si="389"/>
        <v>794.09954925</v>
      </c>
      <c r="Q1069" s="14">
        <f t="shared" si="373"/>
        <v>0</v>
      </c>
      <c r="R1069" s="14">
        <f t="shared" ca="1" si="390"/>
        <v>794.09954925</v>
      </c>
      <c r="S1069" s="20">
        <f t="shared" si="374"/>
        <v>0</v>
      </c>
      <c r="T1069" s="14">
        <f t="shared" si="377"/>
        <v>0</v>
      </c>
      <c r="U1069" s="4" t="str">
        <f t="shared" si="391"/>
        <v>J=</v>
      </c>
      <c r="V1069" s="29">
        <f t="shared" si="392"/>
        <v>45432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35">
        <f t="shared" si="375"/>
        <v>45433</v>
      </c>
      <c r="B1070" s="156">
        <f t="shared" ca="1" si="378"/>
        <v>1795.4830440000001</v>
      </c>
      <c r="C1070" s="14">
        <f t="shared" si="379"/>
        <v>1000</v>
      </c>
      <c r="D1070" s="13">
        <f ca="1">IF(A1070&lt;$B$1,VLOOKUP(A1070,[1]DI!$A$4:$B$15000,2,FALSE),0)</f>
        <v>0.104</v>
      </c>
      <c r="E1070" s="14">
        <f t="shared" ca="1" si="380"/>
        <v>1.0003926999999999</v>
      </c>
      <c r="F1070" s="14">
        <f ca="1">(TRUNC(PRODUCT($E$12:$E1069),16))</f>
        <v>1.3638502784756299</v>
      </c>
      <c r="G1070" s="14">
        <f t="shared" ca="1" si="381"/>
        <v>1.3633149047125499</v>
      </c>
      <c r="H1070" s="14">
        <f t="shared" ca="1" si="382"/>
        <v>1.0003926999999999</v>
      </c>
      <c r="I1070" s="13">
        <f t="shared" si="376"/>
        <v>0.1</v>
      </c>
      <c r="J1070" s="29">
        <f t="shared" si="383"/>
        <v>45432</v>
      </c>
      <c r="K1070" s="2">
        <f t="shared" si="384"/>
        <v>1</v>
      </c>
      <c r="L1070" s="17">
        <f t="shared" si="385"/>
        <v>1</v>
      </c>
      <c r="M1070" s="12">
        <f t="shared" si="386"/>
        <v>1.000378287</v>
      </c>
      <c r="N1070" s="12">
        <f t="shared" ca="1" si="387"/>
        <v>1.000771136</v>
      </c>
      <c r="O1070" s="17">
        <f t="shared" si="388"/>
        <v>0</v>
      </c>
      <c r="P1070" s="14">
        <f t="shared" ca="1" si="389"/>
        <v>795.48304399999995</v>
      </c>
      <c r="Q1070" s="14">
        <f t="shared" si="373"/>
        <v>0</v>
      </c>
      <c r="R1070" s="14">
        <f t="shared" ca="1" si="390"/>
        <v>794.09954925</v>
      </c>
      <c r="S1070" s="20">
        <f t="shared" si="374"/>
        <v>0</v>
      </c>
      <c r="T1070" s="14">
        <f t="shared" si="377"/>
        <v>0</v>
      </c>
      <c r="U1070" s="4" t="str">
        <f t="shared" si="391"/>
        <v>J=</v>
      </c>
      <c r="V1070" s="29">
        <f t="shared" si="392"/>
        <v>45463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35">
        <f t="shared" si="375"/>
        <v>45434</v>
      </c>
      <c r="B1071" s="156">
        <f t="shared" ca="1" si="378"/>
        <v>1796.86759368</v>
      </c>
      <c r="C1071" s="14">
        <f t="shared" si="379"/>
        <v>1000</v>
      </c>
      <c r="D1071" s="13">
        <f ca="1">IF(A1071&lt;$B$1,VLOOKUP(A1071,[1]DI!$A$4:$B$15000,2,FALSE),0)</f>
        <v>0.104</v>
      </c>
      <c r="E1071" s="14">
        <f t="shared" ca="1" si="380"/>
        <v>1.0003926999999999</v>
      </c>
      <c r="F1071" s="14">
        <f ca="1">(TRUNC(PRODUCT($E$12:$E1070),16))</f>
        <v>1.3643858624799801</v>
      </c>
      <c r="G1071" s="14">
        <f t="shared" ca="1" si="381"/>
        <v>1.3633149047125499</v>
      </c>
      <c r="H1071" s="14">
        <f t="shared" ca="1" si="382"/>
        <v>1.00078555</v>
      </c>
      <c r="I1071" s="13">
        <f t="shared" si="376"/>
        <v>0.1</v>
      </c>
      <c r="J1071" s="29">
        <f t="shared" si="383"/>
        <v>45432</v>
      </c>
      <c r="K1071" s="2">
        <f t="shared" si="384"/>
        <v>2</v>
      </c>
      <c r="L1071" s="17">
        <f t="shared" si="385"/>
        <v>2</v>
      </c>
      <c r="M1071" s="12">
        <f t="shared" si="386"/>
        <v>1.0007567159999999</v>
      </c>
      <c r="N1071" s="12">
        <f t="shared" ca="1" si="387"/>
        <v>1.00154286</v>
      </c>
      <c r="O1071" s="17">
        <f t="shared" si="388"/>
        <v>0</v>
      </c>
      <c r="P1071" s="14">
        <f t="shared" ca="1" si="389"/>
        <v>796.86759368000003</v>
      </c>
      <c r="Q1071" s="14">
        <f t="shared" si="373"/>
        <v>0</v>
      </c>
      <c r="R1071" s="14">
        <f t="shared" ca="1" si="390"/>
        <v>794.09954925</v>
      </c>
      <c r="S1071" s="20">
        <f t="shared" si="374"/>
        <v>0</v>
      </c>
      <c r="T1071" s="14">
        <f t="shared" si="377"/>
        <v>0</v>
      </c>
      <c r="U1071" s="4" t="str">
        <f t="shared" si="391"/>
        <v>J=</v>
      </c>
      <c r="V1071" s="29">
        <f t="shared" si="392"/>
        <v>45463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35">
        <f t="shared" si="375"/>
        <v>45435</v>
      </c>
      <c r="B1072" s="156">
        <f t="shared" ca="1" si="378"/>
        <v>1798.2532252000001</v>
      </c>
      <c r="C1072" s="14">
        <f t="shared" si="379"/>
        <v>1000</v>
      </c>
      <c r="D1072" s="13">
        <f ca="1">IF(A1072&lt;$B$1,VLOOKUP(A1072,[1]DI!$A$4:$B$15000,2,FALSE),0)</f>
        <v>0.104</v>
      </c>
      <c r="E1072" s="14">
        <f t="shared" ca="1" si="380"/>
        <v>1.0003926999999999</v>
      </c>
      <c r="F1072" s="14">
        <f ca="1">(TRUNC(PRODUCT($E$12:$E1071),16))</f>
        <v>1.3649216568081799</v>
      </c>
      <c r="G1072" s="14">
        <f t="shared" ca="1" si="381"/>
        <v>1.3633149047125499</v>
      </c>
      <c r="H1072" s="14">
        <f t="shared" ca="1" si="382"/>
        <v>1.0011785600000001</v>
      </c>
      <c r="I1072" s="13">
        <f t="shared" si="376"/>
        <v>0.1</v>
      </c>
      <c r="J1072" s="29">
        <f t="shared" si="383"/>
        <v>45432</v>
      </c>
      <c r="K1072" s="2">
        <f t="shared" si="384"/>
        <v>3</v>
      </c>
      <c r="L1072" s="17">
        <f t="shared" si="385"/>
        <v>3</v>
      </c>
      <c r="M1072" s="12">
        <f t="shared" si="386"/>
        <v>1.001135289</v>
      </c>
      <c r="N1072" s="12">
        <f t="shared" ca="1" si="387"/>
        <v>1.002315187</v>
      </c>
      <c r="O1072" s="17">
        <f t="shared" si="388"/>
        <v>0</v>
      </c>
      <c r="P1072" s="14">
        <f t="shared" ca="1" si="389"/>
        <v>798.25322520000009</v>
      </c>
      <c r="Q1072" s="14">
        <f t="shared" si="373"/>
        <v>0</v>
      </c>
      <c r="R1072" s="14">
        <f t="shared" ca="1" si="390"/>
        <v>794.09954925</v>
      </c>
      <c r="S1072" s="20">
        <f t="shared" si="374"/>
        <v>0</v>
      </c>
      <c r="T1072" s="14">
        <f t="shared" si="377"/>
        <v>0</v>
      </c>
      <c r="U1072" s="4" t="str">
        <f t="shared" si="391"/>
        <v>J=</v>
      </c>
      <c r="V1072" s="29">
        <f t="shared" si="392"/>
        <v>45463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35">
        <f t="shared" si="375"/>
        <v>45436</v>
      </c>
      <c r="B1073" s="156">
        <f t="shared" ca="1" si="378"/>
        <v>1799.6399349600001</v>
      </c>
      <c r="C1073" s="14">
        <f t="shared" si="379"/>
        <v>1000</v>
      </c>
      <c r="D1073" s="13">
        <f ca="1">IF(A1073&lt;$B$1,VLOOKUP(A1073,[1]DI!$A$4:$B$15000,2,FALSE),0)</f>
        <v>0.104</v>
      </c>
      <c r="E1073" s="14">
        <f t="shared" ca="1" si="380"/>
        <v>1.0003926999999999</v>
      </c>
      <c r="F1073" s="14">
        <f ca="1">(TRUNC(PRODUCT($E$12:$E1072),16))</f>
        <v>1.36545766154281</v>
      </c>
      <c r="G1073" s="14">
        <f t="shared" ca="1" si="381"/>
        <v>1.3633149047125499</v>
      </c>
      <c r="H1073" s="14">
        <f t="shared" ca="1" si="382"/>
        <v>1.00157173</v>
      </c>
      <c r="I1073" s="13">
        <f t="shared" si="376"/>
        <v>0.1</v>
      </c>
      <c r="J1073" s="29">
        <f t="shared" si="383"/>
        <v>45432</v>
      </c>
      <c r="K1073" s="2">
        <f t="shared" si="384"/>
        <v>4</v>
      </c>
      <c r="L1073" s="17">
        <f t="shared" si="385"/>
        <v>4</v>
      </c>
      <c r="M1073" s="12">
        <f t="shared" si="386"/>
        <v>1.001514005</v>
      </c>
      <c r="N1073" s="12">
        <f t="shared" ca="1" si="387"/>
        <v>1.0030881149999999</v>
      </c>
      <c r="O1073" s="17">
        <f t="shared" si="388"/>
        <v>0</v>
      </c>
      <c r="P1073" s="14">
        <f t="shared" ca="1" si="389"/>
        <v>799.63993496000001</v>
      </c>
      <c r="Q1073" s="14">
        <f t="shared" si="373"/>
        <v>0</v>
      </c>
      <c r="R1073" s="14">
        <f t="shared" ca="1" si="390"/>
        <v>794.09954925</v>
      </c>
      <c r="S1073" s="20">
        <f t="shared" si="374"/>
        <v>0</v>
      </c>
      <c r="T1073" s="14">
        <f t="shared" si="377"/>
        <v>0</v>
      </c>
      <c r="U1073" s="4" t="str">
        <f t="shared" si="391"/>
        <v>J=</v>
      </c>
      <c r="V1073" s="29">
        <f t="shared" si="392"/>
        <v>45463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35">
        <f t="shared" si="375"/>
        <v>45437</v>
      </c>
      <c r="B1074" s="156">
        <f t="shared" ca="1" si="378"/>
        <v>1801.0276871199999</v>
      </c>
      <c r="C1074" s="14">
        <f t="shared" si="379"/>
        <v>1000</v>
      </c>
      <c r="D1074" s="13">
        <f ca="1">IF(A1074&lt;$B$1,VLOOKUP(A1074,[1]DI!$A$4:$B$15000,2,FALSE),0)</f>
        <v>0</v>
      </c>
      <c r="E1074" s="14">
        <f t="shared" ca="1" si="380"/>
        <v>1</v>
      </c>
      <c r="F1074" s="14">
        <f ca="1">(TRUNC(PRODUCT($E$12:$E1073),16))</f>
        <v>1.3659938767665001</v>
      </c>
      <c r="G1074" s="14">
        <f t="shared" ca="1" si="381"/>
        <v>1.3633149047125499</v>
      </c>
      <c r="H1074" s="14">
        <f t="shared" ca="1" si="382"/>
        <v>1.00196504</v>
      </c>
      <c r="I1074" s="13">
        <f t="shared" si="376"/>
        <v>0.1</v>
      </c>
      <c r="J1074" s="29">
        <f t="shared" si="383"/>
        <v>45432</v>
      </c>
      <c r="K1074" s="2">
        <f t="shared" si="384"/>
        <v>4</v>
      </c>
      <c r="L1074" s="17">
        <f t="shared" si="385"/>
        <v>5</v>
      </c>
      <c r="M1074" s="12">
        <f t="shared" si="386"/>
        <v>1.001892864</v>
      </c>
      <c r="N1074" s="12">
        <f t="shared" ca="1" si="387"/>
        <v>1.003861624</v>
      </c>
      <c r="O1074" s="17">
        <f t="shared" si="388"/>
        <v>0</v>
      </c>
      <c r="P1074" s="14">
        <f t="shared" ca="1" si="389"/>
        <v>801.02768712</v>
      </c>
      <c r="Q1074" s="14">
        <f t="shared" ref="Q1074:Q1137" si="393">Q1073</f>
        <v>0</v>
      </c>
      <c r="R1074" s="14">
        <f t="shared" ca="1" si="390"/>
        <v>794.09954925</v>
      </c>
      <c r="S1074" s="20">
        <f t="shared" si="374"/>
        <v>0</v>
      </c>
      <c r="T1074" s="14">
        <f t="shared" si="377"/>
        <v>0</v>
      </c>
      <c r="U1074" s="4" t="str">
        <f t="shared" si="391"/>
        <v>J=</v>
      </c>
      <c r="V1074" s="29">
        <f t="shared" si="392"/>
        <v>45463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35">
        <f t="shared" si="375"/>
        <v>45438</v>
      </c>
      <c r="B1075" s="156">
        <f t="shared" ca="1" si="378"/>
        <v>1801.0276871199999</v>
      </c>
      <c r="C1075" s="14">
        <f t="shared" si="379"/>
        <v>1000</v>
      </c>
      <c r="D1075" s="13">
        <f ca="1">IF(A1075&lt;$B$1,VLOOKUP(A1075,[1]DI!$A$4:$B$15000,2,FALSE),0)</f>
        <v>0</v>
      </c>
      <c r="E1075" s="14">
        <f t="shared" ca="1" si="380"/>
        <v>1</v>
      </c>
      <c r="F1075" s="14">
        <f ca="1">(TRUNC(PRODUCT($E$12:$E1074),16))</f>
        <v>1.3659938767665001</v>
      </c>
      <c r="G1075" s="14">
        <f t="shared" ca="1" si="381"/>
        <v>1.3633149047125499</v>
      </c>
      <c r="H1075" s="14">
        <f t="shared" ca="1" si="382"/>
        <v>1.00196504</v>
      </c>
      <c r="I1075" s="13">
        <f t="shared" si="376"/>
        <v>0.1</v>
      </c>
      <c r="J1075" s="29">
        <f t="shared" si="383"/>
        <v>45432</v>
      </c>
      <c r="K1075" s="2">
        <f t="shared" si="384"/>
        <v>4</v>
      </c>
      <c r="L1075" s="17">
        <f t="shared" si="385"/>
        <v>5</v>
      </c>
      <c r="M1075" s="12">
        <f t="shared" si="386"/>
        <v>1.001892864</v>
      </c>
      <c r="N1075" s="12">
        <f t="shared" ca="1" si="387"/>
        <v>1.003861624</v>
      </c>
      <c r="O1075" s="17">
        <f t="shared" si="388"/>
        <v>0</v>
      </c>
      <c r="P1075" s="14">
        <f t="shared" ca="1" si="389"/>
        <v>801.02768712</v>
      </c>
      <c r="Q1075" s="14">
        <f t="shared" si="393"/>
        <v>0</v>
      </c>
      <c r="R1075" s="14">
        <f t="shared" ca="1" si="390"/>
        <v>794.09954925</v>
      </c>
      <c r="S1075" s="20">
        <f t="shared" si="374"/>
        <v>0</v>
      </c>
      <c r="T1075" s="14">
        <f t="shared" si="377"/>
        <v>0</v>
      </c>
      <c r="U1075" s="4" t="str">
        <f t="shared" si="391"/>
        <v>J=</v>
      </c>
      <c r="V1075" s="29">
        <f t="shared" si="392"/>
        <v>45463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35">
        <f t="shared" si="375"/>
        <v>45439</v>
      </c>
      <c r="B1076" s="156">
        <f t="shared" ca="1" si="378"/>
        <v>1801.0276871199999</v>
      </c>
      <c r="C1076" s="14">
        <f t="shared" si="379"/>
        <v>1000</v>
      </c>
      <c r="D1076" s="13">
        <f ca="1">IF(A1076&lt;$B$1,VLOOKUP(A1076,[1]DI!$A$4:$B$15000,2,FALSE),0)</f>
        <v>0.104</v>
      </c>
      <c r="E1076" s="14">
        <f t="shared" ca="1" si="380"/>
        <v>1.0003926999999999</v>
      </c>
      <c r="F1076" s="14">
        <f ca="1">(TRUNC(PRODUCT($E$12:$E1075),16))</f>
        <v>1.3659938767665001</v>
      </c>
      <c r="G1076" s="14">
        <f t="shared" ca="1" si="381"/>
        <v>1.3633149047125499</v>
      </c>
      <c r="H1076" s="14">
        <f t="shared" ca="1" si="382"/>
        <v>1.00196504</v>
      </c>
      <c r="I1076" s="13">
        <f t="shared" si="376"/>
        <v>0.1</v>
      </c>
      <c r="J1076" s="29">
        <f t="shared" si="383"/>
        <v>45432</v>
      </c>
      <c r="K1076" s="2">
        <f t="shared" si="384"/>
        <v>5</v>
      </c>
      <c r="L1076" s="17">
        <f t="shared" si="385"/>
        <v>5</v>
      </c>
      <c r="M1076" s="12">
        <f t="shared" si="386"/>
        <v>1.001892864</v>
      </c>
      <c r="N1076" s="12">
        <f t="shared" ca="1" si="387"/>
        <v>1.003861624</v>
      </c>
      <c r="O1076" s="17">
        <f t="shared" si="388"/>
        <v>0</v>
      </c>
      <c r="P1076" s="14">
        <f t="shared" ca="1" si="389"/>
        <v>801.02768712</v>
      </c>
      <c r="Q1076" s="14">
        <f t="shared" si="393"/>
        <v>0</v>
      </c>
      <c r="R1076" s="14">
        <f t="shared" ca="1" si="390"/>
        <v>794.09954925</v>
      </c>
      <c r="S1076" s="20">
        <f t="shared" si="374"/>
        <v>0</v>
      </c>
      <c r="T1076" s="14">
        <f t="shared" si="377"/>
        <v>0</v>
      </c>
      <c r="U1076" s="4" t="str">
        <f t="shared" si="391"/>
        <v>J=</v>
      </c>
      <c r="V1076" s="29">
        <f t="shared" si="392"/>
        <v>45463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35">
        <f t="shared" si="375"/>
        <v>45440</v>
      </c>
      <c r="B1077" s="156">
        <f t="shared" ca="1" si="378"/>
        <v>1802.4165193099998</v>
      </c>
      <c r="C1077" s="14">
        <f t="shared" si="379"/>
        <v>1000</v>
      </c>
      <c r="D1077" s="13">
        <f ca="1">IF(A1077&lt;$B$1,VLOOKUP(A1077,[1]DI!$A$4:$B$15000,2,FALSE),0)</f>
        <v>0.104</v>
      </c>
      <c r="E1077" s="14">
        <f t="shared" ca="1" si="380"/>
        <v>1.0003926999999999</v>
      </c>
      <c r="F1077" s="14">
        <f ca="1">(TRUNC(PRODUCT($E$12:$E1076),16))</f>
        <v>1.3665303025619</v>
      </c>
      <c r="G1077" s="14">
        <f t="shared" ca="1" si="381"/>
        <v>1.3633149047125499</v>
      </c>
      <c r="H1077" s="14">
        <f t="shared" ca="1" si="382"/>
        <v>1.0023585100000001</v>
      </c>
      <c r="I1077" s="13">
        <f t="shared" si="376"/>
        <v>0.1</v>
      </c>
      <c r="J1077" s="29">
        <f t="shared" si="383"/>
        <v>45432</v>
      </c>
      <c r="K1077" s="2">
        <f t="shared" si="384"/>
        <v>6</v>
      </c>
      <c r="L1077" s="17">
        <f t="shared" si="385"/>
        <v>6</v>
      </c>
      <c r="M1077" s="12">
        <f t="shared" si="386"/>
        <v>1.0022718669999999</v>
      </c>
      <c r="N1077" s="12">
        <f t="shared" ca="1" si="387"/>
        <v>1.0046357349999999</v>
      </c>
      <c r="O1077" s="17">
        <f t="shared" si="388"/>
        <v>0</v>
      </c>
      <c r="P1077" s="14">
        <f t="shared" ca="1" si="389"/>
        <v>802.4165193099999</v>
      </c>
      <c r="Q1077" s="14">
        <f t="shared" si="393"/>
        <v>0</v>
      </c>
      <c r="R1077" s="14">
        <f t="shared" ca="1" si="390"/>
        <v>794.09954925</v>
      </c>
      <c r="S1077" s="20">
        <f t="shared" si="374"/>
        <v>0</v>
      </c>
      <c r="T1077" s="14">
        <f t="shared" si="377"/>
        <v>0</v>
      </c>
      <c r="U1077" s="4" t="str">
        <f t="shared" si="391"/>
        <v>J=</v>
      </c>
      <c r="V1077" s="29">
        <f t="shared" si="392"/>
        <v>45463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35">
        <f t="shared" si="375"/>
        <v>45441</v>
      </c>
      <c r="B1078" s="156">
        <f t="shared" ca="1" si="378"/>
        <v>1803.8064333500001</v>
      </c>
      <c r="C1078" s="14">
        <f t="shared" si="379"/>
        <v>1000</v>
      </c>
      <c r="D1078" s="13">
        <f ca="1">IF(A1078&lt;$B$1,VLOOKUP(A1078,[1]DI!$A$4:$B$15000,2,FALSE),0)</f>
        <v>0.104</v>
      </c>
      <c r="E1078" s="14">
        <f t="shared" ca="1" si="380"/>
        <v>1.0003926999999999</v>
      </c>
      <c r="F1078" s="14">
        <f ca="1">(TRUNC(PRODUCT($E$12:$E1077),16))</f>
        <v>1.3670669390117201</v>
      </c>
      <c r="G1078" s="14">
        <f t="shared" ca="1" si="381"/>
        <v>1.3633149047125499</v>
      </c>
      <c r="H1078" s="14">
        <f t="shared" ca="1" si="382"/>
        <v>1.0027521399999999</v>
      </c>
      <c r="I1078" s="13">
        <f t="shared" si="376"/>
        <v>0.1</v>
      </c>
      <c r="J1078" s="29">
        <f t="shared" si="383"/>
        <v>45432</v>
      </c>
      <c r="K1078" s="2">
        <f t="shared" si="384"/>
        <v>7</v>
      </c>
      <c r="L1078" s="17">
        <f t="shared" si="385"/>
        <v>7</v>
      </c>
      <c r="M1078" s="12">
        <f t="shared" si="386"/>
        <v>1.0026510129999999</v>
      </c>
      <c r="N1078" s="12">
        <f t="shared" ca="1" si="387"/>
        <v>1.005410449</v>
      </c>
      <c r="O1078" s="17">
        <f t="shared" si="388"/>
        <v>0</v>
      </c>
      <c r="P1078" s="14">
        <f t="shared" ca="1" si="389"/>
        <v>803.80643335000002</v>
      </c>
      <c r="Q1078" s="14">
        <f t="shared" si="393"/>
        <v>0</v>
      </c>
      <c r="R1078" s="14">
        <f t="shared" ca="1" si="390"/>
        <v>794.09954925</v>
      </c>
      <c r="S1078" s="20">
        <f t="shared" si="374"/>
        <v>0</v>
      </c>
      <c r="T1078" s="14">
        <f t="shared" si="377"/>
        <v>0</v>
      </c>
      <c r="U1078" s="4" t="str">
        <f t="shared" si="391"/>
        <v>J=</v>
      </c>
      <c r="V1078" s="29">
        <f t="shared" si="392"/>
        <v>45463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35">
        <f t="shared" si="375"/>
        <v>45442</v>
      </c>
      <c r="B1079" s="156">
        <f t="shared" ca="1" si="378"/>
        <v>1805.1974094899999</v>
      </c>
      <c r="C1079" s="14">
        <f t="shared" si="379"/>
        <v>1000</v>
      </c>
      <c r="D1079" s="13">
        <f ca="1">IF(A1079&lt;$B$1,VLOOKUP(A1079,[1]DI!$A$4:$B$15000,2,FALSE),0)</f>
        <v>0</v>
      </c>
      <c r="E1079" s="14">
        <f t="shared" ca="1" si="380"/>
        <v>1</v>
      </c>
      <c r="F1079" s="14">
        <f ca="1">(TRUNC(PRODUCT($E$12:$E1078),16))</f>
        <v>1.3676037861986701</v>
      </c>
      <c r="G1079" s="14">
        <f t="shared" ca="1" si="381"/>
        <v>1.3633149047125499</v>
      </c>
      <c r="H1079" s="14">
        <f t="shared" ca="1" si="382"/>
        <v>1.0031459199999999</v>
      </c>
      <c r="I1079" s="13">
        <f t="shared" si="376"/>
        <v>0.1</v>
      </c>
      <c r="J1079" s="29">
        <f t="shared" si="383"/>
        <v>45432</v>
      </c>
      <c r="K1079" s="2">
        <f t="shared" si="384"/>
        <v>7</v>
      </c>
      <c r="L1079" s="17">
        <f t="shared" si="385"/>
        <v>8</v>
      </c>
      <c r="M1079" s="12">
        <f t="shared" si="386"/>
        <v>1.003030302</v>
      </c>
      <c r="N1079" s="12">
        <f t="shared" ca="1" si="387"/>
        <v>1.006185755</v>
      </c>
      <c r="O1079" s="17">
        <f t="shared" si="388"/>
        <v>0</v>
      </c>
      <c r="P1079" s="14">
        <f t="shared" ca="1" si="389"/>
        <v>805.19740948999993</v>
      </c>
      <c r="Q1079" s="14">
        <f t="shared" si="393"/>
        <v>0</v>
      </c>
      <c r="R1079" s="14">
        <f t="shared" ca="1" si="390"/>
        <v>794.09954925</v>
      </c>
      <c r="S1079" s="20">
        <f t="shared" si="374"/>
        <v>0</v>
      </c>
      <c r="T1079" s="14">
        <f t="shared" si="377"/>
        <v>0</v>
      </c>
      <c r="U1079" s="4" t="str">
        <f t="shared" si="391"/>
        <v>J=</v>
      </c>
      <c r="V1079" s="29">
        <f t="shared" si="392"/>
        <v>45463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x14ac:dyDescent="0.15">
      <c r="A1080" s="35">
        <f t="shared" si="375"/>
        <v>45443</v>
      </c>
      <c r="B1080" s="156">
        <f t="shared" ca="1" si="378"/>
        <v>1805.1974094899999</v>
      </c>
      <c r="C1080" s="14">
        <f t="shared" si="379"/>
        <v>1000</v>
      </c>
      <c r="D1080" s="13">
        <f ca="1">IF(A1080&lt;$B$1,VLOOKUP(A1080,[1]DI!$A$4:$B$15000,2,FALSE),0)</f>
        <v>0.104</v>
      </c>
      <c r="E1080" s="14">
        <f t="shared" ca="1" si="380"/>
        <v>1.0003926999999999</v>
      </c>
      <c r="F1080" s="14">
        <f ca="1">(TRUNC(PRODUCT($E$12:$E1079),16))</f>
        <v>1.3676037861986701</v>
      </c>
      <c r="G1080" s="14">
        <f t="shared" ca="1" si="381"/>
        <v>1.3633149047125499</v>
      </c>
      <c r="H1080" s="14">
        <f t="shared" ca="1" si="382"/>
        <v>1.0031459199999999</v>
      </c>
      <c r="I1080" s="13">
        <f t="shared" si="376"/>
        <v>0.1</v>
      </c>
      <c r="J1080" s="29">
        <f t="shared" si="383"/>
        <v>45432</v>
      </c>
      <c r="K1080" s="2">
        <f t="shared" si="384"/>
        <v>8</v>
      </c>
      <c r="L1080" s="17">
        <f t="shared" si="385"/>
        <v>8</v>
      </c>
      <c r="M1080" s="12">
        <f t="shared" si="386"/>
        <v>1.003030302</v>
      </c>
      <c r="N1080" s="12">
        <f t="shared" ca="1" si="387"/>
        <v>1.006185755</v>
      </c>
      <c r="O1080" s="17">
        <f t="shared" si="388"/>
        <v>0</v>
      </c>
      <c r="P1080" s="14">
        <f t="shared" ca="1" si="389"/>
        <v>805.19740948999993</v>
      </c>
      <c r="Q1080" s="14">
        <f t="shared" si="393"/>
        <v>0</v>
      </c>
      <c r="R1080" s="14">
        <f t="shared" ca="1" si="390"/>
        <v>794.09954925</v>
      </c>
      <c r="S1080" s="20">
        <f t="shared" si="374"/>
        <v>0</v>
      </c>
      <c r="T1080" s="14">
        <f t="shared" si="377"/>
        <v>0</v>
      </c>
      <c r="U1080" s="4" t="str">
        <f t="shared" si="391"/>
        <v>J=</v>
      </c>
      <c r="V1080" s="29">
        <f t="shared" si="392"/>
        <v>45463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35">
        <f t="shared" si="375"/>
        <v>45444</v>
      </c>
      <c r="B1081" s="156">
        <f t="shared" ca="1" si="378"/>
        <v>1806.5894692699999</v>
      </c>
      <c r="C1081" s="14">
        <f t="shared" si="379"/>
        <v>1000</v>
      </c>
      <c r="D1081" s="13">
        <f ca="1">IF(A1081&lt;$B$1,VLOOKUP(A1081,[1]DI!$A$4:$B$15000,2,FALSE),0)</f>
        <v>0</v>
      </c>
      <c r="E1081" s="14">
        <f t="shared" ca="1" si="380"/>
        <v>1</v>
      </c>
      <c r="F1081" s="14">
        <f ca="1">(TRUNC(PRODUCT($E$12:$E1080),16))</f>
        <v>1.3681408442055101</v>
      </c>
      <c r="G1081" s="14">
        <f t="shared" ca="1" si="381"/>
        <v>1.3633149047125499</v>
      </c>
      <c r="H1081" s="14">
        <f t="shared" ca="1" si="382"/>
        <v>1.0035398600000001</v>
      </c>
      <c r="I1081" s="13">
        <f t="shared" si="376"/>
        <v>0.1</v>
      </c>
      <c r="J1081" s="29">
        <f t="shared" si="383"/>
        <v>45432</v>
      </c>
      <c r="K1081" s="2">
        <f t="shared" si="384"/>
        <v>8</v>
      </c>
      <c r="L1081" s="17">
        <f t="shared" si="385"/>
        <v>9</v>
      </c>
      <c r="M1081" s="12">
        <f t="shared" si="386"/>
        <v>1.003409735</v>
      </c>
      <c r="N1081" s="12">
        <f t="shared" ca="1" si="387"/>
        <v>1.006961665</v>
      </c>
      <c r="O1081" s="17">
        <f t="shared" si="388"/>
        <v>0</v>
      </c>
      <c r="P1081" s="14">
        <f t="shared" ca="1" si="389"/>
        <v>806.58946927</v>
      </c>
      <c r="Q1081" s="14">
        <f t="shared" si="393"/>
        <v>0</v>
      </c>
      <c r="R1081" s="14">
        <f t="shared" ca="1" si="390"/>
        <v>794.09954925</v>
      </c>
      <c r="S1081" s="20">
        <f t="shared" si="374"/>
        <v>0</v>
      </c>
      <c r="T1081" s="14">
        <f t="shared" si="377"/>
        <v>0</v>
      </c>
      <c r="U1081" s="4" t="str">
        <f t="shared" si="391"/>
        <v>J=</v>
      </c>
      <c r="V1081" s="29">
        <f t="shared" si="392"/>
        <v>45463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35">
        <f t="shared" si="375"/>
        <v>45445</v>
      </c>
      <c r="B1082" s="156">
        <f t="shared" ca="1" si="378"/>
        <v>1806.5894692699999</v>
      </c>
      <c r="C1082" s="14">
        <f t="shared" si="379"/>
        <v>1000</v>
      </c>
      <c r="D1082" s="13">
        <f ca="1">IF(A1082&lt;$B$1,VLOOKUP(A1082,[1]DI!$A$4:$B$15000,2,FALSE),0)</f>
        <v>0</v>
      </c>
      <c r="E1082" s="14">
        <f t="shared" ca="1" si="380"/>
        <v>1</v>
      </c>
      <c r="F1082" s="14">
        <f ca="1">(TRUNC(PRODUCT($E$12:$E1081),16))</f>
        <v>1.3681408442055101</v>
      </c>
      <c r="G1082" s="14">
        <f t="shared" ca="1" si="381"/>
        <v>1.3633149047125499</v>
      </c>
      <c r="H1082" s="14">
        <f t="shared" ca="1" si="382"/>
        <v>1.0035398600000001</v>
      </c>
      <c r="I1082" s="13">
        <f t="shared" si="376"/>
        <v>0.1</v>
      </c>
      <c r="J1082" s="29">
        <f t="shared" si="383"/>
        <v>45432</v>
      </c>
      <c r="K1082" s="2">
        <f t="shared" si="384"/>
        <v>8</v>
      </c>
      <c r="L1082" s="17">
        <f t="shared" si="385"/>
        <v>9</v>
      </c>
      <c r="M1082" s="12">
        <f t="shared" si="386"/>
        <v>1.003409735</v>
      </c>
      <c r="N1082" s="12">
        <f t="shared" ca="1" si="387"/>
        <v>1.006961665</v>
      </c>
      <c r="O1082" s="17">
        <f t="shared" si="388"/>
        <v>0</v>
      </c>
      <c r="P1082" s="14">
        <f t="shared" ca="1" si="389"/>
        <v>806.58946927</v>
      </c>
      <c r="Q1082" s="14">
        <f t="shared" si="393"/>
        <v>0</v>
      </c>
      <c r="R1082" s="14">
        <f t="shared" ca="1" si="390"/>
        <v>794.09954925</v>
      </c>
      <c r="S1082" s="20">
        <f t="shared" si="374"/>
        <v>0</v>
      </c>
      <c r="T1082" s="14">
        <f t="shared" si="377"/>
        <v>0</v>
      </c>
      <c r="U1082" s="4" t="str">
        <f t="shared" si="391"/>
        <v>J=</v>
      </c>
      <c r="V1082" s="29">
        <f t="shared" si="392"/>
        <v>45463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35">
        <f t="shared" si="375"/>
        <v>45446</v>
      </c>
      <c r="B1083" s="156">
        <f t="shared" ca="1" si="378"/>
        <v>1806.5894692699999</v>
      </c>
      <c r="C1083" s="14">
        <f t="shared" si="379"/>
        <v>1000</v>
      </c>
      <c r="D1083" s="13">
        <f ca="1">IF(A1083&lt;$B$1,VLOOKUP(A1083,[1]DI!$A$4:$B$15000,2,FALSE),0)</f>
        <v>0.104</v>
      </c>
      <c r="E1083" s="14">
        <f t="shared" ca="1" si="380"/>
        <v>1.0003926999999999</v>
      </c>
      <c r="F1083" s="14">
        <f ca="1">(TRUNC(PRODUCT($E$12:$E1082),16))</f>
        <v>1.3681408442055101</v>
      </c>
      <c r="G1083" s="14">
        <f t="shared" ca="1" si="381"/>
        <v>1.3633149047125499</v>
      </c>
      <c r="H1083" s="14">
        <f t="shared" ca="1" si="382"/>
        <v>1.0035398600000001</v>
      </c>
      <c r="I1083" s="13">
        <f t="shared" si="376"/>
        <v>0.1</v>
      </c>
      <c r="J1083" s="29">
        <f t="shared" si="383"/>
        <v>45432</v>
      </c>
      <c r="K1083" s="2">
        <f t="shared" si="384"/>
        <v>9</v>
      </c>
      <c r="L1083" s="17">
        <f t="shared" si="385"/>
        <v>9</v>
      </c>
      <c r="M1083" s="12">
        <f t="shared" si="386"/>
        <v>1.003409735</v>
      </c>
      <c r="N1083" s="12">
        <f t="shared" ca="1" si="387"/>
        <v>1.006961665</v>
      </c>
      <c r="O1083" s="17">
        <f t="shared" si="388"/>
        <v>0</v>
      </c>
      <c r="P1083" s="14">
        <f t="shared" ca="1" si="389"/>
        <v>806.58946927</v>
      </c>
      <c r="Q1083" s="14">
        <f t="shared" si="393"/>
        <v>0</v>
      </c>
      <c r="R1083" s="14">
        <f t="shared" ca="1" si="390"/>
        <v>794.09954925</v>
      </c>
      <c r="S1083" s="20">
        <f t="shared" si="374"/>
        <v>0</v>
      </c>
      <c r="T1083" s="14">
        <f t="shared" si="377"/>
        <v>0</v>
      </c>
      <c r="U1083" s="4" t="str">
        <f t="shared" si="391"/>
        <v>J=</v>
      </c>
      <c r="V1083" s="29">
        <f t="shared" si="392"/>
        <v>45463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35">
        <f t="shared" si="375"/>
        <v>45447</v>
      </c>
      <c r="B1084" s="156">
        <f t="shared" ca="1" si="378"/>
        <v>1807.9825929599999</v>
      </c>
      <c r="C1084" s="14">
        <f t="shared" si="379"/>
        <v>1000</v>
      </c>
      <c r="D1084" s="13">
        <f ca="1">IF(A1084&lt;$B$1,VLOOKUP(A1084,[1]DI!$A$4:$B$15000,2,FALSE),0)</f>
        <v>0.104</v>
      </c>
      <c r="E1084" s="14">
        <f t="shared" ca="1" si="380"/>
        <v>1.0003926999999999</v>
      </c>
      <c r="F1084" s="14">
        <f ca="1">(TRUNC(PRODUCT($E$12:$E1083),16))</f>
        <v>1.3686781131150301</v>
      </c>
      <c r="G1084" s="14">
        <f t="shared" ca="1" si="381"/>
        <v>1.3633149047125499</v>
      </c>
      <c r="H1084" s="14">
        <f t="shared" ca="1" si="382"/>
        <v>1.00393395</v>
      </c>
      <c r="I1084" s="13">
        <f t="shared" si="376"/>
        <v>0.1</v>
      </c>
      <c r="J1084" s="29">
        <f t="shared" si="383"/>
        <v>45432</v>
      </c>
      <c r="K1084" s="2">
        <f t="shared" si="384"/>
        <v>10</v>
      </c>
      <c r="L1084" s="17">
        <f t="shared" si="385"/>
        <v>10</v>
      </c>
      <c r="M1084" s="12">
        <f t="shared" si="386"/>
        <v>1.003789311</v>
      </c>
      <c r="N1084" s="12">
        <f t="shared" ca="1" si="387"/>
        <v>1.0077381679999999</v>
      </c>
      <c r="O1084" s="17">
        <f t="shared" si="388"/>
        <v>0</v>
      </c>
      <c r="P1084" s="14">
        <f t="shared" ca="1" si="389"/>
        <v>807.98259295999992</v>
      </c>
      <c r="Q1084" s="14">
        <f t="shared" si="393"/>
        <v>0</v>
      </c>
      <c r="R1084" s="14">
        <f t="shared" ca="1" si="390"/>
        <v>794.09954925</v>
      </c>
      <c r="S1084" s="20">
        <f t="shared" si="374"/>
        <v>0</v>
      </c>
      <c r="T1084" s="14">
        <f t="shared" si="377"/>
        <v>0</v>
      </c>
      <c r="U1084" s="4" t="str">
        <f t="shared" si="391"/>
        <v>J=</v>
      </c>
      <c r="V1084" s="29">
        <f t="shared" si="392"/>
        <v>45463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35">
        <f t="shared" si="375"/>
        <v>45448</v>
      </c>
      <c r="B1085" s="156">
        <f t="shared" ca="1" si="378"/>
        <v>1809.37678233</v>
      </c>
      <c r="C1085" s="14">
        <f t="shared" si="379"/>
        <v>1000</v>
      </c>
      <c r="D1085" s="13">
        <f ca="1">IF(A1085&lt;$B$1,VLOOKUP(A1085,[1]DI!$A$4:$B$15000,2,FALSE),0)</f>
        <v>0.104</v>
      </c>
      <c r="E1085" s="14">
        <f t="shared" ca="1" si="380"/>
        <v>1.0003926999999999</v>
      </c>
      <c r="F1085" s="14">
        <f ca="1">(TRUNC(PRODUCT($E$12:$E1084),16))</f>
        <v>1.36921559301005</v>
      </c>
      <c r="G1085" s="14">
        <f t="shared" ca="1" si="381"/>
        <v>1.3633149047125499</v>
      </c>
      <c r="H1085" s="14">
        <f t="shared" ca="1" si="382"/>
        <v>1.0043281900000001</v>
      </c>
      <c r="I1085" s="13">
        <f t="shared" si="376"/>
        <v>0.1</v>
      </c>
      <c r="J1085" s="29">
        <f t="shared" si="383"/>
        <v>45432</v>
      </c>
      <c r="K1085" s="2">
        <f t="shared" si="384"/>
        <v>11</v>
      </c>
      <c r="L1085" s="17">
        <f t="shared" si="385"/>
        <v>11</v>
      </c>
      <c r="M1085" s="12">
        <f t="shared" si="386"/>
        <v>1.004169031</v>
      </c>
      <c r="N1085" s="12">
        <f t="shared" ca="1" si="387"/>
        <v>1.008515265</v>
      </c>
      <c r="O1085" s="17">
        <f t="shared" si="388"/>
        <v>0</v>
      </c>
      <c r="P1085" s="14">
        <f t="shared" ca="1" si="389"/>
        <v>809.37678232999997</v>
      </c>
      <c r="Q1085" s="14">
        <f t="shared" si="393"/>
        <v>0</v>
      </c>
      <c r="R1085" s="14">
        <f t="shared" ca="1" si="390"/>
        <v>794.09954925</v>
      </c>
      <c r="S1085" s="20">
        <f t="shared" si="374"/>
        <v>0</v>
      </c>
      <c r="T1085" s="14">
        <f t="shared" si="377"/>
        <v>0</v>
      </c>
      <c r="U1085" s="4" t="str">
        <f t="shared" si="391"/>
        <v>J=</v>
      </c>
      <c r="V1085" s="29">
        <f t="shared" si="392"/>
        <v>45463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35">
        <f t="shared" si="375"/>
        <v>45449</v>
      </c>
      <c r="B1086" s="156">
        <f t="shared" ca="1" si="378"/>
        <v>1810.7720589400001</v>
      </c>
      <c r="C1086" s="14">
        <f t="shared" si="379"/>
        <v>1000</v>
      </c>
      <c r="D1086" s="13">
        <f ca="1">IF(A1086&lt;$B$1,VLOOKUP(A1086,[1]DI!$A$4:$B$15000,2,FALSE),0)</f>
        <v>0.104</v>
      </c>
      <c r="E1086" s="14">
        <f t="shared" ca="1" si="380"/>
        <v>1.0003926999999999</v>
      </c>
      <c r="F1086" s="14">
        <f ca="1">(TRUNC(PRODUCT($E$12:$E1085),16))</f>
        <v>1.3697532839734201</v>
      </c>
      <c r="G1086" s="14">
        <f t="shared" ca="1" si="381"/>
        <v>1.3633149047125499</v>
      </c>
      <c r="H1086" s="14">
        <f t="shared" ca="1" si="382"/>
        <v>1.0047225900000001</v>
      </c>
      <c r="I1086" s="13">
        <f t="shared" si="376"/>
        <v>0.1</v>
      </c>
      <c r="J1086" s="29">
        <f t="shared" si="383"/>
        <v>45432</v>
      </c>
      <c r="K1086" s="2">
        <f t="shared" si="384"/>
        <v>12</v>
      </c>
      <c r="L1086" s="17">
        <f t="shared" si="385"/>
        <v>12</v>
      </c>
      <c r="M1086" s="12">
        <f t="shared" si="386"/>
        <v>1.0045488950000001</v>
      </c>
      <c r="N1086" s="12">
        <f t="shared" ca="1" si="387"/>
        <v>1.009292968</v>
      </c>
      <c r="O1086" s="17">
        <f t="shared" si="388"/>
        <v>0</v>
      </c>
      <c r="P1086" s="14">
        <f t="shared" ca="1" si="389"/>
        <v>810.77205893999997</v>
      </c>
      <c r="Q1086" s="14">
        <f t="shared" si="393"/>
        <v>0</v>
      </c>
      <c r="R1086" s="14">
        <f t="shared" ca="1" si="390"/>
        <v>794.09954925</v>
      </c>
      <c r="S1086" s="20">
        <f t="shared" si="374"/>
        <v>0</v>
      </c>
      <c r="T1086" s="14">
        <f t="shared" si="377"/>
        <v>0</v>
      </c>
      <c r="U1086" s="4" t="str">
        <f t="shared" si="391"/>
        <v>J=</v>
      </c>
      <c r="V1086" s="29">
        <f t="shared" si="392"/>
        <v>45463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35">
        <f t="shared" si="375"/>
        <v>45450</v>
      </c>
      <c r="B1087" s="156">
        <f t="shared" ca="1" si="378"/>
        <v>1812.1684173900001</v>
      </c>
      <c r="C1087" s="14">
        <f t="shared" si="379"/>
        <v>1000</v>
      </c>
      <c r="D1087" s="13">
        <f ca="1">IF(A1087&lt;$B$1,VLOOKUP(A1087,[1]DI!$A$4:$B$15000,2,FALSE),0)</f>
        <v>0.104</v>
      </c>
      <c r="E1087" s="14">
        <f t="shared" ca="1" si="380"/>
        <v>1.0003926999999999</v>
      </c>
      <c r="F1087" s="14">
        <f ca="1">(TRUNC(PRODUCT($E$12:$E1086),16))</f>
        <v>1.37029118608804</v>
      </c>
      <c r="G1087" s="14">
        <f t="shared" ca="1" si="381"/>
        <v>1.3633149047125499</v>
      </c>
      <c r="H1087" s="14">
        <f t="shared" ca="1" si="382"/>
        <v>1.00511715</v>
      </c>
      <c r="I1087" s="13">
        <f t="shared" si="376"/>
        <v>0.1</v>
      </c>
      <c r="J1087" s="29">
        <f t="shared" si="383"/>
        <v>45432</v>
      </c>
      <c r="K1087" s="2">
        <f t="shared" si="384"/>
        <v>13</v>
      </c>
      <c r="L1087" s="17">
        <f t="shared" si="385"/>
        <v>13</v>
      </c>
      <c r="M1087" s="12">
        <f t="shared" si="386"/>
        <v>1.0049289020000001</v>
      </c>
      <c r="N1087" s="12">
        <f t="shared" ca="1" si="387"/>
        <v>1.010071274</v>
      </c>
      <c r="O1087" s="17">
        <f t="shared" si="388"/>
        <v>0</v>
      </c>
      <c r="P1087" s="14">
        <f t="shared" ca="1" si="389"/>
        <v>812.16841739000006</v>
      </c>
      <c r="Q1087" s="14">
        <f t="shared" si="393"/>
        <v>0</v>
      </c>
      <c r="R1087" s="14">
        <f t="shared" ca="1" si="390"/>
        <v>794.09954925</v>
      </c>
      <c r="S1087" s="20">
        <f t="shared" si="374"/>
        <v>0</v>
      </c>
      <c r="T1087" s="14">
        <f t="shared" si="377"/>
        <v>0</v>
      </c>
      <c r="U1087" s="4" t="str">
        <f t="shared" si="391"/>
        <v>J=</v>
      </c>
      <c r="V1087" s="29">
        <f t="shared" si="392"/>
        <v>45463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35">
        <f t="shared" si="375"/>
        <v>45451</v>
      </c>
      <c r="B1088" s="156">
        <f t="shared" ca="1" si="378"/>
        <v>1813.5658451100001</v>
      </c>
      <c r="C1088" s="14">
        <f t="shared" si="379"/>
        <v>1000</v>
      </c>
      <c r="D1088" s="13">
        <f ca="1">IF(A1088&lt;$B$1,VLOOKUP(A1088,[1]DI!$A$4:$B$15000,2,FALSE),0)</f>
        <v>0</v>
      </c>
      <c r="E1088" s="14">
        <f t="shared" ca="1" si="380"/>
        <v>1</v>
      </c>
      <c r="F1088" s="14">
        <f ca="1">(TRUNC(PRODUCT($E$12:$E1087),16))</f>
        <v>1.3708292994368201</v>
      </c>
      <c r="G1088" s="14">
        <f t="shared" ca="1" si="381"/>
        <v>1.3633149047125499</v>
      </c>
      <c r="H1088" s="14">
        <f t="shared" ca="1" si="382"/>
        <v>1.0055118599999999</v>
      </c>
      <c r="I1088" s="13">
        <f t="shared" si="376"/>
        <v>0.1</v>
      </c>
      <c r="J1088" s="29">
        <f t="shared" si="383"/>
        <v>45432</v>
      </c>
      <c r="K1088" s="2">
        <f t="shared" si="384"/>
        <v>13</v>
      </c>
      <c r="L1088" s="17">
        <f t="shared" si="385"/>
        <v>14</v>
      </c>
      <c r="M1088" s="12">
        <f t="shared" si="386"/>
        <v>1.005309053</v>
      </c>
      <c r="N1088" s="12">
        <f t="shared" ca="1" si="387"/>
        <v>1.0108501759999999</v>
      </c>
      <c r="O1088" s="17">
        <f t="shared" si="388"/>
        <v>0</v>
      </c>
      <c r="P1088" s="14">
        <f t="shared" ca="1" si="389"/>
        <v>813.56584511000005</v>
      </c>
      <c r="Q1088" s="14">
        <f t="shared" si="393"/>
        <v>0</v>
      </c>
      <c r="R1088" s="14">
        <f t="shared" ca="1" si="390"/>
        <v>794.09954925</v>
      </c>
      <c r="S1088" s="20">
        <f t="shared" si="374"/>
        <v>0</v>
      </c>
      <c r="T1088" s="14">
        <f t="shared" si="377"/>
        <v>0</v>
      </c>
      <c r="U1088" s="4" t="str">
        <f t="shared" si="391"/>
        <v>J=</v>
      </c>
      <c r="V1088" s="29">
        <f t="shared" si="392"/>
        <v>45463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35">
        <f t="shared" si="375"/>
        <v>45452</v>
      </c>
      <c r="B1089" s="156">
        <f t="shared" ca="1" si="378"/>
        <v>1813.5658451100001</v>
      </c>
      <c r="C1089" s="14">
        <f t="shared" si="379"/>
        <v>1000</v>
      </c>
      <c r="D1089" s="13">
        <f ca="1">IF(A1089&lt;$B$1,VLOOKUP(A1089,[1]DI!$A$4:$B$15000,2,FALSE),0)</f>
        <v>0</v>
      </c>
      <c r="E1089" s="14">
        <f t="shared" ca="1" si="380"/>
        <v>1</v>
      </c>
      <c r="F1089" s="14">
        <f ca="1">(TRUNC(PRODUCT($E$12:$E1088),16))</f>
        <v>1.3708292994368201</v>
      </c>
      <c r="G1089" s="14">
        <f t="shared" ca="1" si="381"/>
        <v>1.3633149047125499</v>
      </c>
      <c r="H1089" s="14">
        <f t="shared" ca="1" si="382"/>
        <v>1.0055118599999999</v>
      </c>
      <c r="I1089" s="13">
        <f t="shared" si="376"/>
        <v>0.1</v>
      </c>
      <c r="J1089" s="29">
        <f t="shared" si="383"/>
        <v>45432</v>
      </c>
      <c r="K1089" s="2">
        <f t="shared" si="384"/>
        <v>13</v>
      </c>
      <c r="L1089" s="17">
        <f t="shared" si="385"/>
        <v>14</v>
      </c>
      <c r="M1089" s="12">
        <f t="shared" si="386"/>
        <v>1.005309053</v>
      </c>
      <c r="N1089" s="12">
        <f t="shared" ca="1" si="387"/>
        <v>1.0108501759999999</v>
      </c>
      <c r="O1089" s="17">
        <f t="shared" si="388"/>
        <v>0</v>
      </c>
      <c r="P1089" s="14">
        <f t="shared" ca="1" si="389"/>
        <v>813.56584511000005</v>
      </c>
      <c r="Q1089" s="14">
        <f t="shared" si="393"/>
        <v>0</v>
      </c>
      <c r="R1089" s="14">
        <f t="shared" ca="1" si="390"/>
        <v>794.09954925</v>
      </c>
      <c r="S1089" s="20">
        <f t="shared" si="374"/>
        <v>0</v>
      </c>
      <c r="T1089" s="14">
        <f t="shared" si="377"/>
        <v>0</v>
      </c>
      <c r="U1089" s="4" t="str">
        <f t="shared" si="391"/>
        <v>J=</v>
      </c>
      <c r="V1089" s="29">
        <f t="shared" si="392"/>
        <v>45463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35">
        <f t="shared" si="375"/>
        <v>45453</v>
      </c>
      <c r="B1090" s="156">
        <f t="shared" ca="1" si="378"/>
        <v>1813.5658451100001</v>
      </c>
      <c r="C1090" s="14">
        <f t="shared" si="379"/>
        <v>1000</v>
      </c>
      <c r="D1090" s="13">
        <f ca="1">IF(A1090&lt;$B$1,VLOOKUP(A1090,[1]DI!$A$4:$B$15000,2,FALSE),0)</f>
        <v>0.104</v>
      </c>
      <c r="E1090" s="14">
        <f t="shared" ca="1" si="380"/>
        <v>1.0003926999999999</v>
      </c>
      <c r="F1090" s="14">
        <f ca="1">(TRUNC(PRODUCT($E$12:$E1089),16))</f>
        <v>1.3708292994368201</v>
      </c>
      <c r="G1090" s="14">
        <f t="shared" ca="1" si="381"/>
        <v>1.3633149047125499</v>
      </c>
      <c r="H1090" s="14">
        <f t="shared" ca="1" si="382"/>
        <v>1.0055118599999999</v>
      </c>
      <c r="I1090" s="13">
        <f t="shared" si="376"/>
        <v>0.1</v>
      </c>
      <c r="J1090" s="29">
        <f t="shared" si="383"/>
        <v>45432</v>
      </c>
      <c r="K1090" s="2">
        <f t="shared" si="384"/>
        <v>14</v>
      </c>
      <c r="L1090" s="17">
        <f t="shared" si="385"/>
        <v>14</v>
      </c>
      <c r="M1090" s="12">
        <f t="shared" si="386"/>
        <v>1.005309053</v>
      </c>
      <c r="N1090" s="12">
        <f t="shared" ca="1" si="387"/>
        <v>1.0108501759999999</v>
      </c>
      <c r="O1090" s="17">
        <f t="shared" si="388"/>
        <v>0</v>
      </c>
      <c r="P1090" s="14">
        <f t="shared" ca="1" si="389"/>
        <v>813.56584511000005</v>
      </c>
      <c r="Q1090" s="14">
        <f t="shared" si="393"/>
        <v>0</v>
      </c>
      <c r="R1090" s="14">
        <f t="shared" ca="1" si="390"/>
        <v>794.09954925</v>
      </c>
      <c r="S1090" s="20">
        <f t="shared" si="374"/>
        <v>0</v>
      </c>
      <c r="T1090" s="14">
        <f t="shared" si="377"/>
        <v>0</v>
      </c>
      <c r="U1090" s="4" t="str">
        <f t="shared" si="391"/>
        <v>J=</v>
      </c>
      <c r="V1090" s="29">
        <f t="shared" si="392"/>
        <v>45463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35">
        <f t="shared" si="375"/>
        <v>45454</v>
      </c>
      <c r="B1091" s="156">
        <f t="shared" ca="1" si="378"/>
        <v>1814.9643403300001</v>
      </c>
      <c r="C1091" s="14">
        <f t="shared" si="379"/>
        <v>1000</v>
      </c>
      <c r="D1091" s="13">
        <f ca="1">IF(A1091&lt;$B$1,VLOOKUP(A1091,[1]DI!$A$4:$B$15000,2,FALSE),0)</f>
        <v>0.104</v>
      </c>
      <c r="E1091" s="14">
        <f t="shared" ca="1" si="380"/>
        <v>1.0003926999999999</v>
      </c>
      <c r="F1091" s="14">
        <f ca="1">(TRUNC(PRODUCT($E$12:$E1090),16))</f>
        <v>1.37136762410271</v>
      </c>
      <c r="G1091" s="14">
        <f t="shared" ca="1" si="381"/>
        <v>1.3633149047125499</v>
      </c>
      <c r="H1091" s="14">
        <f t="shared" ca="1" si="382"/>
        <v>1.00590672</v>
      </c>
      <c r="I1091" s="13">
        <f t="shared" si="376"/>
        <v>0.1</v>
      </c>
      <c r="J1091" s="29">
        <f t="shared" si="383"/>
        <v>45432</v>
      </c>
      <c r="K1091" s="2">
        <f t="shared" si="384"/>
        <v>15</v>
      </c>
      <c r="L1091" s="17">
        <f t="shared" si="385"/>
        <v>15</v>
      </c>
      <c r="M1091" s="12">
        <f t="shared" si="386"/>
        <v>1.005689348</v>
      </c>
      <c r="N1091" s="12">
        <f t="shared" ca="1" si="387"/>
        <v>1.0116296730000001</v>
      </c>
      <c r="O1091" s="17">
        <f t="shared" si="388"/>
        <v>0</v>
      </c>
      <c r="P1091" s="14">
        <f t="shared" ca="1" si="389"/>
        <v>814.96434033000003</v>
      </c>
      <c r="Q1091" s="14">
        <f t="shared" si="393"/>
        <v>0</v>
      </c>
      <c r="R1091" s="14">
        <f t="shared" ca="1" si="390"/>
        <v>794.09954925</v>
      </c>
      <c r="S1091" s="20">
        <f t="shared" si="374"/>
        <v>0</v>
      </c>
      <c r="T1091" s="14">
        <f t="shared" si="377"/>
        <v>0</v>
      </c>
      <c r="U1091" s="4" t="str">
        <f t="shared" si="391"/>
        <v>J=</v>
      </c>
      <c r="V1091" s="29">
        <f t="shared" si="392"/>
        <v>45463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35">
        <f t="shared" si="375"/>
        <v>45455</v>
      </c>
      <c r="B1092" s="156">
        <f t="shared" ca="1" si="378"/>
        <v>1816.3639245700001</v>
      </c>
      <c r="C1092" s="14">
        <f t="shared" si="379"/>
        <v>1000</v>
      </c>
      <c r="D1092" s="13">
        <f ca="1">IF(A1092&lt;$B$1,VLOOKUP(A1092,[1]DI!$A$4:$B$15000,2,FALSE),0)</f>
        <v>0.104</v>
      </c>
      <c r="E1092" s="14">
        <f t="shared" ca="1" si="380"/>
        <v>1.0003926999999999</v>
      </c>
      <c r="F1092" s="14">
        <f ca="1">(TRUNC(PRODUCT($E$12:$E1091),16))</f>
        <v>1.3719061601686899</v>
      </c>
      <c r="G1092" s="14">
        <f t="shared" ca="1" si="381"/>
        <v>1.3633149047125499</v>
      </c>
      <c r="H1092" s="14">
        <f t="shared" ca="1" si="382"/>
        <v>1.0063017400000001</v>
      </c>
      <c r="I1092" s="13">
        <f t="shared" si="376"/>
        <v>0.1</v>
      </c>
      <c r="J1092" s="29">
        <f t="shared" si="383"/>
        <v>45432</v>
      </c>
      <c r="K1092" s="2">
        <f t="shared" si="384"/>
        <v>16</v>
      </c>
      <c r="L1092" s="17">
        <f t="shared" si="385"/>
        <v>16</v>
      </c>
      <c r="M1092" s="12">
        <f t="shared" si="386"/>
        <v>1.0060697869999999</v>
      </c>
      <c r="N1092" s="12">
        <f t="shared" ca="1" si="387"/>
        <v>1.012409777</v>
      </c>
      <c r="O1092" s="17">
        <f t="shared" si="388"/>
        <v>0</v>
      </c>
      <c r="P1092" s="14">
        <f t="shared" ca="1" si="389"/>
        <v>816.36392456999999</v>
      </c>
      <c r="Q1092" s="14">
        <f t="shared" si="393"/>
        <v>0</v>
      </c>
      <c r="R1092" s="14">
        <f t="shared" ca="1" si="390"/>
        <v>794.09954925</v>
      </c>
      <c r="S1092" s="20">
        <f t="shared" si="374"/>
        <v>0</v>
      </c>
      <c r="T1092" s="14">
        <f t="shared" si="377"/>
        <v>0</v>
      </c>
      <c r="U1092" s="4" t="str">
        <f t="shared" si="391"/>
        <v>J=</v>
      </c>
      <c r="V1092" s="29">
        <f t="shared" si="392"/>
        <v>45463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x14ac:dyDescent="0.15">
      <c r="A1093" s="35">
        <f t="shared" si="375"/>
        <v>45456</v>
      </c>
      <c r="B1093" s="156">
        <f t="shared" ca="1" si="378"/>
        <v>1817.7645798799999</v>
      </c>
      <c r="C1093" s="14">
        <f t="shared" si="379"/>
        <v>1000</v>
      </c>
      <c r="D1093" s="13">
        <f ca="1">IF(A1093&lt;$B$1,VLOOKUP(A1093,[1]DI!$A$4:$B$15000,2,FALSE),0)</f>
        <v>0.104</v>
      </c>
      <c r="E1093" s="14">
        <f t="shared" ca="1" si="380"/>
        <v>1.0003926999999999</v>
      </c>
      <c r="F1093" s="14">
        <f ca="1">(TRUNC(PRODUCT($E$12:$E1092),16))</f>
        <v>1.37244490771779</v>
      </c>
      <c r="G1093" s="14">
        <f t="shared" ca="1" si="381"/>
        <v>1.3633149047125499</v>
      </c>
      <c r="H1093" s="14">
        <f t="shared" ca="1" si="382"/>
        <v>1.0066969100000001</v>
      </c>
      <c r="I1093" s="13">
        <f t="shared" si="376"/>
        <v>0.1</v>
      </c>
      <c r="J1093" s="29">
        <f t="shared" si="383"/>
        <v>45432</v>
      </c>
      <c r="K1093" s="2">
        <f t="shared" si="384"/>
        <v>17</v>
      </c>
      <c r="L1093" s="17">
        <f t="shared" si="385"/>
        <v>17</v>
      </c>
      <c r="M1093" s="12">
        <f t="shared" si="386"/>
        <v>1.00645037</v>
      </c>
      <c r="N1093" s="12">
        <f t="shared" ca="1" si="387"/>
        <v>1.0131904780000001</v>
      </c>
      <c r="O1093" s="17">
        <f t="shared" si="388"/>
        <v>0</v>
      </c>
      <c r="P1093" s="14">
        <f t="shared" ca="1" si="389"/>
        <v>817.76457987999993</v>
      </c>
      <c r="Q1093" s="14">
        <f t="shared" si="393"/>
        <v>0</v>
      </c>
      <c r="R1093" s="14">
        <f t="shared" ca="1" si="390"/>
        <v>794.09954925</v>
      </c>
      <c r="S1093" s="20">
        <f t="shared" si="374"/>
        <v>0</v>
      </c>
      <c r="T1093" s="14">
        <f t="shared" si="377"/>
        <v>0</v>
      </c>
      <c r="U1093" s="4" t="str">
        <f t="shared" si="391"/>
        <v>J=</v>
      </c>
      <c r="V1093" s="29">
        <f t="shared" si="392"/>
        <v>45463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35">
        <f t="shared" si="375"/>
        <v>45457</v>
      </c>
      <c r="B1094" s="156">
        <f t="shared" ca="1" si="378"/>
        <v>1819.1663206200001</v>
      </c>
      <c r="C1094" s="14">
        <f t="shared" si="379"/>
        <v>1000</v>
      </c>
      <c r="D1094" s="13">
        <f ca="1">IF(A1094&lt;$B$1,VLOOKUP(A1094,[1]DI!$A$4:$B$15000,2,FALSE),0)</f>
        <v>0.104</v>
      </c>
      <c r="E1094" s="14">
        <f t="shared" ca="1" si="380"/>
        <v>1.0003926999999999</v>
      </c>
      <c r="F1094" s="14">
        <f ca="1">(TRUNC(PRODUCT($E$12:$E1093),16))</f>
        <v>1.3729838668330501</v>
      </c>
      <c r="G1094" s="14">
        <f t="shared" ca="1" si="381"/>
        <v>1.3633149047125499</v>
      </c>
      <c r="H1094" s="14">
        <f t="shared" ca="1" si="382"/>
        <v>1.00709224</v>
      </c>
      <c r="I1094" s="13">
        <f t="shared" si="376"/>
        <v>0.1</v>
      </c>
      <c r="J1094" s="29">
        <f t="shared" si="383"/>
        <v>45432</v>
      </c>
      <c r="K1094" s="2">
        <f t="shared" si="384"/>
        <v>18</v>
      </c>
      <c r="L1094" s="17">
        <f t="shared" si="385"/>
        <v>18</v>
      </c>
      <c r="M1094" s="12">
        <f t="shared" si="386"/>
        <v>1.006831096</v>
      </c>
      <c r="N1094" s="12">
        <f t="shared" ca="1" si="387"/>
        <v>1.013971784</v>
      </c>
      <c r="O1094" s="17">
        <f t="shared" si="388"/>
        <v>0</v>
      </c>
      <c r="P1094" s="14">
        <f t="shared" ca="1" si="389"/>
        <v>819.16632061999996</v>
      </c>
      <c r="Q1094" s="14">
        <f t="shared" si="393"/>
        <v>0</v>
      </c>
      <c r="R1094" s="14">
        <f t="shared" ca="1" si="390"/>
        <v>794.09954925</v>
      </c>
      <c r="S1094" s="20">
        <f t="shared" si="374"/>
        <v>0</v>
      </c>
      <c r="T1094" s="14">
        <f t="shared" si="377"/>
        <v>0</v>
      </c>
      <c r="U1094" s="4" t="str">
        <f t="shared" si="391"/>
        <v>J=</v>
      </c>
      <c r="V1094" s="29">
        <f t="shared" si="392"/>
        <v>45463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35">
        <f t="shared" si="375"/>
        <v>45458</v>
      </c>
      <c r="B1095" s="156">
        <f t="shared" ca="1" si="378"/>
        <v>1820.5691521799999</v>
      </c>
      <c r="C1095" s="14">
        <f t="shared" si="379"/>
        <v>1000</v>
      </c>
      <c r="D1095" s="13">
        <f ca="1">IF(A1095&lt;$B$1,VLOOKUP(A1095,[1]DI!$A$4:$B$15000,2,FALSE),0)</f>
        <v>0</v>
      </c>
      <c r="E1095" s="14">
        <f t="shared" ca="1" si="380"/>
        <v>1</v>
      </c>
      <c r="F1095" s="14">
        <f ca="1">(TRUNC(PRODUCT($E$12:$E1094),16))</f>
        <v>1.37352303759755</v>
      </c>
      <c r="G1095" s="14">
        <f t="shared" ca="1" si="381"/>
        <v>1.3633149047125499</v>
      </c>
      <c r="H1095" s="14">
        <f t="shared" ca="1" si="382"/>
        <v>1.00748773</v>
      </c>
      <c r="I1095" s="13">
        <f t="shared" si="376"/>
        <v>0.1</v>
      </c>
      <c r="J1095" s="29">
        <f t="shared" si="383"/>
        <v>45432</v>
      </c>
      <c r="K1095" s="2">
        <f t="shared" si="384"/>
        <v>18</v>
      </c>
      <c r="L1095" s="17">
        <f t="shared" si="385"/>
        <v>19</v>
      </c>
      <c r="M1095" s="12">
        <f t="shared" si="386"/>
        <v>1.0072119669999999</v>
      </c>
      <c r="N1095" s="12">
        <f t="shared" ca="1" si="387"/>
        <v>1.014753698</v>
      </c>
      <c r="O1095" s="17">
        <f t="shared" si="388"/>
        <v>0</v>
      </c>
      <c r="P1095" s="14">
        <f t="shared" ca="1" si="389"/>
        <v>820.56915217999995</v>
      </c>
      <c r="Q1095" s="14">
        <f t="shared" si="393"/>
        <v>0</v>
      </c>
      <c r="R1095" s="14">
        <f t="shared" ca="1" si="390"/>
        <v>794.09954925</v>
      </c>
      <c r="S1095" s="20">
        <f t="shared" si="374"/>
        <v>0</v>
      </c>
      <c r="T1095" s="14">
        <f t="shared" si="377"/>
        <v>0</v>
      </c>
      <c r="U1095" s="4" t="str">
        <f t="shared" si="391"/>
        <v>J=</v>
      </c>
      <c r="V1095" s="29">
        <f t="shared" si="392"/>
        <v>45463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35">
        <f t="shared" si="375"/>
        <v>45459</v>
      </c>
      <c r="B1096" s="156">
        <f t="shared" ca="1" si="378"/>
        <v>1820.5691521799999</v>
      </c>
      <c r="C1096" s="14">
        <f t="shared" si="379"/>
        <v>1000</v>
      </c>
      <c r="D1096" s="13">
        <f ca="1">IF(A1096&lt;$B$1,VLOOKUP(A1096,[1]DI!$A$4:$B$15000,2,FALSE),0)</f>
        <v>0</v>
      </c>
      <c r="E1096" s="14">
        <f t="shared" ca="1" si="380"/>
        <v>1</v>
      </c>
      <c r="F1096" s="14">
        <f ca="1">(TRUNC(PRODUCT($E$12:$E1095),16))</f>
        <v>1.37352303759755</v>
      </c>
      <c r="G1096" s="14">
        <f t="shared" ca="1" si="381"/>
        <v>1.3633149047125499</v>
      </c>
      <c r="H1096" s="14">
        <f t="shared" ca="1" si="382"/>
        <v>1.00748773</v>
      </c>
      <c r="I1096" s="13">
        <f t="shared" si="376"/>
        <v>0.1</v>
      </c>
      <c r="J1096" s="29">
        <f t="shared" si="383"/>
        <v>45432</v>
      </c>
      <c r="K1096" s="2">
        <f t="shared" si="384"/>
        <v>18</v>
      </c>
      <c r="L1096" s="17">
        <f t="shared" si="385"/>
        <v>19</v>
      </c>
      <c r="M1096" s="12">
        <f t="shared" si="386"/>
        <v>1.0072119669999999</v>
      </c>
      <c r="N1096" s="12">
        <f t="shared" ca="1" si="387"/>
        <v>1.014753698</v>
      </c>
      <c r="O1096" s="17">
        <f t="shared" si="388"/>
        <v>0</v>
      </c>
      <c r="P1096" s="14">
        <f t="shared" ca="1" si="389"/>
        <v>820.56915217999995</v>
      </c>
      <c r="Q1096" s="14">
        <f t="shared" si="393"/>
        <v>0</v>
      </c>
      <c r="R1096" s="14">
        <f t="shared" ca="1" si="390"/>
        <v>794.09954925</v>
      </c>
      <c r="S1096" s="20">
        <f t="shared" si="374"/>
        <v>0</v>
      </c>
      <c r="T1096" s="14">
        <f t="shared" si="377"/>
        <v>0</v>
      </c>
      <c r="U1096" s="4" t="str">
        <f t="shared" si="391"/>
        <v>J=</v>
      </c>
      <c r="V1096" s="29">
        <f t="shared" si="392"/>
        <v>45463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35">
        <f t="shared" si="375"/>
        <v>45460</v>
      </c>
      <c r="B1097" s="156">
        <f t="shared" ca="1" si="378"/>
        <v>1820.5691521799999</v>
      </c>
      <c r="C1097" s="14">
        <f t="shared" si="379"/>
        <v>1000</v>
      </c>
      <c r="D1097" s="13">
        <f ca="1">IF(A1097&lt;$B$1,VLOOKUP(A1097,[1]DI!$A$4:$B$15000,2,FALSE),0)</f>
        <v>0.104</v>
      </c>
      <c r="E1097" s="14">
        <f t="shared" ca="1" si="380"/>
        <v>1.0003926999999999</v>
      </c>
      <c r="F1097" s="14">
        <f ca="1">(TRUNC(PRODUCT($E$12:$E1096),16))</f>
        <v>1.37352303759755</v>
      </c>
      <c r="G1097" s="14">
        <f t="shared" ca="1" si="381"/>
        <v>1.3633149047125499</v>
      </c>
      <c r="H1097" s="14">
        <f t="shared" ca="1" si="382"/>
        <v>1.00748773</v>
      </c>
      <c r="I1097" s="13">
        <f t="shared" si="376"/>
        <v>0.1</v>
      </c>
      <c r="J1097" s="29">
        <f t="shared" si="383"/>
        <v>45432</v>
      </c>
      <c r="K1097" s="2">
        <f t="shared" si="384"/>
        <v>19</v>
      </c>
      <c r="L1097" s="17">
        <f t="shared" si="385"/>
        <v>19</v>
      </c>
      <c r="M1097" s="12">
        <f t="shared" si="386"/>
        <v>1.0072119669999999</v>
      </c>
      <c r="N1097" s="12">
        <f t="shared" ca="1" si="387"/>
        <v>1.014753698</v>
      </c>
      <c r="O1097" s="17">
        <f t="shared" si="388"/>
        <v>0</v>
      </c>
      <c r="P1097" s="14">
        <f t="shared" ca="1" si="389"/>
        <v>820.56915217999995</v>
      </c>
      <c r="Q1097" s="14">
        <f t="shared" si="393"/>
        <v>0</v>
      </c>
      <c r="R1097" s="14">
        <f t="shared" ca="1" si="390"/>
        <v>794.09954925</v>
      </c>
      <c r="S1097" s="20">
        <f t="shared" si="374"/>
        <v>0</v>
      </c>
      <c r="T1097" s="14">
        <f t="shared" si="377"/>
        <v>0</v>
      </c>
      <c r="U1097" s="4" t="str">
        <f t="shared" si="391"/>
        <v>J=</v>
      </c>
      <c r="V1097" s="29">
        <f t="shared" si="392"/>
        <v>45463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35">
        <f t="shared" si="375"/>
        <v>45461</v>
      </c>
      <c r="B1098" s="156">
        <f t="shared" ca="1" si="378"/>
        <v>1821.9730565999998</v>
      </c>
      <c r="C1098" s="14">
        <f t="shared" si="379"/>
        <v>1000</v>
      </c>
      <c r="D1098" s="13">
        <f ca="1">IF(A1098&lt;$B$1,VLOOKUP(A1098,[1]DI!$A$4:$B$15000,2,FALSE),0)</f>
        <v>0.104</v>
      </c>
      <c r="E1098" s="14">
        <f t="shared" ca="1" si="380"/>
        <v>1.0003926999999999</v>
      </c>
      <c r="F1098" s="14">
        <f ca="1">(TRUNC(PRODUCT($E$12:$E1097),16))</f>
        <v>1.37406242009442</v>
      </c>
      <c r="G1098" s="14">
        <f t="shared" ca="1" si="381"/>
        <v>1.3633149047125499</v>
      </c>
      <c r="H1098" s="14">
        <f t="shared" ca="1" si="382"/>
        <v>1.0078833700000001</v>
      </c>
      <c r="I1098" s="13">
        <f t="shared" si="376"/>
        <v>0.1</v>
      </c>
      <c r="J1098" s="29">
        <f t="shared" si="383"/>
        <v>45432</v>
      </c>
      <c r="K1098" s="2">
        <f t="shared" si="384"/>
        <v>20</v>
      </c>
      <c r="L1098" s="17">
        <f t="shared" si="385"/>
        <v>20</v>
      </c>
      <c r="M1098" s="12">
        <f t="shared" si="386"/>
        <v>1.007592982</v>
      </c>
      <c r="N1098" s="12">
        <f t="shared" ca="1" si="387"/>
        <v>1.0155362100000001</v>
      </c>
      <c r="O1098" s="17">
        <f t="shared" si="388"/>
        <v>0</v>
      </c>
      <c r="P1098" s="14">
        <f t="shared" ca="1" si="389"/>
        <v>821.97305659999995</v>
      </c>
      <c r="Q1098" s="14">
        <f t="shared" si="393"/>
        <v>0</v>
      </c>
      <c r="R1098" s="14">
        <f t="shared" ca="1" si="390"/>
        <v>794.09954925</v>
      </c>
      <c r="S1098" s="20">
        <f t="shared" si="374"/>
        <v>0</v>
      </c>
      <c r="T1098" s="14">
        <f t="shared" si="377"/>
        <v>0</v>
      </c>
      <c r="U1098" s="4" t="str">
        <f t="shared" si="391"/>
        <v>J=</v>
      </c>
      <c r="V1098" s="29">
        <f t="shared" si="392"/>
        <v>45463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35">
        <f t="shared" si="375"/>
        <v>45462</v>
      </c>
      <c r="B1099" s="156">
        <f t="shared" ca="1" si="378"/>
        <v>1823.3780500500002</v>
      </c>
      <c r="C1099" s="14">
        <f t="shared" si="379"/>
        <v>1000</v>
      </c>
      <c r="D1099" s="13">
        <f ca="1">IF(A1099&lt;$B$1,VLOOKUP(A1099,[1]DI!$A$4:$B$15000,2,FALSE),0)</f>
        <v>0.104</v>
      </c>
      <c r="E1099" s="14">
        <f t="shared" ca="1" si="380"/>
        <v>1.0003926999999999</v>
      </c>
      <c r="F1099" s="14">
        <f ca="1">(TRUNC(PRODUCT($E$12:$E1098),16))</f>
        <v>1.3746020144067901</v>
      </c>
      <c r="G1099" s="14">
        <f t="shared" ca="1" si="381"/>
        <v>1.3633149047125499</v>
      </c>
      <c r="H1099" s="14">
        <f t="shared" ca="1" si="382"/>
        <v>1.00827917</v>
      </c>
      <c r="I1099" s="13">
        <f t="shared" si="376"/>
        <v>0.1</v>
      </c>
      <c r="J1099" s="29">
        <f t="shared" si="383"/>
        <v>45432</v>
      </c>
      <c r="K1099" s="2">
        <f t="shared" si="384"/>
        <v>21</v>
      </c>
      <c r="L1099" s="17">
        <f t="shared" si="385"/>
        <v>21</v>
      </c>
      <c r="M1099" s="12">
        <f t="shared" si="386"/>
        <v>1.00797414</v>
      </c>
      <c r="N1099" s="12">
        <f t="shared" ca="1" si="387"/>
        <v>1.0163193290000001</v>
      </c>
      <c r="O1099" s="17">
        <f t="shared" si="388"/>
        <v>0</v>
      </c>
      <c r="P1099" s="14">
        <f t="shared" ca="1" si="389"/>
        <v>823.37805005000007</v>
      </c>
      <c r="Q1099" s="14">
        <f t="shared" si="393"/>
        <v>0</v>
      </c>
      <c r="R1099" s="14">
        <f t="shared" ca="1" si="390"/>
        <v>794.09954925</v>
      </c>
      <c r="S1099" s="20">
        <f t="shared" si="374"/>
        <v>0</v>
      </c>
      <c r="T1099" s="14">
        <f t="shared" si="377"/>
        <v>0</v>
      </c>
      <c r="U1099" s="4" t="str">
        <f t="shared" si="391"/>
        <v>J=</v>
      </c>
      <c r="V1099" s="29">
        <f t="shared" si="392"/>
        <v>45463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x14ac:dyDescent="0.15">
      <c r="A1100" s="35">
        <f t="shared" si="375"/>
        <v>45463</v>
      </c>
      <c r="B1100" s="156">
        <f t="shared" ca="1" si="378"/>
        <v>1824.7841181599999</v>
      </c>
      <c r="C1100" s="14">
        <f t="shared" si="379"/>
        <v>1000</v>
      </c>
      <c r="D1100" s="13">
        <f ca="1">IF(A1100&lt;$B$1,VLOOKUP(A1100,[1]DI!$A$4:$B$15000,2,FALSE),0)</f>
        <v>0.104</v>
      </c>
      <c r="E1100" s="14">
        <f t="shared" ca="1" si="380"/>
        <v>1.0003926999999999</v>
      </c>
      <c r="F1100" s="14">
        <f ca="1">(TRUNC(PRODUCT($E$12:$E1099),16))</f>
        <v>1.3751418206178501</v>
      </c>
      <c r="G1100" s="14">
        <f t="shared" ca="1" si="381"/>
        <v>1.3633149047125499</v>
      </c>
      <c r="H1100" s="14">
        <f t="shared" ca="1" si="382"/>
        <v>1.0086751199999999</v>
      </c>
      <c r="I1100" s="13">
        <f t="shared" si="376"/>
        <v>0.1</v>
      </c>
      <c r="J1100" s="29">
        <f t="shared" si="383"/>
        <v>45432</v>
      </c>
      <c r="K1100" s="2">
        <f t="shared" si="384"/>
        <v>22</v>
      </c>
      <c r="L1100" s="17">
        <f t="shared" si="385"/>
        <v>22</v>
      </c>
      <c r="M1100" s="12">
        <f t="shared" si="386"/>
        <v>1.0083554429999999</v>
      </c>
      <c r="N1100" s="12">
        <f t="shared" ca="1" si="387"/>
        <v>1.017103047</v>
      </c>
      <c r="O1100" s="17">
        <f t="shared" si="388"/>
        <v>25</v>
      </c>
      <c r="P1100" s="14">
        <f t="shared" ca="1" si="389"/>
        <v>824.78411815999993</v>
      </c>
      <c r="Q1100" s="14">
        <f t="shared" si="393"/>
        <v>0</v>
      </c>
      <c r="R1100" s="14">
        <f t="shared" ca="1" si="390"/>
        <v>824.78411815999993</v>
      </c>
      <c r="S1100" s="20">
        <f t="shared" ref="S1100:S1163" si="394">IF($O1100&gt;0,VLOOKUP($O1100,$Y$12:$AE$150,7),0)</f>
        <v>0</v>
      </c>
      <c r="T1100" s="14">
        <f t="shared" si="377"/>
        <v>0</v>
      </c>
      <c r="U1100" s="4" t="str">
        <f t="shared" si="391"/>
        <v>J=</v>
      </c>
      <c r="V1100" s="29">
        <f t="shared" si="392"/>
        <v>45463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35">
        <f t="shared" ref="A1101:A1164" si="395">(A1100+1)</f>
        <v>45464</v>
      </c>
      <c r="B1101" s="156">
        <f t="shared" ca="1" si="378"/>
        <v>1826.19127488</v>
      </c>
      <c r="C1101" s="14">
        <f t="shared" si="379"/>
        <v>1000</v>
      </c>
      <c r="D1101" s="13">
        <f ca="1">IF(A1101&lt;$B$1,VLOOKUP(A1101,[1]DI!$A$4:$B$15000,2,FALSE),0)</f>
        <v>0.104</v>
      </c>
      <c r="E1101" s="14">
        <f t="shared" ca="1" si="380"/>
        <v>1.0003926999999999</v>
      </c>
      <c r="F1101" s="14">
        <f ca="1">(TRUNC(PRODUCT($E$12:$E1100),16))</f>
        <v>1.3756818388108001</v>
      </c>
      <c r="G1101" s="14">
        <f t="shared" ca="1" si="381"/>
        <v>1.3751418206178501</v>
      </c>
      <c r="H1101" s="14">
        <f t="shared" ca="1" si="382"/>
        <v>1.0003926999999999</v>
      </c>
      <c r="I1101" s="13">
        <f t="shared" ref="I1101:I1164" si="396">I1100</f>
        <v>0.1</v>
      </c>
      <c r="J1101" s="29">
        <f t="shared" si="383"/>
        <v>45463</v>
      </c>
      <c r="K1101" s="2">
        <f t="shared" si="384"/>
        <v>1</v>
      </c>
      <c r="L1101" s="17">
        <f t="shared" si="385"/>
        <v>1</v>
      </c>
      <c r="M1101" s="12">
        <f t="shared" si="386"/>
        <v>1.000378287</v>
      </c>
      <c r="N1101" s="12">
        <f t="shared" ca="1" si="387"/>
        <v>1.000771136</v>
      </c>
      <c r="O1101" s="17">
        <f t="shared" si="388"/>
        <v>0</v>
      </c>
      <c r="P1101" s="14">
        <f t="shared" ca="1" si="389"/>
        <v>826.19127487999992</v>
      </c>
      <c r="Q1101" s="14">
        <f t="shared" si="393"/>
        <v>0</v>
      </c>
      <c r="R1101" s="14">
        <f t="shared" ca="1" si="390"/>
        <v>824.78411815999993</v>
      </c>
      <c r="S1101" s="20">
        <f t="shared" si="394"/>
        <v>0</v>
      </c>
      <c r="T1101" s="14">
        <f t="shared" si="377"/>
        <v>0</v>
      </c>
      <c r="U1101" s="4" t="str">
        <f t="shared" si="391"/>
        <v>J=</v>
      </c>
      <c r="V1101" s="29">
        <f t="shared" si="392"/>
        <v>45495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35">
        <f t="shared" si="395"/>
        <v>45465</v>
      </c>
      <c r="B1102" s="156">
        <f t="shared" ca="1" si="378"/>
        <v>1826.90841138</v>
      </c>
      <c r="C1102" s="14">
        <f t="shared" si="379"/>
        <v>1000</v>
      </c>
      <c r="D1102" s="13">
        <f ca="1">IF(A1102&lt;$B$1,VLOOKUP(A1102,[1]DI!$A$4:$B$15000,2,FALSE),0)</f>
        <v>0</v>
      </c>
      <c r="E1102" s="14">
        <f t="shared" ca="1" si="380"/>
        <v>1</v>
      </c>
      <c r="F1102" s="14">
        <f ca="1">(TRUNC(PRODUCT($E$12:$E1101),16))</f>
        <v>1.3762220690689</v>
      </c>
      <c r="G1102" s="14">
        <f t="shared" ca="1" si="381"/>
        <v>1.3751418206178501</v>
      </c>
      <c r="H1102" s="14">
        <f t="shared" ca="1" si="382"/>
        <v>1.00078555</v>
      </c>
      <c r="I1102" s="13">
        <f t="shared" si="396"/>
        <v>0.1</v>
      </c>
      <c r="J1102" s="29">
        <f t="shared" si="383"/>
        <v>45463</v>
      </c>
      <c r="K1102" s="2">
        <f t="shared" si="384"/>
        <v>1</v>
      </c>
      <c r="L1102" s="17">
        <f t="shared" si="385"/>
        <v>1</v>
      </c>
      <c r="M1102" s="12">
        <f t="shared" si="386"/>
        <v>1.000378287</v>
      </c>
      <c r="N1102" s="12">
        <f t="shared" ca="1" si="387"/>
        <v>1.0011641339999999</v>
      </c>
      <c r="O1102" s="17">
        <f t="shared" si="388"/>
        <v>0</v>
      </c>
      <c r="P1102" s="14">
        <f t="shared" ca="1" si="389"/>
        <v>826.90841137999996</v>
      </c>
      <c r="Q1102" s="14">
        <f t="shared" si="393"/>
        <v>0</v>
      </c>
      <c r="R1102" s="14">
        <f t="shared" ca="1" si="390"/>
        <v>824.78411815999993</v>
      </c>
      <c r="S1102" s="20">
        <f t="shared" si="394"/>
        <v>0</v>
      </c>
      <c r="T1102" s="14">
        <f t="shared" ref="T1102:T1165" si="397">IF(S1102&gt;0,TRUNC(S1102*C1102,8),0)</f>
        <v>0</v>
      </c>
      <c r="U1102" s="4" t="str">
        <f t="shared" si="391"/>
        <v>J=</v>
      </c>
      <c r="V1102" s="29">
        <f t="shared" si="392"/>
        <v>45495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35">
        <f t="shared" si="395"/>
        <v>45466</v>
      </c>
      <c r="B1103" s="156">
        <f t="shared" ca="1" si="378"/>
        <v>1826.90841138</v>
      </c>
      <c r="C1103" s="14">
        <f t="shared" si="379"/>
        <v>1000</v>
      </c>
      <c r="D1103" s="13">
        <f ca="1">IF(A1103&lt;$B$1,VLOOKUP(A1103,[1]DI!$A$4:$B$15000,2,FALSE),0)</f>
        <v>0</v>
      </c>
      <c r="E1103" s="14">
        <f t="shared" ca="1" si="380"/>
        <v>1</v>
      </c>
      <c r="F1103" s="14">
        <f ca="1">(TRUNC(PRODUCT($E$12:$E1102),16))</f>
        <v>1.3762220690689</v>
      </c>
      <c r="G1103" s="14">
        <f t="shared" ca="1" si="381"/>
        <v>1.3751418206178501</v>
      </c>
      <c r="H1103" s="14">
        <f t="shared" ca="1" si="382"/>
        <v>1.00078555</v>
      </c>
      <c r="I1103" s="13">
        <f t="shared" si="396"/>
        <v>0.1</v>
      </c>
      <c r="J1103" s="29">
        <f t="shared" si="383"/>
        <v>45463</v>
      </c>
      <c r="K1103" s="2">
        <f t="shared" si="384"/>
        <v>1</v>
      </c>
      <c r="L1103" s="17">
        <f t="shared" si="385"/>
        <v>1</v>
      </c>
      <c r="M1103" s="12">
        <f t="shared" si="386"/>
        <v>1.000378287</v>
      </c>
      <c r="N1103" s="12">
        <f t="shared" ca="1" si="387"/>
        <v>1.0011641339999999</v>
      </c>
      <c r="O1103" s="17">
        <f t="shared" si="388"/>
        <v>0</v>
      </c>
      <c r="P1103" s="14">
        <f t="shared" ca="1" si="389"/>
        <v>826.90841137999996</v>
      </c>
      <c r="Q1103" s="14">
        <f t="shared" si="393"/>
        <v>0</v>
      </c>
      <c r="R1103" s="14">
        <f t="shared" ca="1" si="390"/>
        <v>824.78411815999993</v>
      </c>
      <c r="S1103" s="20">
        <f t="shared" si="394"/>
        <v>0</v>
      </c>
      <c r="T1103" s="14">
        <f t="shared" si="397"/>
        <v>0</v>
      </c>
      <c r="U1103" s="4" t="str">
        <f t="shared" si="391"/>
        <v>J=</v>
      </c>
      <c r="V1103" s="29">
        <f t="shared" si="392"/>
        <v>45495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35">
        <f t="shared" si="395"/>
        <v>45467</v>
      </c>
      <c r="B1104" s="156">
        <f t="shared" ca="1" si="378"/>
        <v>1827.59950458</v>
      </c>
      <c r="C1104" s="14">
        <f t="shared" si="379"/>
        <v>1000</v>
      </c>
      <c r="D1104" s="13">
        <f ca="1">IF(A1104&lt;$B$1,VLOOKUP(A1104,[1]DI!$A$4:$B$15000,2,FALSE),0)</f>
        <v>0.104</v>
      </c>
      <c r="E1104" s="14">
        <f t="shared" ca="1" si="380"/>
        <v>1.0003926999999999</v>
      </c>
      <c r="F1104" s="14">
        <f ca="1">(TRUNC(PRODUCT($E$12:$E1103),16))</f>
        <v>1.3762220690689</v>
      </c>
      <c r="G1104" s="14">
        <f t="shared" ca="1" si="381"/>
        <v>1.3751418206178501</v>
      </c>
      <c r="H1104" s="14">
        <f t="shared" ca="1" si="382"/>
        <v>1.00078555</v>
      </c>
      <c r="I1104" s="13">
        <f t="shared" si="396"/>
        <v>0.1</v>
      </c>
      <c r="J1104" s="29">
        <f t="shared" si="383"/>
        <v>45463</v>
      </c>
      <c r="K1104" s="2">
        <f t="shared" si="384"/>
        <v>2</v>
      </c>
      <c r="L1104" s="17">
        <f t="shared" si="385"/>
        <v>2</v>
      </c>
      <c r="M1104" s="12">
        <f t="shared" si="386"/>
        <v>1.0007567159999999</v>
      </c>
      <c r="N1104" s="12">
        <f t="shared" ca="1" si="387"/>
        <v>1.00154286</v>
      </c>
      <c r="O1104" s="17">
        <f t="shared" si="388"/>
        <v>0</v>
      </c>
      <c r="P1104" s="14">
        <f t="shared" ca="1" si="389"/>
        <v>827.59950458000003</v>
      </c>
      <c r="Q1104" s="14">
        <f t="shared" si="393"/>
        <v>0</v>
      </c>
      <c r="R1104" s="14">
        <f t="shared" ca="1" si="390"/>
        <v>824.78411815999993</v>
      </c>
      <c r="S1104" s="20">
        <f t="shared" si="394"/>
        <v>0</v>
      </c>
      <c r="T1104" s="14">
        <f t="shared" si="397"/>
        <v>0</v>
      </c>
      <c r="U1104" s="4" t="str">
        <f t="shared" si="391"/>
        <v>J=</v>
      </c>
      <c r="V1104" s="29">
        <f t="shared" si="392"/>
        <v>45495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35">
        <f t="shared" si="395"/>
        <v>45468</v>
      </c>
      <c r="B1105" s="156">
        <f t="shared" ca="1" si="378"/>
        <v>1829.00883462</v>
      </c>
      <c r="C1105" s="14">
        <f t="shared" si="379"/>
        <v>1000</v>
      </c>
      <c r="D1105" s="13">
        <f ca="1">IF(A1105&lt;$B$1,VLOOKUP(A1105,[1]DI!$A$4:$B$15000,2,FALSE),0)</f>
        <v>0.104</v>
      </c>
      <c r="E1105" s="14">
        <f t="shared" ca="1" si="380"/>
        <v>1.0003926999999999</v>
      </c>
      <c r="F1105" s="14">
        <f ca="1">(TRUNC(PRODUCT($E$12:$E1104),16))</f>
        <v>1.3767625114754301</v>
      </c>
      <c r="G1105" s="14">
        <f t="shared" ca="1" si="381"/>
        <v>1.3751418206178501</v>
      </c>
      <c r="H1105" s="14">
        <f t="shared" ca="1" si="382"/>
        <v>1.0011785600000001</v>
      </c>
      <c r="I1105" s="13">
        <f t="shared" si="396"/>
        <v>0.1</v>
      </c>
      <c r="J1105" s="29">
        <f t="shared" si="383"/>
        <v>45463</v>
      </c>
      <c r="K1105" s="2">
        <f t="shared" si="384"/>
        <v>3</v>
      </c>
      <c r="L1105" s="17">
        <f t="shared" si="385"/>
        <v>3</v>
      </c>
      <c r="M1105" s="12">
        <f t="shared" si="386"/>
        <v>1.001135289</v>
      </c>
      <c r="N1105" s="12">
        <f t="shared" ca="1" si="387"/>
        <v>1.002315187</v>
      </c>
      <c r="O1105" s="17">
        <f t="shared" si="388"/>
        <v>0</v>
      </c>
      <c r="P1105" s="14">
        <f t="shared" ca="1" si="389"/>
        <v>829.00883462000002</v>
      </c>
      <c r="Q1105" s="14">
        <f t="shared" si="393"/>
        <v>0</v>
      </c>
      <c r="R1105" s="14">
        <f t="shared" ca="1" si="390"/>
        <v>824.78411815999993</v>
      </c>
      <c r="S1105" s="20">
        <f t="shared" si="394"/>
        <v>0</v>
      </c>
      <c r="T1105" s="14">
        <f t="shared" si="397"/>
        <v>0</v>
      </c>
      <c r="U1105" s="4" t="str">
        <f t="shared" si="391"/>
        <v>J=</v>
      </c>
      <c r="V1105" s="29">
        <f t="shared" si="392"/>
        <v>45495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35">
        <f t="shared" si="395"/>
        <v>45469</v>
      </c>
      <c r="B1106" s="156">
        <f t="shared" ca="1" si="378"/>
        <v>1830.4192613499999</v>
      </c>
      <c r="C1106" s="14">
        <f t="shared" si="379"/>
        <v>1000</v>
      </c>
      <c r="D1106" s="13">
        <f ca="1">IF(A1106&lt;$B$1,VLOOKUP(A1106,[1]DI!$A$4:$B$15000,2,FALSE),0)</f>
        <v>0.104</v>
      </c>
      <c r="E1106" s="14">
        <f t="shared" ca="1" si="380"/>
        <v>1.0003926999999999</v>
      </c>
      <c r="F1106" s="14">
        <f ca="1">(TRUNC(PRODUCT($E$12:$E1105),16))</f>
        <v>1.3773031661136801</v>
      </c>
      <c r="G1106" s="14">
        <f t="shared" ca="1" si="381"/>
        <v>1.3751418206178501</v>
      </c>
      <c r="H1106" s="14">
        <f t="shared" ca="1" si="382"/>
        <v>1.00157173</v>
      </c>
      <c r="I1106" s="13">
        <f t="shared" si="396"/>
        <v>0.1</v>
      </c>
      <c r="J1106" s="29">
        <f t="shared" si="383"/>
        <v>45463</v>
      </c>
      <c r="K1106" s="2">
        <f t="shared" si="384"/>
        <v>4</v>
      </c>
      <c r="L1106" s="17">
        <f t="shared" si="385"/>
        <v>4</v>
      </c>
      <c r="M1106" s="12">
        <f t="shared" si="386"/>
        <v>1.001514005</v>
      </c>
      <c r="N1106" s="12">
        <f t="shared" ca="1" si="387"/>
        <v>1.0030881149999999</v>
      </c>
      <c r="O1106" s="17">
        <f t="shared" si="388"/>
        <v>0</v>
      </c>
      <c r="P1106" s="14">
        <f t="shared" ca="1" si="389"/>
        <v>830.41926135000006</v>
      </c>
      <c r="Q1106" s="14">
        <f t="shared" si="393"/>
        <v>0</v>
      </c>
      <c r="R1106" s="14">
        <f t="shared" ca="1" si="390"/>
        <v>824.78411815999993</v>
      </c>
      <c r="S1106" s="20">
        <f t="shared" si="394"/>
        <v>0</v>
      </c>
      <c r="T1106" s="14">
        <f t="shared" si="397"/>
        <v>0</v>
      </c>
      <c r="U1106" s="4" t="str">
        <f t="shared" si="391"/>
        <v>J=</v>
      </c>
      <c r="V1106" s="29">
        <f t="shared" si="392"/>
        <v>45495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35">
        <f t="shared" si="395"/>
        <v>45470</v>
      </c>
      <c r="B1107" s="156">
        <f t="shared" ca="1" si="378"/>
        <v>1831.8307482999999</v>
      </c>
      <c r="C1107" s="14">
        <f t="shared" si="379"/>
        <v>1000</v>
      </c>
      <c r="D1107" s="13">
        <f ca="1">IF(A1107&lt;$B$1,VLOOKUP(A1107,[1]DI!$A$4:$B$15000,2,FALSE),0)</f>
        <v>0.104</v>
      </c>
      <c r="E1107" s="14">
        <f t="shared" ca="1" si="380"/>
        <v>1.0003926999999999</v>
      </c>
      <c r="F1107" s="14">
        <f ca="1">(TRUNC(PRODUCT($E$12:$E1106),16))</f>
        <v>1.3778440330670201</v>
      </c>
      <c r="G1107" s="14">
        <f t="shared" ca="1" si="381"/>
        <v>1.3751418206178501</v>
      </c>
      <c r="H1107" s="14">
        <f t="shared" ca="1" si="382"/>
        <v>1.00196504</v>
      </c>
      <c r="I1107" s="13">
        <f t="shared" si="396"/>
        <v>0.1</v>
      </c>
      <c r="J1107" s="29">
        <f t="shared" si="383"/>
        <v>45463</v>
      </c>
      <c r="K1107" s="2">
        <f t="shared" si="384"/>
        <v>5</v>
      </c>
      <c r="L1107" s="17">
        <f t="shared" si="385"/>
        <v>5</v>
      </c>
      <c r="M1107" s="12">
        <f t="shared" si="386"/>
        <v>1.001892864</v>
      </c>
      <c r="N1107" s="12">
        <f t="shared" ca="1" si="387"/>
        <v>1.003861624</v>
      </c>
      <c r="O1107" s="17">
        <f t="shared" si="388"/>
        <v>0</v>
      </c>
      <c r="P1107" s="14">
        <f t="shared" ca="1" si="389"/>
        <v>831.83074829999998</v>
      </c>
      <c r="Q1107" s="14">
        <f t="shared" si="393"/>
        <v>0</v>
      </c>
      <c r="R1107" s="14">
        <f t="shared" ca="1" si="390"/>
        <v>824.78411815999993</v>
      </c>
      <c r="S1107" s="20">
        <f t="shared" si="394"/>
        <v>0</v>
      </c>
      <c r="T1107" s="14">
        <f t="shared" si="397"/>
        <v>0</v>
      </c>
      <c r="U1107" s="4" t="str">
        <f t="shared" si="391"/>
        <v>J=</v>
      </c>
      <c r="V1107" s="29">
        <f t="shared" si="392"/>
        <v>45495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35">
        <f t="shared" si="395"/>
        <v>45471</v>
      </c>
      <c r="B1108" s="156">
        <f t="shared" ca="1" si="378"/>
        <v>1833.2433337499999</v>
      </c>
      <c r="C1108" s="14">
        <f t="shared" si="379"/>
        <v>1000</v>
      </c>
      <c r="D1108" s="13">
        <f ca="1">IF(A1108&lt;$B$1,VLOOKUP(A1108,[1]DI!$A$4:$B$15000,2,FALSE),0)</f>
        <v>0.104</v>
      </c>
      <c r="E1108" s="14">
        <f t="shared" ca="1" si="380"/>
        <v>1.0003926999999999</v>
      </c>
      <c r="F1108" s="14">
        <f ca="1">(TRUNC(PRODUCT($E$12:$E1107),16))</f>
        <v>1.3783851124188</v>
      </c>
      <c r="G1108" s="14">
        <f t="shared" ca="1" si="381"/>
        <v>1.3751418206178501</v>
      </c>
      <c r="H1108" s="14">
        <f t="shared" ca="1" si="382"/>
        <v>1.0023585100000001</v>
      </c>
      <c r="I1108" s="13">
        <f t="shared" si="396"/>
        <v>0.1</v>
      </c>
      <c r="J1108" s="29">
        <f t="shared" si="383"/>
        <v>45463</v>
      </c>
      <c r="K1108" s="2">
        <f t="shared" si="384"/>
        <v>6</v>
      </c>
      <c r="L1108" s="17">
        <f t="shared" si="385"/>
        <v>6</v>
      </c>
      <c r="M1108" s="12">
        <f t="shared" si="386"/>
        <v>1.0022718669999999</v>
      </c>
      <c r="N1108" s="12">
        <f t="shared" ca="1" si="387"/>
        <v>1.0046357349999999</v>
      </c>
      <c r="O1108" s="17">
        <f t="shared" si="388"/>
        <v>0</v>
      </c>
      <c r="P1108" s="14">
        <f t="shared" ca="1" si="389"/>
        <v>833.24333374999992</v>
      </c>
      <c r="Q1108" s="14">
        <f t="shared" si="393"/>
        <v>0</v>
      </c>
      <c r="R1108" s="14">
        <f t="shared" ca="1" si="390"/>
        <v>824.78411815999993</v>
      </c>
      <c r="S1108" s="20">
        <f t="shared" si="394"/>
        <v>0</v>
      </c>
      <c r="T1108" s="14">
        <f t="shared" si="397"/>
        <v>0</v>
      </c>
      <c r="U1108" s="4" t="str">
        <f t="shared" si="391"/>
        <v>J=</v>
      </c>
      <c r="V1108" s="29">
        <f t="shared" si="392"/>
        <v>45495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</row>
    <row r="1109" spans="1:156" x14ac:dyDescent="0.15">
      <c r="A1109" s="35">
        <f t="shared" si="395"/>
        <v>45472</v>
      </c>
      <c r="B1109" s="156">
        <f t="shared" ca="1" si="378"/>
        <v>1834.6570195499999</v>
      </c>
      <c r="C1109" s="14">
        <f t="shared" si="379"/>
        <v>1000</v>
      </c>
      <c r="D1109" s="13">
        <f ca="1">IF(A1109&lt;$B$1,VLOOKUP(A1109,[1]DI!$A$4:$B$15000,2,FALSE),0)</f>
        <v>0</v>
      </c>
      <c r="E1109" s="14">
        <f t="shared" ca="1" si="380"/>
        <v>1</v>
      </c>
      <c r="F1109" s="14">
        <f ca="1">(TRUNC(PRODUCT($E$12:$E1108),16))</f>
        <v>1.3789264042524501</v>
      </c>
      <c r="G1109" s="14">
        <f t="shared" ca="1" si="381"/>
        <v>1.3751418206178501</v>
      </c>
      <c r="H1109" s="14">
        <f t="shared" ca="1" si="382"/>
        <v>1.0027521399999999</v>
      </c>
      <c r="I1109" s="13">
        <f t="shared" si="396"/>
        <v>0.1</v>
      </c>
      <c r="J1109" s="29">
        <f t="shared" si="383"/>
        <v>45463</v>
      </c>
      <c r="K1109" s="2">
        <f t="shared" si="384"/>
        <v>6</v>
      </c>
      <c r="L1109" s="17">
        <f t="shared" si="385"/>
        <v>7</v>
      </c>
      <c r="M1109" s="12">
        <f t="shared" si="386"/>
        <v>1.0026510129999999</v>
      </c>
      <c r="N1109" s="12">
        <f t="shared" ca="1" si="387"/>
        <v>1.005410449</v>
      </c>
      <c r="O1109" s="17">
        <f t="shared" si="388"/>
        <v>0</v>
      </c>
      <c r="P1109" s="14">
        <f t="shared" ca="1" si="389"/>
        <v>834.65701954999997</v>
      </c>
      <c r="Q1109" s="14">
        <f t="shared" si="393"/>
        <v>0</v>
      </c>
      <c r="R1109" s="14">
        <f t="shared" ca="1" si="390"/>
        <v>824.78411815999993</v>
      </c>
      <c r="S1109" s="20">
        <f t="shared" si="394"/>
        <v>0</v>
      </c>
      <c r="T1109" s="14">
        <f t="shared" si="397"/>
        <v>0</v>
      </c>
      <c r="U1109" s="4" t="str">
        <f t="shared" si="391"/>
        <v>J=</v>
      </c>
      <c r="V1109" s="29">
        <f t="shared" si="392"/>
        <v>45495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</row>
    <row r="1110" spans="1:156" x14ac:dyDescent="0.15">
      <c r="A1110" s="35">
        <f t="shared" si="395"/>
        <v>45473</v>
      </c>
      <c r="B1110" s="156">
        <f t="shared" ca="1" si="378"/>
        <v>1834.6570195499999</v>
      </c>
      <c r="C1110" s="14">
        <f t="shared" si="379"/>
        <v>1000</v>
      </c>
      <c r="D1110" s="13">
        <f ca="1">IF(A1110&lt;$B$1,VLOOKUP(A1110,[1]DI!$A$4:$B$15000,2,FALSE),0)</f>
        <v>0</v>
      </c>
      <c r="E1110" s="14">
        <f t="shared" ca="1" si="380"/>
        <v>1</v>
      </c>
      <c r="F1110" s="14">
        <f ca="1">(TRUNC(PRODUCT($E$12:$E1109),16))</f>
        <v>1.3789264042524501</v>
      </c>
      <c r="G1110" s="14">
        <f t="shared" ca="1" si="381"/>
        <v>1.3751418206178501</v>
      </c>
      <c r="H1110" s="14">
        <f t="shared" ca="1" si="382"/>
        <v>1.0027521399999999</v>
      </c>
      <c r="I1110" s="13">
        <f t="shared" si="396"/>
        <v>0.1</v>
      </c>
      <c r="J1110" s="29">
        <f t="shared" si="383"/>
        <v>45463</v>
      </c>
      <c r="K1110" s="2">
        <f t="shared" si="384"/>
        <v>6</v>
      </c>
      <c r="L1110" s="17">
        <f t="shared" si="385"/>
        <v>7</v>
      </c>
      <c r="M1110" s="12">
        <f t="shared" si="386"/>
        <v>1.0026510129999999</v>
      </c>
      <c r="N1110" s="12">
        <f t="shared" ca="1" si="387"/>
        <v>1.005410449</v>
      </c>
      <c r="O1110" s="17">
        <f t="shared" si="388"/>
        <v>0</v>
      </c>
      <c r="P1110" s="14">
        <f t="shared" ca="1" si="389"/>
        <v>834.65701954999997</v>
      </c>
      <c r="Q1110" s="14">
        <f t="shared" si="393"/>
        <v>0</v>
      </c>
      <c r="R1110" s="14">
        <f t="shared" ca="1" si="390"/>
        <v>824.78411815999993</v>
      </c>
      <c r="S1110" s="20">
        <f t="shared" si="394"/>
        <v>0</v>
      </c>
      <c r="T1110" s="14">
        <f t="shared" si="397"/>
        <v>0</v>
      </c>
      <c r="U1110" s="4" t="str">
        <f t="shared" si="391"/>
        <v>J=</v>
      </c>
      <c r="V1110" s="29">
        <f t="shared" si="392"/>
        <v>45495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35">
        <f t="shared" si="395"/>
        <v>45474</v>
      </c>
      <c r="B1111" s="156">
        <f t="shared" ca="1" si="378"/>
        <v>1834.6570195499999</v>
      </c>
      <c r="C1111" s="14">
        <f t="shared" si="379"/>
        <v>1000</v>
      </c>
      <c r="D1111" s="13">
        <f ca="1">IF(A1111&lt;$B$1,VLOOKUP(A1111,[1]DI!$A$4:$B$15000,2,FALSE),0)</f>
        <v>0.104</v>
      </c>
      <c r="E1111" s="14">
        <f t="shared" ca="1" si="380"/>
        <v>1.0003926999999999</v>
      </c>
      <c r="F1111" s="14">
        <f ca="1">(TRUNC(PRODUCT($E$12:$E1110),16))</f>
        <v>1.3789264042524501</v>
      </c>
      <c r="G1111" s="14">
        <f t="shared" ca="1" si="381"/>
        <v>1.3751418206178501</v>
      </c>
      <c r="H1111" s="14">
        <f t="shared" ca="1" si="382"/>
        <v>1.0027521399999999</v>
      </c>
      <c r="I1111" s="13">
        <f t="shared" si="396"/>
        <v>0.1</v>
      </c>
      <c r="J1111" s="29">
        <f t="shared" si="383"/>
        <v>45463</v>
      </c>
      <c r="K1111" s="2">
        <f t="shared" si="384"/>
        <v>7</v>
      </c>
      <c r="L1111" s="17">
        <f t="shared" si="385"/>
        <v>7</v>
      </c>
      <c r="M1111" s="12">
        <f t="shared" si="386"/>
        <v>1.0026510129999999</v>
      </c>
      <c r="N1111" s="12">
        <f t="shared" ca="1" si="387"/>
        <v>1.005410449</v>
      </c>
      <c r="O1111" s="17">
        <f t="shared" si="388"/>
        <v>0</v>
      </c>
      <c r="P1111" s="14">
        <f t="shared" ca="1" si="389"/>
        <v>834.65701954999997</v>
      </c>
      <c r="Q1111" s="14">
        <f t="shared" si="393"/>
        <v>0</v>
      </c>
      <c r="R1111" s="14">
        <f t="shared" ca="1" si="390"/>
        <v>824.78411815999993</v>
      </c>
      <c r="S1111" s="20">
        <f t="shared" si="394"/>
        <v>0</v>
      </c>
      <c r="T1111" s="14">
        <f t="shared" si="397"/>
        <v>0</v>
      </c>
      <c r="U1111" s="4" t="str">
        <f t="shared" si="391"/>
        <v>J=</v>
      </c>
      <c r="V1111" s="29">
        <f t="shared" si="392"/>
        <v>45495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35">
        <f t="shared" si="395"/>
        <v>45475</v>
      </c>
      <c r="B1112" s="156">
        <f t="shared" ca="1" si="378"/>
        <v>1836.0717856299998</v>
      </c>
      <c r="C1112" s="14">
        <f t="shared" si="379"/>
        <v>1000</v>
      </c>
      <c r="D1112" s="13">
        <f ca="1">IF(A1112&lt;$B$1,VLOOKUP(A1112,[1]DI!$A$4:$B$15000,2,FALSE),0)</f>
        <v>0.104</v>
      </c>
      <c r="E1112" s="14">
        <f t="shared" ca="1" si="380"/>
        <v>1.0003926999999999</v>
      </c>
      <c r="F1112" s="14">
        <f ca="1">(TRUNC(PRODUCT($E$12:$E1111),16))</f>
        <v>1.3794679086513999</v>
      </c>
      <c r="G1112" s="14">
        <f t="shared" ca="1" si="381"/>
        <v>1.3751418206178501</v>
      </c>
      <c r="H1112" s="14">
        <f t="shared" ca="1" si="382"/>
        <v>1.0031459199999999</v>
      </c>
      <c r="I1112" s="13">
        <f t="shared" si="396"/>
        <v>0.1</v>
      </c>
      <c r="J1112" s="29">
        <f t="shared" si="383"/>
        <v>45463</v>
      </c>
      <c r="K1112" s="2">
        <f t="shared" si="384"/>
        <v>8</v>
      </c>
      <c r="L1112" s="17">
        <f t="shared" si="385"/>
        <v>8</v>
      </c>
      <c r="M1112" s="12">
        <f t="shared" si="386"/>
        <v>1.003030302</v>
      </c>
      <c r="N1112" s="12">
        <f t="shared" ca="1" si="387"/>
        <v>1.006185755</v>
      </c>
      <c r="O1112" s="17">
        <f t="shared" si="388"/>
        <v>0</v>
      </c>
      <c r="P1112" s="14">
        <f t="shared" ca="1" si="389"/>
        <v>836.07178562999991</v>
      </c>
      <c r="Q1112" s="14">
        <f t="shared" si="393"/>
        <v>0</v>
      </c>
      <c r="R1112" s="14">
        <f t="shared" ca="1" si="390"/>
        <v>824.78411815999993</v>
      </c>
      <c r="S1112" s="20">
        <f t="shared" si="394"/>
        <v>0</v>
      </c>
      <c r="T1112" s="14">
        <f t="shared" si="397"/>
        <v>0</v>
      </c>
      <c r="U1112" s="4" t="str">
        <f t="shared" si="391"/>
        <v>J=</v>
      </c>
      <c r="V1112" s="29">
        <f t="shared" si="392"/>
        <v>45495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35">
        <f t="shared" si="395"/>
        <v>45476</v>
      </c>
      <c r="B1113" s="156">
        <f t="shared" ref="B1113:B1176" ca="1" si="398">IF(A1113&lt;=TODAY(),C1113+P1113,IF(AND(A1113&gt;TODAY(),A1113&lt;=$B$1),IF(VLOOKUP(TODAY(),$A$10:$D$5000,4,FALSE)=0,"n.d",C1113+P1113),"n.d"))</f>
        <v>1837.48765387</v>
      </c>
      <c r="C1113" s="14">
        <f t="shared" ref="C1113:C1176" si="399">(C1112-T1112)</f>
        <v>1000</v>
      </c>
      <c r="D1113" s="13">
        <f ca="1">IF(A1113&lt;$B$1,VLOOKUP(A1113,[1]DI!$A$4:$B$15000,2,FALSE),0)</f>
        <v>0.104</v>
      </c>
      <c r="E1113" s="14">
        <f t="shared" ref="E1113:E1176" ca="1" si="400">ROUND(((1+D1113)^(1/252)),8)</f>
        <v>1.0003926999999999</v>
      </c>
      <c r="F1113" s="14">
        <f ca="1">(TRUNC(PRODUCT($E$12:$E1112),16))</f>
        <v>1.3800096256991301</v>
      </c>
      <c r="G1113" s="14">
        <f t="shared" ref="G1113:G1176" ca="1" si="401">IF(O1112&gt;0,F1112,G1112)</f>
        <v>1.3751418206178501</v>
      </c>
      <c r="H1113" s="14">
        <f t="shared" ref="H1113:H1176" ca="1" si="402">ROUND(F1113/G1113,8)</f>
        <v>1.0035398600000001</v>
      </c>
      <c r="I1113" s="13">
        <f t="shared" si="396"/>
        <v>0.1</v>
      </c>
      <c r="J1113" s="29">
        <f t="shared" ref="J1113:J1176" si="403">IF(O1112&gt;0,VLOOKUP(O1112,Y$12:AI$150,2),J1112)</f>
        <v>45463</v>
      </c>
      <c r="K1113" s="2">
        <f t="shared" ref="K1113:K1176" si="404">IF(A1113&gt;J1113,IF(NETWORKDAYS(J1113,A1113,$Y$160:$Y$544)-1=0,1,NETWORKDAYS(J1113,A1113,$Y$160:$Y$544)-1),0)</f>
        <v>9</v>
      </c>
      <c r="L1113" s="17">
        <f t="shared" ref="L1113:L1176" si="405">IF(AND(K1113=1,K1112=1),1,IF(K1113&gt;0,IF(K1113=K1112,K1113+1,K1113),0))</f>
        <v>9</v>
      </c>
      <c r="M1113" s="12">
        <f t="shared" ref="M1113:M1176" si="406">ROUND((I1113+1)^(L1113/252),9)</f>
        <v>1.003409735</v>
      </c>
      <c r="N1113" s="12">
        <f t="shared" ref="N1113:N1176" ca="1" si="407">ROUND(H1113*M1113,9)</f>
        <v>1.006961665</v>
      </c>
      <c r="O1113" s="17">
        <f t="shared" ref="O1113:O1176" si="408">IF(VLOOKUP(A1113,Z$12:AG$150,8)=VLOOKUP(A1112,Z$12:AG$150,8),0,VLOOKUP(A1113,Z$12:AG$150,8))</f>
        <v>0</v>
      </c>
      <c r="P1113" s="14">
        <f t="shared" ref="P1113:P1176" ca="1" si="409">TRUNC(((N1113-1)*C1113),8)+TRUNC(R1112*N1113,8)</f>
        <v>837.48765387000003</v>
      </c>
      <c r="Q1113" s="14">
        <f t="shared" si="393"/>
        <v>0</v>
      </c>
      <c r="R1113" s="14">
        <f t="shared" ref="R1113:R1176" ca="1" si="410">IF(O1113&gt;0,P1113-Q1113,R1112)</f>
        <v>824.78411815999993</v>
      </c>
      <c r="S1113" s="20">
        <f t="shared" si="394"/>
        <v>0</v>
      </c>
      <c r="T1113" s="14">
        <f t="shared" si="397"/>
        <v>0</v>
      </c>
      <c r="U1113" s="4" t="str">
        <f t="shared" ref="U1113:U1176" si="411">IF(O1112&gt;0,VLOOKUP(O1112,Y$12:AI$150,10),U1112)</f>
        <v>J=</v>
      </c>
      <c r="V1113" s="29">
        <f t="shared" ref="V1113:V1176" si="412">IF(O1112&gt;0,VLOOKUP(O1112,Y$12:AI$150,11),V1112)</f>
        <v>45495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x14ac:dyDescent="0.15">
      <c r="A1114" s="35">
        <f t="shared" si="395"/>
        <v>45477</v>
      </c>
      <c r="B1114" s="156">
        <f t="shared" ca="1" si="398"/>
        <v>1838.90460422</v>
      </c>
      <c r="C1114" s="14">
        <f t="shared" si="399"/>
        <v>1000</v>
      </c>
      <c r="D1114" s="13">
        <f ca="1">IF(A1114&lt;$B$1,VLOOKUP(A1114,[1]DI!$A$4:$B$15000,2,FALSE),0)</f>
        <v>0.104</v>
      </c>
      <c r="E1114" s="14">
        <f t="shared" ca="1" si="400"/>
        <v>1.0003926999999999</v>
      </c>
      <c r="F1114" s="14">
        <f ca="1">(TRUNC(PRODUCT($E$12:$E1113),16))</f>
        <v>1.3805515554791401</v>
      </c>
      <c r="G1114" s="14">
        <f t="shared" ca="1" si="401"/>
        <v>1.3751418206178501</v>
      </c>
      <c r="H1114" s="14">
        <f t="shared" ca="1" si="402"/>
        <v>1.00393395</v>
      </c>
      <c r="I1114" s="13">
        <f t="shared" si="396"/>
        <v>0.1</v>
      </c>
      <c r="J1114" s="29">
        <f t="shared" si="403"/>
        <v>45463</v>
      </c>
      <c r="K1114" s="2">
        <f t="shared" si="404"/>
        <v>10</v>
      </c>
      <c r="L1114" s="17">
        <f t="shared" si="405"/>
        <v>10</v>
      </c>
      <c r="M1114" s="12">
        <f t="shared" si="406"/>
        <v>1.003789311</v>
      </c>
      <c r="N1114" s="12">
        <f t="shared" ca="1" si="407"/>
        <v>1.0077381679999999</v>
      </c>
      <c r="O1114" s="17">
        <f t="shared" si="408"/>
        <v>0</v>
      </c>
      <c r="P1114" s="14">
        <f t="shared" ca="1" si="409"/>
        <v>838.90460422000001</v>
      </c>
      <c r="Q1114" s="14">
        <f t="shared" si="393"/>
        <v>0</v>
      </c>
      <c r="R1114" s="14">
        <f t="shared" ca="1" si="410"/>
        <v>824.78411815999993</v>
      </c>
      <c r="S1114" s="20">
        <f t="shared" si="394"/>
        <v>0</v>
      </c>
      <c r="T1114" s="14">
        <f t="shared" si="397"/>
        <v>0</v>
      </c>
      <c r="U1114" s="4" t="str">
        <f t="shared" si="411"/>
        <v>J=</v>
      </c>
      <c r="V1114" s="29">
        <f t="shared" si="412"/>
        <v>45495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35">
        <f t="shared" si="395"/>
        <v>45478</v>
      </c>
      <c r="B1115" s="156">
        <f t="shared" ca="1" si="398"/>
        <v>1840.32263848</v>
      </c>
      <c r="C1115" s="14">
        <f t="shared" si="399"/>
        <v>1000</v>
      </c>
      <c r="D1115" s="13">
        <f ca="1">IF(A1115&lt;$B$1,VLOOKUP(A1115,[1]DI!$A$4:$B$15000,2,FALSE),0)</f>
        <v>0.104</v>
      </c>
      <c r="E1115" s="14">
        <f t="shared" ca="1" si="400"/>
        <v>1.0003926999999999</v>
      </c>
      <c r="F1115" s="14">
        <f ca="1">(TRUNC(PRODUCT($E$12:$E1114),16))</f>
        <v>1.38109369807497</v>
      </c>
      <c r="G1115" s="14">
        <f t="shared" ca="1" si="401"/>
        <v>1.3751418206178501</v>
      </c>
      <c r="H1115" s="14">
        <f t="shared" ca="1" si="402"/>
        <v>1.0043281900000001</v>
      </c>
      <c r="I1115" s="13">
        <f t="shared" si="396"/>
        <v>0.1</v>
      </c>
      <c r="J1115" s="29">
        <f t="shared" si="403"/>
        <v>45463</v>
      </c>
      <c r="K1115" s="2">
        <f t="shared" si="404"/>
        <v>11</v>
      </c>
      <c r="L1115" s="17">
        <f t="shared" si="405"/>
        <v>11</v>
      </c>
      <c r="M1115" s="12">
        <f t="shared" si="406"/>
        <v>1.004169031</v>
      </c>
      <c r="N1115" s="12">
        <f t="shared" ca="1" si="407"/>
        <v>1.008515265</v>
      </c>
      <c r="O1115" s="17">
        <f t="shared" si="408"/>
        <v>0</v>
      </c>
      <c r="P1115" s="14">
        <f t="shared" ca="1" si="409"/>
        <v>840.32263848000002</v>
      </c>
      <c r="Q1115" s="14">
        <f t="shared" si="393"/>
        <v>0</v>
      </c>
      <c r="R1115" s="14">
        <f t="shared" ca="1" si="410"/>
        <v>824.78411815999993</v>
      </c>
      <c r="S1115" s="20">
        <f t="shared" si="394"/>
        <v>0</v>
      </c>
      <c r="T1115" s="14">
        <f t="shared" si="397"/>
        <v>0</v>
      </c>
      <c r="U1115" s="4" t="str">
        <f t="shared" si="411"/>
        <v>J=</v>
      </c>
      <c r="V1115" s="29">
        <f t="shared" si="412"/>
        <v>45495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35">
        <f t="shared" si="395"/>
        <v>45479</v>
      </c>
      <c r="B1116" s="156">
        <f t="shared" ca="1" si="398"/>
        <v>1841.74177857</v>
      </c>
      <c r="C1116" s="14">
        <f t="shared" si="399"/>
        <v>1000</v>
      </c>
      <c r="D1116" s="13">
        <f ca="1">IF(A1116&lt;$B$1,VLOOKUP(A1116,[1]DI!$A$4:$B$15000,2,FALSE),0)</f>
        <v>0</v>
      </c>
      <c r="E1116" s="14">
        <f t="shared" ca="1" si="400"/>
        <v>1</v>
      </c>
      <c r="F1116" s="14">
        <f ca="1">(TRUNC(PRODUCT($E$12:$E1115),16))</f>
        <v>1.3816360535702099</v>
      </c>
      <c r="G1116" s="14">
        <f t="shared" ca="1" si="401"/>
        <v>1.3751418206178501</v>
      </c>
      <c r="H1116" s="14">
        <f t="shared" ca="1" si="402"/>
        <v>1.0047225900000001</v>
      </c>
      <c r="I1116" s="13">
        <f t="shared" si="396"/>
        <v>0.1</v>
      </c>
      <c r="J1116" s="29">
        <f t="shared" si="403"/>
        <v>45463</v>
      </c>
      <c r="K1116" s="2">
        <f t="shared" si="404"/>
        <v>11</v>
      </c>
      <c r="L1116" s="17">
        <f t="shared" si="405"/>
        <v>12</v>
      </c>
      <c r="M1116" s="12">
        <f t="shared" si="406"/>
        <v>1.0045488950000001</v>
      </c>
      <c r="N1116" s="12">
        <f t="shared" ca="1" si="407"/>
        <v>1.009292968</v>
      </c>
      <c r="O1116" s="17">
        <f t="shared" si="408"/>
        <v>0</v>
      </c>
      <c r="P1116" s="14">
        <f t="shared" ca="1" si="409"/>
        <v>841.74177856999995</v>
      </c>
      <c r="Q1116" s="14">
        <f t="shared" si="393"/>
        <v>0</v>
      </c>
      <c r="R1116" s="14">
        <f t="shared" ca="1" si="410"/>
        <v>824.78411815999993</v>
      </c>
      <c r="S1116" s="20">
        <f t="shared" si="394"/>
        <v>0</v>
      </c>
      <c r="T1116" s="14">
        <f t="shared" si="397"/>
        <v>0</v>
      </c>
      <c r="U1116" s="4" t="str">
        <f t="shared" si="411"/>
        <v>J=</v>
      </c>
      <c r="V1116" s="29">
        <f t="shared" si="412"/>
        <v>45495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35">
        <f t="shared" si="395"/>
        <v>45480</v>
      </c>
      <c r="B1117" s="156">
        <f t="shared" ca="1" si="398"/>
        <v>1841.74177857</v>
      </c>
      <c r="C1117" s="14">
        <f t="shared" si="399"/>
        <v>1000</v>
      </c>
      <c r="D1117" s="13">
        <f ca="1">IF(A1117&lt;$B$1,VLOOKUP(A1117,[1]DI!$A$4:$B$15000,2,FALSE),0)</f>
        <v>0</v>
      </c>
      <c r="E1117" s="14">
        <f t="shared" ca="1" si="400"/>
        <v>1</v>
      </c>
      <c r="F1117" s="14">
        <f ca="1">(TRUNC(PRODUCT($E$12:$E1116),16))</f>
        <v>1.3816360535702099</v>
      </c>
      <c r="G1117" s="14">
        <f t="shared" ca="1" si="401"/>
        <v>1.3751418206178501</v>
      </c>
      <c r="H1117" s="14">
        <f t="shared" ca="1" si="402"/>
        <v>1.0047225900000001</v>
      </c>
      <c r="I1117" s="13">
        <f t="shared" si="396"/>
        <v>0.1</v>
      </c>
      <c r="J1117" s="29">
        <f t="shared" si="403"/>
        <v>45463</v>
      </c>
      <c r="K1117" s="2">
        <f t="shared" si="404"/>
        <v>11</v>
      </c>
      <c r="L1117" s="17">
        <f t="shared" si="405"/>
        <v>12</v>
      </c>
      <c r="M1117" s="12">
        <f t="shared" si="406"/>
        <v>1.0045488950000001</v>
      </c>
      <c r="N1117" s="12">
        <f t="shared" ca="1" si="407"/>
        <v>1.009292968</v>
      </c>
      <c r="O1117" s="17">
        <f t="shared" si="408"/>
        <v>0</v>
      </c>
      <c r="P1117" s="14">
        <f t="shared" ca="1" si="409"/>
        <v>841.74177856999995</v>
      </c>
      <c r="Q1117" s="14">
        <f t="shared" si="393"/>
        <v>0</v>
      </c>
      <c r="R1117" s="14">
        <f t="shared" ca="1" si="410"/>
        <v>824.78411815999993</v>
      </c>
      <c r="S1117" s="20">
        <f t="shared" si="394"/>
        <v>0</v>
      </c>
      <c r="T1117" s="14">
        <f t="shared" si="397"/>
        <v>0</v>
      </c>
      <c r="U1117" s="4" t="str">
        <f t="shared" si="411"/>
        <v>J=</v>
      </c>
      <c r="V1117" s="29">
        <f t="shared" si="412"/>
        <v>45495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35">
        <f t="shared" si="395"/>
        <v>45481</v>
      </c>
      <c r="B1118" s="156">
        <f t="shared" ca="1" si="398"/>
        <v>1841.74177857</v>
      </c>
      <c r="C1118" s="14">
        <f t="shared" si="399"/>
        <v>1000</v>
      </c>
      <c r="D1118" s="13">
        <f ca="1">IF(A1118&lt;$B$1,VLOOKUP(A1118,[1]DI!$A$4:$B$15000,2,FALSE),0)</f>
        <v>0.104</v>
      </c>
      <c r="E1118" s="14">
        <f t="shared" ca="1" si="400"/>
        <v>1.0003926999999999</v>
      </c>
      <c r="F1118" s="14">
        <f ca="1">(TRUNC(PRODUCT($E$12:$E1117),16))</f>
        <v>1.3816360535702099</v>
      </c>
      <c r="G1118" s="14">
        <f t="shared" ca="1" si="401"/>
        <v>1.3751418206178501</v>
      </c>
      <c r="H1118" s="14">
        <f t="shared" ca="1" si="402"/>
        <v>1.0047225900000001</v>
      </c>
      <c r="I1118" s="13">
        <f t="shared" si="396"/>
        <v>0.1</v>
      </c>
      <c r="J1118" s="29">
        <f t="shared" si="403"/>
        <v>45463</v>
      </c>
      <c r="K1118" s="2">
        <f t="shared" si="404"/>
        <v>12</v>
      </c>
      <c r="L1118" s="17">
        <f t="shared" si="405"/>
        <v>12</v>
      </c>
      <c r="M1118" s="12">
        <f t="shared" si="406"/>
        <v>1.0045488950000001</v>
      </c>
      <c r="N1118" s="12">
        <f t="shared" ca="1" si="407"/>
        <v>1.009292968</v>
      </c>
      <c r="O1118" s="17">
        <f t="shared" si="408"/>
        <v>0</v>
      </c>
      <c r="P1118" s="14">
        <f t="shared" ca="1" si="409"/>
        <v>841.74177856999995</v>
      </c>
      <c r="Q1118" s="14">
        <f t="shared" si="393"/>
        <v>0</v>
      </c>
      <c r="R1118" s="14">
        <f t="shared" ca="1" si="410"/>
        <v>824.78411815999993</v>
      </c>
      <c r="S1118" s="20">
        <f t="shared" si="394"/>
        <v>0</v>
      </c>
      <c r="T1118" s="14">
        <f t="shared" si="397"/>
        <v>0</v>
      </c>
      <c r="U1118" s="4" t="str">
        <f t="shared" si="411"/>
        <v>J=</v>
      </c>
      <c r="V1118" s="29">
        <f t="shared" si="412"/>
        <v>45495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35">
        <f t="shared" si="395"/>
        <v>45482</v>
      </c>
      <c r="B1119" s="156">
        <f t="shared" ca="1" si="398"/>
        <v>1843.1620189999999</v>
      </c>
      <c r="C1119" s="14">
        <f t="shared" si="399"/>
        <v>1000</v>
      </c>
      <c r="D1119" s="13">
        <f ca="1">IF(A1119&lt;$B$1,VLOOKUP(A1119,[1]DI!$A$4:$B$15000,2,FALSE),0)</f>
        <v>0.104</v>
      </c>
      <c r="E1119" s="14">
        <f t="shared" ca="1" si="400"/>
        <v>1.0003926999999999</v>
      </c>
      <c r="F1119" s="14">
        <f ca="1">(TRUNC(PRODUCT($E$12:$E1118),16))</f>
        <v>1.38217862204845</v>
      </c>
      <c r="G1119" s="14">
        <f t="shared" ca="1" si="401"/>
        <v>1.3751418206178501</v>
      </c>
      <c r="H1119" s="14">
        <f t="shared" ca="1" si="402"/>
        <v>1.00511715</v>
      </c>
      <c r="I1119" s="13">
        <f t="shared" si="396"/>
        <v>0.1</v>
      </c>
      <c r="J1119" s="29">
        <f t="shared" si="403"/>
        <v>45463</v>
      </c>
      <c r="K1119" s="2">
        <f t="shared" si="404"/>
        <v>13</v>
      </c>
      <c r="L1119" s="17">
        <f t="shared" si="405"/>
        <v>13</v>
      </c>
      <c r="M1119" s="12">
        <f t="shared" si="406"/>
        <v>1.0049289020000001</v>
      </c>
      <c r="N1119" s="12">
        <f t="shared" ca="1" si="407"/>
        <v>1.010071274</v>
      </c>
      <c r="O1119" s="17">
        <f t="shared" si="408"/>
        <v>0</v>
      </c>
      <c r="P1119" s="14">
        <f t="shared" ca="1" si="409"/>
        <v>843.16201899999999</v>
      </c>
      <c r="Q1119" s="14">
        <f t="shared" si="393"/>
        <v>0</v>
      </c>
      <c r="R1119" s="14">
        <f t="shared" ca="1" si="410"/>
        <v>824.78411815999993</v>
      </c>
      <c r="S1119" s="20">
        <f t="shared" si="394"/>
        <v>0</v>
      </c>
      <c r="T1119" s="14">
        <f t="shared" si="397"/>
        <v>0</v>
      </c>
      <c r="U1119" s="4" t="str">
        <f t="shared" si="411"/>
        <v>J=</v>
      </c>
      <c r="V1119" s="29">
        <f t="shared" si="412"/>
        <v>45495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35">
        <f t="shared" si="395"/>
        <v>45483</v>
      </c>
      <c r="B1120" s="156">
        <f t="shared" ca="1" si="398"/>
        <v>1844.5833469899999</v>
      </c>
      <c r="C1120" s="14">
        <f t="shared" si="399"/>
        <v>1000</v>
      </c>
      <c r="D1120" s="13">
        <f ca="1">IF(A1120&lt;$B$1,VLOOKUP(A1120,[1]DI!$A$4:$B$15000,2,FALSE),0)</f>
        <v>0.104</v>
      </c>
      <c r="E1120" s="14">
        <f t="shared" ca="1" si="400"/>
        <v>1.0003926999999999</v>
      </c>
      <c r="F1120" s="14">
        <f ca="1">(TRUNC(PRODUCT($E$12:$E1119),16))</f>
        <v>1.38272140359332</v>
      </c>
      <c r="G1120" s="14">
        <f t="shared" ca="1" si="401"/>
        <v>1.3751418206178501</v>
      </c>
      <c r="H1120" s="14">
        <f t="shared" ca="1" si="402"/>
        <v>1.0055118599999999</v>
      </c>
      <c r="I1120" s="13">
        <f t="shared" si="396"/>
        <v>0.1</v>
      </c>
      <c r="J1120" s="29">
        <f t="shared" si="403"/>
        <v>45463</v>
      </c>
      <c r="K1120" s="2">
        <f t="shared" si="404"/>
        <v>14</v>
      </c>
      <c r="L1120" s="17">
        <f t="shared" si="405"/>
        <v>14</v>
      </c>
      <c r="M1120" s="12">
        <f t="shared" si="406"/>
        <v>1.005309053</v>
      </c>
      <c r="N1120" s="12">
        <f t="shared" ca="1" si="407"/>
        <v>1.0108501759999999</v>
      </c>
      <c r="O1120" s="17">
        <f t="shared" si="408"/>
        <v>0</v>
      </c>
      <c r="P1120" s="14">
        <f t="shared" ca="1" si="409"/>
        <v>844.58334699</v>
      </c>
      <c r="Q1120" s="14">
        <f t="shared" si="393"/>
        <v>0</v>
      </c>
      <c r="R1120" s="14">
        <f t="shared" ca="1" si="410"/>
        <v>824.78411815999993</v>
      </c>
      <c r="S1120" s="20">
        <f t="shared" si="394"/>
        <v>0</v>
      </c>
      <c r="T1120" s="14">
        <f t="shared" si="397"/>
        <v>0</v>
      </c>
      <c r="U1120" s="4" t="str">
        <f t="shared" si="411"/>
        <v>J=</v>
      </c>
      <c r="V1120" s="29">
        <f t="shared" si="412"/>
        <v>45495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35">
        <f t="shared" si="395"/>
        <v>45484</v>
      </c>
      <c r="B1121" s="156">
        <f t="shared" ca="1" si="398"/>
        <v>1846.0057607399999</v>
      </c>
      <c r="C1121" s="14">
        <f t="shared" si="399"/>
        <v>1000</v>
      </c>
      <c r="D1121" s="13">
        <f ca="1">IF(A1121&lt;$B$1,VLOOKUP(A1121,[1]DI!$A$4:$B$15000,2,FALSE),0)</f>
        <v>0.104</v>
      </c>
      <c r="E1121" s="14">
        <f t="shared" ca="1" si="400"/>
        <v>1.0003926999999999</v>
      </c>
      <c r="F1121" s="14">
        <f ca="1">(TRUNC(PRODUCT($E$12:$E1120),16))</f>
        <v>1.38326439828851</v>
      </c>
      <c r="G1121" s="14">
        <f t="shared" ca="1" si="401"/>
        <v>1.3751418206178501</v>
      </c>
      <c r="H1121" s="14">
        <f t="shared" ca="1" si="402"/>
        <v>1.00590672</v>
      </c>
      <c r="I1121" s="13">
        <f t="shared" si="396"/>
        <v>0.1</v>
      </c>
      <c r="J1121" s="29">
        <f t="shared" si="403"/>
        <v>45463</v>
      </c>
      <c r="K1121" s="2">
        <f t="shared" si="404"/>
        <v>15</v>
      </c>
      <c r="L1121" s="17">
        <f t="shared" si="405"/>
        <v>15</v>
      </c>
      <c r="M1121" s="12">
        <f t="shared" si="406"/>
        <v>1.005689348</v>
      </c>
      <c r="N1121" s="12">
        <f t="shared" ca="1" si="407"/>
        <v>1.0116296730000001</v>
      </c>
      <c r="O1121" s="17">
        <f t="shared" si="408"/>
        <v>0</v>
      </c>
      <c r="P1121" s="14">
        <f t="shared" ca="1" si="409"/>
        <v>846.00576074000003</v>
      </c>
      <c r="Q1121" s="14">
        <f t="shared" si="393"/>
        <v>0</v>
      </c>
      <c r="R1121" s="14">
        <f t="shared" ca="1" si="410"/>
        <v>824.78411815999993</v>
      </c>
      <c r="S1121" s="20">
        <f t="shared" si="394"/>
        <v>0</v>
      </c>
      <c r="T1121" s="14">
        <f t="shared" si="397"/>
        <v>0</v>
      </c>
      <c r="U1121" s="4" t="str">
        <f t="shared" si="411"/>
        <v>J=</v>
      </c>
      <c r="V1121" s="29">
        <f t="shared" si="412"/>
        <v>45495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35">
        <f t="shared" si="395"/>
        <v>45485</v>
      </c>
      <c r="B1122" s="156">
        <f t="shared" ca="1" si="398"/>
        <v>1847.42928213</v>
      </c>
      <c r="C1122" s="14">
        <f t="shared" si="399"/>
        <v>1000</v>
      </c>
      <c r="D1122" s="13">
        <f ca="1">IF(A1122&lt;$B$1,VLOOKUP(A1122,[1]DI!$A$4:$B$15000,2,FALSE),0)</f>
        <v>0.104</v>
      </c>
      <c r="E1122" s="14">
        <f t="shared" ca="1" si="400"/>
        <v>1.0003926999999999</v>
      </c>
      <c r="F1122" s="14">
        <f ca="1">(TRUNC(PRODUCT($E$12:$E1121),16))</f>
        <v>1.38380760621772</v>
      </c>
      <c r="G1122" s="14">
        <f t="shared" ca="1" si="401"/>
        <v>1.3751418206178501</v>
      </c>
      <c r="H1122" s="14">
        <f t="shared" ca="1" si="402"/>
        <v>1.0063017400000001</v>
      </c>
      <c r="I1122" s="13">
        <f t="shared" si="396"/>
        <v>0.1</v>
      </c>
      <c r="J1122" s="29">
        <f t="shared" si="403"/>
        <v>45463</v>
      </c>
      <c r="K1122" s="2">
        <f t="shared" si="404"/>
        <v>16</v>
      </c>
      <c r="L1122" s="17">
        <f t="shared" si="405"/>
        <v>16</v>
      </c>
      <c r="M1122" s="12">
        <f t="shared" si="406"/>
        <v>1.0060697869999999</v>
      </c>
      <c r="N1122" s="12">
        <f t="shared" ca="1" si="407"/>
        <v>1.012409777</v>
      </c>
      <c r="O1122" s="17">
        <f t="shared" si="408"/>
        <v>0</v>
      </c>
      <c r="P1122" s="14">
        <f t="shared" ca="1" si="409"/>
        <v>847.42928212999993</v>
      </c>
      <c r="Q1122" s="14">
        <f t="shared" si="393"/>
        <v>0</v>
      </c>
      <c r="R1122" s="14">
        <f t="shared" ca="1" si="410"/>
        <v>824.78411815999993</v>
      </c>
      <c r="S1122" s="20">
        <f t="shared" si="394"/>
        <v>0</v>
      </c>
      <c r="T1122" s="14">
        <f t="shared" si="397"/>
        <v>0</v>
      </c>
      <c r="U1122" s="4" t="str">
        <f t="shared" si="411"/>
        <v>J=</v>
      </c>
      <c r="V1122" s="29">
        <f t="shared" si="412"/>
        <v>45495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35">
        <f t="shared" si="395"/>
        <v>45486</v>
      </c>
      <c r="B1123" s="156">
        <f t="shared" ca="1" si="398"/>
        <v>1848.8538929199999</v>
      </c>
      <c r="C1123" s="14">
        <f t="shared" si="399"/>
        <v>1000</v>
      </c>
      <c r="D1123" s="13">
        <f ca="1">IF(A1123&lt;$B$1,VLOOKUP(A1123,[1]DI!$A$4:$B$15000,2,FALSE),0)</f>
        <v>0</v>
      </c>
      <c r="E1123" s="14">
        <f t="shared" ca="1" si="400"/>
        <v>1</v>
      </c>
      <c r="F1123" s="14">
        <f ca="1">(TRUNC(PRODUCT($E$12:$E1122),16))</f>
        <v>1.38435102746468</v>
      </c>
      <c r="G1123" s="14">
        <f t="shared" ca="1" si="401"/>
        <v>1.3751418206178501</v>
      </c>
      <c r="H1123" s="14">
        <f t="shared" ca="1" si="402"/>
        <v>1.0066969100000001</v>
      </c>
      <c r="I1123" s="13">
        <f t="shared" si="396"/>
        <v>0.1</v>
      </c>
      <c r="J1123" s="29">
        <f t="shared" si="403"/>
        <v>45463</v>
      </c>
      <c r="K1123" s="2">
        <f t="shared" si="404"/>
        <v>16</v>
      </c>
      <c r="L1123" s="17">
        <f t="shared" si="405"/>
        <v>17</v>
      </c>
      <c r="M1123" s="12">
        <f t="shared" si="406"/>
        <v>1.00645037</v>
      </c>
      <c r="N1123" s="12">
        <f t="shared" ca="1" si="407"/>
        <v>1.0131904780000001</v>
      </c>
      <c r="O1123" s="17">
        <f t="shared" si="408"/>
        <v>0</v>
      </c>
      <c r="P1123" s="14">
        <f t="shared" ca="1" si="409"/>
        <v>848.85389292000002</v>
      </c>
      <c r="Q1123" s="14">
        <f t="shared" si="393"/>
        <v>0</v>
      </c>
      <c r="R1123" s="14">
        <f t="shared" ca="1" si="410"/>
        <v>824.78411815999993</v>
      </c>
      <c r="S1123" s="20">
        <f t="shared" si="394"/>
        <v>0</v>
      </c>
      <c r="T1123" s="14">
        <f t="shared" si="397"/>
        <v>0</v>
      </c>
      <c r="U1123" s="4" t="str">
        <f t="shared" si="411"/>
        <v>J=</v>
      </c>
      <c r="V1123" s="29">
        <f t="shared" si="412"/>
        <v>45495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35">
        <f t="shared" si="395"/>
        <v>45487</v>
      </c>
      <c r="B1124" s="156">
        <f t="shared" ca="1" si="398"/>
        <v>1848.8538929199999</v>
      </c>
      <c r="C1124" s="14">
        <f t="shared" si="399"/>
        <v>1000</v>
      </c>
      <c r="D1124" s="13">
        <f ca="1">IF(A1124&lt;$B$1,VLOOKUP(A1124,[1]DI!$A$4:$B$15000,2,FALSE),0)</f>
        <v>0</v>
      </c>
      <c r="E1124" s="14">
        <f t="shared" ca="1" si="400"/>
        <v>1</v>
      </c>
      <c r="F1124" s="14">
        <f ca="1">(TRUNC(PRODUCT($E$12:$E1123),16))</f>
        <v>1.38435102746468</v>
      </c>
      <c r="G1124" s="14">
        <f t="shared" ca="1" si="401"/>
        <v>1.3751418206178501</v>
      </c>
      <c r="H1124" s="14">
        <f t="shared" ca="1" si="402"/>
        <v>1.0066969100000001</v>
      </c>
      <c r="I1124" s="13">
        <f t="shared" si="396"/>
        <v>0.1</v>
      </c>
      <c r="J1124" s="29">
        <f t="shared" si="403"/>
        <v>45463</v>
      </c>
      <c r="K1124" s="2">
        <f t="shared" si="404"/>
        <v>16</v>
      </c>
      <c r="L1124" s="17">
        <f t="shared" si="405"/>
        <v>17</v>
      </c>
      <c r="M1124" s="12">
        <f t="shared" si="406"/>
        <v>1.00645037</v>
      </c>
      <c r="N1124" s="12">
        <f t="shared" ca="1" si="407"/>
        <v>1.0131904780000001</v>
      </c>
      <c r="O1124" s="17">
        <f t="shared" si="408"/>
        <v>0</v>
      </c>
      <c r="P1124" s="14">
        <f t="shared" ca="1" si="409"/>
        <v>848.85389292000002</v>
      </c>
      <c r="Q1124" s="14">
        <f t="shared" si="393"/>
        <v>0</v>
      </c>
      <c r="R1124" s="14">
        <f t="shared" ca="1" si="410"/>
        <v>824.78411815999993</v>
      </c>
      <c r="S1124" s="20">
        <f t="shared" si="394"/>
        <v>0</v>
      </c>
      <c r="T1124" s="14">
        <f t="shared" si="397"/>
        <v>0</v>
      </c>
      <c r="U1124" s="4" t="str">
        <f t="shared" si="411"/>
        <v>J=</v>
      </c>
      <c r="V1124" s="29">
        <f t="shared" si="412"/>
        <v>45495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35">
        <f t="shared" si="395"/>
        <v>45488</v>
      </c>
      <c r="B1125" s="156">
        <f t="shared" ca="1" si="398"/>
        <v>1848.8538929199999</v>
      </c>
      <c r="C1125" s="14">
        <f t="shared" si="399"/>
        <v>1000</v>
      </c>
      <c r="D1125" s="13">
        <f ca="1">IF(A1125&lt;$B$1,VLOOKUP(A1125,[1]DI!$A$4:$B$15000,2,FALSE),0)</f>
        <v>0.104</v>
      </c>
      <c r="E1125" s="14">
        <f t="shared" ca="1" si="400"/>
        <v>1.0003926999999999</v>
      </c>
      <c r="F1125" s="14">
        <f ca="1">(TRUNC(PRODUCT($E$12:$E1124),16))</f>
        <v>1.38435102746468</v>
      </c>
      <c r="G1125" s="14">
        <f t="shared" ca="1" si="401"/>
        <v>1.3751418206178501</v>
      </c>
      <c r="H1125" s="14">
        <f t="shared" ca="1" si="402"/>
        <v>1.0066969100000001</v>
      </c>
      <c r="I1125" s="13">
        <f t="shared" si="396"/>
        <v>0.1</v>
      </c>
      <c r="J1125" s="29">
        <f t="shared" si="403"/>
        <v>45463</v>
      </c>
      <c r="K1125" s="2">
        <f t="shared" si="404"/>
        <v>17</v>
      </c>
      <c r="L1125" s="17">
        <f t="shared" si="405"/>
        <v>17</v>
      </c>
      <c r="M1125" s="12">
        <f t="shared" si="406"/>
        <v>1.00645037</v>
      </c>
      <c r="N1125" s="12">
        <f t="shared" ca="1" si="407"/>
        <v>1.0131904780000001</v>
      </c>
      <c r="O1125" s="17">
        <f t="shared" si="408"/>
        <v>0</v>
      </c>
      <c r="P1125" s="14">
        <f t="shared" ca="1" si="409"/>
        <v>848.85389292000002</v>
      </c>
      <c r="Q1125" s="14">
        <f t="shared" si="393"/>
        <v>0</v>
      </c>
      <c r="R1125" s="14">
        <f t="shared" ca="1" si="410"/>
        <v>824.78411815999993</v>
      </c>
      <c r="S1125" s="20">
        <f t="shared" si="394"/>
        <v>0</v>
      </c>
      <c r="T1125" s="14">
        <f t="shared" si="397"/>
        <v>0</v>
      </c>
      <c r="U1125" s="4" t="str">
        <f t="shared" si="411"/>
        <v>J=</v>
      </c>
      <c r="V1125" s="29">
        <f t="shared" si="412"/>
        <v>45495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35">
        <f t="shared" si="395"/>
        <v>45489</v>
      </c>
      <c r="B1126" s="156">
        <f t="shared" ca="1" si="398"/>
        <v>1850.2796076999998</v>
      </c>
      <c r="C1126" s="14">
        <f t="shared" si="399"/>
        <v>1000</v>
      </c>
      <c r="D1126" s="13">
        <f ca="1">IF(A1126&lt;$B$1,VLOOKUP(A1126,[1]DI!$A$4:$B$15000,2,FALSE),0)</f>
        <v>0.104</v>
      </c>
      <c r="E1126" s="14">
        <f t="shared" ca="1" si="400"/>
        <v>1.0003926999999999</v>
      </c>
      <c r="F1126" s="14">
        <f ca="1">(TRUNC(PRODUCT($E$12:$E1125),16))</f>
        <v>1.3848946621131699</v>
      </c>
      <c r="G1126" s="14">
        <f t="shared" ca="1" si="401"/>
        <v>1.3751418206178501</v>
      </c>
      <c r="H1126" s="14">
        <f t="shared" ca="1" si="402"/>
        <v>1.00709224</v>
      </c>
      <c r="I1126" s="13">
        <f t="shared" si="396"/>
        <v>0.1</v>
      </c>
      <c r="J1126" s="29">
        <f t="shared" si="403"/>
        <v>45463</v>
      </c>
      <c r="K1126" s="2">
        <f t="shared" si="404"/>
        <v>18</v>
      </c>
      <c r="L1126" s="17">
        <f t="shared" si="405"/>
        <v>18</v>
      </c>
      <c r="M1126" s="12">
        <f t="shared" si="406"/>
        <v>1.006831096</v>
      </c>
      <c r="N1126" s="12">
        <f t="shared" ca="1" si="407"/>
        <v>1.013971784</v>
      </c>
      <c r="O1126" s="17">
        <f t="shared" si="408"/>
        <v>0</v>
      </c>
      <c r="P1126" s="14">
        <f t="shared" ca="1" si="409"/>
        <v>850.27960769999993</v>
      </c>
      <c r="Q1126" s="14">
        <f t="shared" si="393"/>
        <v>0</v>
      </c>
      <c r="R1126" s="14">
        <f t="shared" ca="1" si="410"/>
        <v>824.78411815999993</v>
      </c>
      <c r="S1126" s="20">
        <f t="shared" si="394"/>
        <v>0</v>
      </c>
      <c r="T1126" s="14">
        <f t="shared" si="397"/>
        <v>0</v>
      </c>
      <c r="U1126" s="4" t="str">
        <f t="shared" si="411"/>
        <v>J=</v>
      </c>
      <c r="V1126" s="29">
        <f t="shared" si="412"/>
        <v>45495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35">
        <f t="shared" si="395"/>
        <v>45490</v>
      </c>
      <c r="B1127" s="156">
        <f t="shared" ca="1" si="398"/>
        <v>1851.70643195</v>
      </c>
      <c r="C1127" s="14">
        <f t="shared" si="399"/>
        <v>1000</v>
      </c>
      <c r="D1127" s="13">
        <f ca="1">IF(A1127&lt;$B$1,VLOOKUP(A1127,[1]DI!$A$4:$B$15000,2,FALSE),0)</f>
        <v>0.104</v>
      </c>
      <c r="E1127" s="14">
        <f t="shared" ca="1" si="400"/>
        <v>1.0003926999999999</v>
      </c>
      <c r="F1127" s="14">
        <f ca="1">(TRUNC(PRODUCT($E$12:$E1126),16))</f>
        <v>1.3854385102469799</v>
      </c>
      <c r="G1127" s="14">
        <f t="shared" ca="1" si="401"/>
        <v>1.3751418206178501</v>
      </c>
      <c r="H1127" s="14">
        <f t="shared" ca="1" si="402"/>
        <v>1.00748773</v>
      </c>
      <c r="I1127" s="13">
        <f t="shared" si="396"/>
        <v>0.1</v>
      </c>
      <c r="J1127" s="29">
        <f t="shared" si="403"/>
        <v>45463</v>
      </c>
      <c r="K1127" s="2">
        <f t="shared" si="404"/>
        <v>19</v>
      </c>
      <c r="L1127" s="17">
        <f t="shared" si="405"/>
        <v>19</v>
      </c>
      <c r="M1127" s="12">
        <f t="shared" si="406"/>
        <v>1.0072119669999999</v>
      </c>
      <c r="N1127" s="12">
        <f t="shared" ca="1" si="407"/>
        <v>1.014753698</v>
      </c>
      <c r="O1127" s="17">
        <f t="shared" si="408"/>
        <v>0</v>
      </c>
      <c r="P1127" s="14">
        <f t="shared" ca="1" si="409"/>
        <v>851.70643195000002</v>
      </c>
      <c r="Q1127" s="14">
        <f t="shared" si="393"/>
        <v>0</v>
      </c>
      <c r="R1127" s="14">
        <f t="shared" ca="1" si="410"/>
        <v>824.78411815999993</v>
      </c>
      <c r="S1127" s="20">
        <f t="shared" si="394"/>
        <v>0</v>
      </c>
      <c r="T1127" s="14">
        <f t="shared" si="397"/>
        <v>0</v>
      </c>
      <c r="U1127" s="4" t="str">
        <f t="shared" si="411"/>
        <v>J=</v>
      </c>
      <c r="V1127" s="29">
        <f t="shared" si="412"/>
        <v>45495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35">
        <f t="shared" si="395"/>
        <v>45491</v>
      </c>
      <c r="B1128" s="156">
        <f t="shared" ca="1" si="398"/>
        <v>1853.1343474199998</v>
      </c>
      <c r="C1128" s="14">
        <f t="shared" si="399"/>
        <v>1000</v>
      </c>
      <c r="D1128" s="13">
        <f ca="1">IF(A1128&lt;$B$1,VLOOKUP(A1128,[1]DI!$A$4:$B$15000,2,FALSE),0)</f>
        <v>0.104</v>
      </c>
      <c r="E1128" s="14">
        <f t="shared" ca="1" si="400"/>
        <v>1.0003926999999999</v>
      </c>
      <c r="F1128" s="14">
        <f ca="1">(TRUNC(PRODUCT($E$12:$E1127),16))</f>
        <v>1.3859825719499499</v>
      </c>
      <c r="G1128" s="14">
        <f t="shared" ca="1" si="401"/>
        <v>1.3751418206178501</v>
      </c>
      <c r="H1128" s="14">
        <f t="shared" ca="1" si="402"/>
        <v>1.0078833700000001</v>
      </c>
      <c r="I1128" s="13">
        <f t="shared" si="396"/>
        <v>0.1</v>
      </c>
      <c r="J1128" s="29">
        <f t="shared" si="403"/>
        <v>45463</v>
      </c>
      <c r="K1128" s="2">
        <f t="shared" si="404"/>
        <v>20</v>
      </c>
      <c r="L1128" s="17">
        <f t="shared" si="405"/>
        <v>20</v>
      </c>
      <c r="M1128" s="12">
        <f t="shared" si="406"/>
        <v>1.007592982</v>
      </c>
      <c r="N1128" s="12">
        <f t="shared" ca="1" si="407"/>
        <v>1.0155362100000001</v>
      </c>
      <c r="O1128" s="17">
        <f t="shared" si="408"/>
        <v>0</v>
      </c>
      <c r="P1128" s="14">
        <f t="shared" ca="1" si="409"/>
        <v>853.13434741999993</v>
      </c>
      <c r="Q1128" s="14">
        <f t="shared" si="393"/>
        <v>0</v>
      </c>
      <c r="R1128" s="14">
        <f t="shared" ca="1" si="410"/>
        <v>824.78411815999993</v>
      </c>
      <c r="S1128" s="20">
        <f t="shared" si="394"/>
        <v>0</v>
      </c>
      <c r="T1128" s="14">
        <f t="shared" si="397"/>
        <v>0</v>
      </c>
      <c r="U1128" s="4" t="str">
        <f t="shared" si="411"/>
        <v>J=</v>
      </c>
      <c r="V1128" s="29">
        <f t="shared" si="412"/>
        <v>45495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35">
        <f t="shared" si="395"/>
        <v>45492</v>
      </c>
      <c r="B1129" s="156">
        <f t="shared" ca="1" si="398"/>
        <v>1854.5633705300002</v>
      </c>
      <c r="C1129" s="14">
        <f t="shared" si="399"/>
        <v>1000</v>
      </c>
      <c r="D1129" s="13">
        <f ca="1">IF(A1129&lt;$B$1,VLOOKUP(A1129,[1]DI!$A$4:$B$15000,2,FALSE),0)</f>
        <v>0.104</v>
      </c>
      <c r="E1129" s="14">
        <f t="shared" ca="1" si="400"/>
        <v>1.0003926999999999</v>
      </c>
      <c r="F1129" s="14">
        <f ca="1">(TRUNC(PRODUCT($E$12:$E1128),16))</f>
        <v>1.38652684730596</v>
      </c>
      <c r="G1129" s="14">
        <f t="shared" ca="1" si="401"/>
        <v>1.3751418206178501</v>
      </c>
      <c r="H1129" s="14">
        <f t="shared" ca="1" si="402"/>
        <v>1.00827917</v>
      </c>
      <c r="I1129" s="13">
        <f t="shared" si="396"/>
        <v>0.1</v>
      </c>
      <c r="J1129" s="29">
        <f t="shared" si="403"/>
        <v>45463</v>
      </c>
      <c r="K1129" s="2">
        <f t="shared" si="404"/>
        <v>21</v>
      </c>
      <c r="L1129" s="17">
        <f t="shared" si="405"/>
        <v>21</v>
      </c>
      <c r="M1129" s="12">
        <f t="shared" si="406"/>
        <v>1.00797414</v>
      </c>
      <c r="N1129" s="12">
        <f t="shared" ca="1" si="407"/>
        <v>1.0163193290000001</v>
      </c>
      <c r="O1129" s="17">
        <f t="shared" si="408"/>
        <v>0</v>
      </c>
      <c r="P1129" s="14">
        <f t="shared" ca="1" si="409"/>
        <v>854.56337053000004</v>
      </c>
      <c r="Q1129" s="14">
        <f t="shared" si="393"/>
        <v>0</v>
      </c>
      <c r="R1129" s="14">
        <f t="shared" ca="1" si="410"/>
        <v>824.78411815999993</v>
      </c>
      <c r="S1129" s="20">
        <f t="shared" si="394"/>
        <v>0</v>
      </c>
      <c r="T1129" s="14">
        <f t="shared" si="397"/>
        <v>0</v>
      </c>
      <c r="U1129" s="4" t="str">
        <f t="shared" si="411"/>
        <v>J=</v>
      </c>
      <c r="V1129" s="29">
        <f t="shared" si="412"/>
        <v>45495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35">
        <f t="shared" si="395"/>
        <v>45493</v>
      </c>
      <c r="B1130" s="156">
        <f t="shared" ca="1" si="398"/>
        <v>1855.9934866899998</v>
      </c>
      <c r="C1130" s="14">
        <f t="shared" si="399"/>
        <v>1000</v>
      </c>
      <c r="D1130" s="13">
        <f ca="1">IF(A1130&lt;$B$1,VLOOKUP(A1130,[1]DI!$A$4:$B$15000,2,FALSE),0)</f>
        <v>0</v>
      </c>
      <c r="E1130" s="14">
        <f t="shared" ca="1" si="400"/>
        <v>1</v>
      </c>
      <c r="F1130" s="14">
        <f ca="1">(TRUNC(PRODUCT($E$12:$E1129),16))</f>
        <v>1.3870713363989</v>
      </c>
      <c r="G1130" s="14">
        <f t="shared" ca="1" si="401"/>
        <v>1.3751418206178501</v>
      </c>
      <c r="H1130" s="14">
        <f t="shared" ca="1" si="402"/>
        <v>1.0086751199999999</v>
      </c>
      <c r="I1130" s="13">
        <f t="shared" si="396"/>
        <v>0.1</v>
      </c>
      <c r="J1130" s="29">
        <f t="shared" si="403"/>
        <v>45463</v>
      </c>
      <c r="K1130" s="2">
        <f t="shared" si="404"/>
        <v>21</v>
      </c>
      <c r="L1130" s="17">
        <f t="shared" si="405"/>
        <v>22</v>
      </c>
      <c r="M1130" s="12">
        <f t="shared" si="406"/>
        <v>1.0083554429999999</v>
      </c>
      <c r="N1130" s="12">
        <f t="shared" ca="1" si="407"/>
        <v>1.017103047</v>
      </c>
      <c r="O1130" s="17">
        <f t="shared" si="408"/>
        <v>0</v>
      </c>
      <c r="P1130" s="14">
        <f t="shared" ca="1" si="409"/>
        <v>855.99348668999994</v>
      </c>
      <c r="Q1130" s="14">
        <f t="shared" si="393"/>
        <v>0</v>
      </c>
      <c r="R1130" s="14">
        <f t="shared" ca="1" si="410"/>
        <v>824.78411815999993</v>
      </c>
      <c r="S1130" s="20">
        <f t="shared" si="394"/>
        <v>0</v>
      </c>
      <c r="T1130" s="14">
        <f t="shared" si="397"/>
        <v>0</v>
      </c>
      <c r="U1130" s="4" t="str">
        <f t="shared" si="411"/>
        <v>J=</v>
      </c>
      <c r="V1130" s="29">
        <f t="shared" si="412"/>
        <v>45495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35">
        <f t="shared" si="395"/>
        <v>45494</v>
      </c>
      <c r="B1131" s="156">
        <f t="shared" ca="1" si="398"/>
        <v>1855.9934866899998</v>
      </c>
      <c r="C1131" s="14">
        <f t="shared" si="399"/>
        <v>1000</v>
      </c>
      <c r="D1131" s="13">
        <f ca="1">IF(A1131&lt;$B$1,VLOOKUP(A1131,[1]DI!$A$4:$B$15000,2,FALSE),0)</f>
        <v>0</v>
      </c>
      <c r="E1131" s="14">
        <f t="shared" ca="1" si="400"/>
        <v>1</v>
      </c>
      <c r="F1131" s="14">
        <f ca="1">(TRUNC(PRODUCT($E$12:$E1130),16))</f>
        <v>1.3870713363989</v>
      </c>
      <c r="G1131" s="14">
        <f t="shared" ca="1" si="401"/>
        <v>1.3751418206178501</v>
      </c>
      <c r="H1131" s="14">
        <f t="shared" ca="1" si="402"/>
        <v>1.0086751199999999</v>
      </c>
      <c r="I1131" s="13">
        <f t="shared" si="396"/>
        <v>0.1</v>
      </c>
      <c r="J1131" s="29">
        <f t="shared" si="403"/>
        <v>45463</v>
      </c>
      <c r="K1131" s="2">
        <f t="shared" si="404"/>
        <v>21</v>
      </c>
      <c r="L1131" s="17">
        <f t="shared" si="405"/>
        <v>22</v>
      </c>
      <c r="M1131" s="12">
        <f t="shared" si="406"/>
        <v>1.0083554429999999</v>
      </c>
      <c r="N1131" s="12">
        <f t="shared" ca="1" si="407"/>
        <v>1.017103047</v>
      </c>
      <c r="O1131" s="17">
        <f t="shared" si="408"/>
        <v>0</v>
      </c>
      <c r="P1131" s="14">
        <f t="shared" ca="1" si="409"/>
        <v>855.99348668999994</v>
      </c>
      <c r="Q1131" s="14">
        <f t="shared" si="393"/>
        <v>0</v>
      </c>
      <c r="R1131" s="14">
        <f t="shared" ca="1" si="410"/>
        <v>824.78411815999993</v>
      </c>
      <c r="S1131" s="20">
        <f t="shared" si="394"/>
        <v>0</v>
      </c>
      <c r="T1131" s="14">
        <f t="shared" si="397"/>
        <v>0</v>
      </c>
      <c r="U1131" s="4" t="str">
        <f t="shared" si="411"/>
        <v>J=</v>
      </c>
      <c r="V1131" s="29">
        <f t="shared" si="412"/>
        <v>45495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x14ac:dyDescent="0.15">
      <c r="A1132" s="35">
        <f t="shared" si="395"/>
        <v>45495</v>
      </c>
      <c r="B1132" s="156">
        <f t="shared" ca="1" si="398"/>
        <v>1855.9934866899998</v>
      </c>
      <c r="C1132" s="14">
        <f t="shared" si="399"/>
        <v>1000</v>
      </c>
      <c r="D1132" s="13">
        <f ca="1">IF(A1132&lt;$B$1,VLOOKUP(A1132,[1]DI!$A$4:$B$15000,2,FALSE),0)</f>
        <v>0.104</v>
      </c>
      <c r="E1132" s="14">
        <f t="shared" ca="1" si="400"/>
        <v>1.0003926999999999</v>
      </c>
      <c r="F1132" s="14">
        <f ca="1">(TRUNC(PRODUCT($E$12:$E1131),16))</f>
        <v>1.3870713363989</v>
      </c>
      <c r="G1132" s="14">
        <f t="shared" ca="1" si="401"/>
        <v>1.3751418206178501</v>
      </c>
      <c r="H1132" s="14">
        <f t="shared" ca="1" si="402"/>
        <v>1.0086751199999999</v>
      </c>
      <c r="I1132" s="13">
        <f t="shared" si="396"/>
        <v>0.1</v>
      </c>
      <c r="J1132" s="29">
        <f t="shared" si="403"/>
        <v>45463</v>
      </c>
      <c r="K1132" s="2">
        <f t="shared" si="404"/>
        <v>22</v>
      </c>
      <c r="L1132" s="17">
        <f t="shared" si="405"/>
        <v>22</v>
      </c>
      <c r="M1132" s="12">
        <f t="shared" si="406"/>
        <v>1.0083554429999999</v>
      </c>
      <c r="N1132" s="12">
        <f t="shared" ca="1" si="407"/>
        <v>1.017103047</v>
      </c>
      <c r="O1132" s="17">
        <f t="shared" si="408"/>
        <v>26</v>
      </c>
      <c r="P1132" s="14">
        <f t="shared" ca="1" si="409"/>
        <v>855.99348668999994</v>
      </c>
      <c r="Q1132" s="14">
        <f t="shared" si="393"/>
        <v>0</v>
      </c>
      <c r="R1132" s="14">
        <f t="shared" ca="1" si="410"/>
        <v>855.99348668999994</v>
      </c>
      <c r="S1132" s="20">
        <f t="shared" si="394"/>
        <v>0</v>
      </c>
      <c r="T1132" s="14">
        <f t="shared" si="397"/>
        <v>0</v>
      </c>
      <c r="U1132" s="4" t="str">
        <f t="shared" si="411"/>
        <v>J=</v>
      </c>
      <c r="V1132" s="29">
        <f t="shared" si="412"/>
        <v>45495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35">
        <f t="shared" si="395"/>
        <v>45496</v>
      </c>
      <c r="B1133" s="156">
        <f t="shared" ca="1" si="398"/>
        <v>1857.4247100799998</v>
      </c>
      <c r="C1133" s="14">
        <f t="shared" si="399"/>
        <v>1000</v>
      </c>
      <c r="D1133" s="13">
        <f ca="1">IF(A1133&lt;$B$1,VLOOKUP(A1133,[1]DI!$A$4:$B$15000,2,FALSE),0)</f>
        <v>0.104</v>
      </c>
      <c r="E1133" s="14">
        <f t="shared" ca="1" si="400"/>
        <v>1.0003926999999999</v>
      </c>
      <c r="F1133" s="14">
        <f ca="1">(TRUNC(PRODUCT($E$12:$E1132),16))</f>
        <v>1.3876160393126999</v>
      </c>
      <c r="G1133" s="14">
        <f t="shared" ca="1" si="401"/>
        <v>1.3870713363989</v>
      </c>
      <c r="H1133" s="14">
        <f t="shared" ca="1" si="402"/>
        <v>1.0003926999999999</v>
      </c>
      <c r="I1133" s="13">
        <f t="shared" si="396"/>
        <v>0.1</v>
      </c>
      <c r="J1133" s="29">
        <f t="shared" si="403"/>
        <v>45495</v>
      </c>
      <c r="K1133" s="2">
        <f t="shared" si="404"/>
        <v>1</v>
      </c>
      <c r="L1133" s="17">
        <f t="shared" si="405"/>
        <v>1</v>
      </c>
      <c r="M1133" s="12">
        <f t="shared" si="406"/>
        <v>1.000378287</v>
      </c>
      <c r="N1133" s="12">
        <f t="shared" ca="1" si="407"/>
        <v>1.000771136</v>
      </c>
      <c r="O1133" s="17">
        <f t="shared" si="408"/>
        <v>0</v>
      </c>
      <c r="P1133" s="14">
        <f t="shared" ca="1" si="409"/>
        <v>857.42471007999995</v>
      </c>
      <c r="Q1133" s="14">
        <f t="shared" si="393"/>
        <v>0</v>
      </c>
      <c r="R1133" s="14">
        <f t="shared" ca="1" si="410"/>
        <v>855.99348668999994</v>
      </c>
      <c r="S1133" s="20">
        <f t="shared" si="394"/>
        <v>0</v>
      </c>
      <c r="T1133" s="14">
        <f t="shared" si="397"/>
        <v>0</v>
      </c>
      <c r="U1133" s="4" t="str">
        <f t="shared" si="411"/>
        <v>J=</v>
      </c>
      <c r="V1133" s="29">
        <f t="shared" si="412"/>
        <v>45524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35">
        <f t="shared" si="395"/>
        <v>45497</v>
      </c>
      <c r="B1134" s="156">
        <f t="shared" ca="1" si="398"/>
        <v>1858.8570248000001</v>
      </c>
      <c r="C1134" s="14">
        <f t="shared" si="399"/>
        <v>1000</v>
      </c>
      <c r="D1134" s="13">
        <f ca="1">IF(A1134&lt;$B$1,VLOOKUP(A1134,[1]DI!$A$4:$B$15000,2,FALSE),0)</f>
        <v>0.104</v>
      </c>
      <c r="E1134" s="14">
        <f t="shared" ca="1" si="400"/>
        <v>1.0003926999999999</v>
      </c>
      <c r="F1134" s="14">
        <f ca="1">(TRUNC(PRODUCT($E$12:$E1133),16))</f>
        <v>1.3881609561313399</v>
      </c>
      <c r="G1134" s="14">
        <f t="shared" ca="1" si="401"/>
        <v>1.3870713363989</v>
      </c>
      <c r="H1134" s="14">
        <f t="shared" ca="1" si="402"/>
        <v>1.00078555</v>
      </c>
      <c r="I1134" s="13">
        <f t="shared" si="396"/>
        <v>0.1</v>
      </c>
      <c r="J1134" s="29">
        <f t="shared" si="403"/>
        <v>45495</v>
      </c>
      <c r="K1134" s="2">
        <f t="shared" si="404"/>
        <v>2</v>
      </c>
      <c r="L1134" s="17">
        <f t="shared" si="405"/>
        <v>2</v>
      </c>
      <c r="M1134" s="12">
        <f t="shared" si="406"/>
        <v>1.0007567159999999</v>
      </c>
      <c r="N1134" s="12">
        <f t="shared" ca="1" si="407"/>
        <v>1.00154286</v>
      </c>
      <c r="O1134" s="17">
        <f t="shared" si="408"/>
        <v>0</v>
      </c>
      <c r="P1134" s="14">
        <f t="shared" ca="1" si="409"/>
        <v>858.85702479999998</v>
      </c>
      <c r="Q1134" s="14">
        <f t="shared" si="393"/>
        <v>0</v>
      </c>
      <c r="R1134" s="14">
        <f t="shared" ca="1" si="410"/>
        <v>855.99348668999994</v>
      </c>
      <c r="S1134" s="20">
        <f t="shared" si="394"/>
        <v>0</v>
      </c>
      <c r="T1134" s="14">
        <f t="shared" si="397"/>
        <v>0</v>
      </c>
      <c r="U1134" s="4" t="str">
        <f t="shared" si="411"/>
        <v>J=</v>
      </c>
      <c r="V1134" s="29">
        <f t="shared" si="412"/>
        <v>45524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35">
        <f t="shared" si="395"/>
        <v>45498</v>
      </c>
      <c r="B1135" s="156">
        <f t="shared" ca="1" si="398"/>
        <v>1860.29045868</v>
      </c>
      <c r="C1135" s="14">
        <f t="shared" si="399"/>
        <v>1000</v>
      </c>
      <c r="D1135" s="13">
        <f ca="1">IF(A1135&lt;$B$1,VLOOKUP(A1135,[1]DI!$A$4:$B$15000,2,FALSE),0)</f>
        <v>0.104</v>
      </c>
      <c r="E1135" s="14">
        <f t="shared" ca="1" si="400"/>
        <v>1.0003926999999999</v>
      </c>
      <c r="F1135" s="14">
        <f ca="1">(TRUNC(PRODUCT($E$12:$E1134),16))</f>
        <v>1.3887060869388099</v>
      </c>
      <c r="G1135" s="14">
        <f t="shared" ca="1" si="401"/>
        <v>1.3870713363989</v>
      </c>
      <c r="H1135" s="14">
        <f t="shared" ca="1" si="402"/>
        <v>1.0011785600000001</v>
      </c>
      <c r="I1135" s="13">
        <f t="shared" si="396"/>
        <v>0.1</v>
      </c>
      <c r="J1135" s="29">
        <f t="shared" si="403"/>
        <v>45495</v>
      </c>
      <c r="K1135" s="2">
        <f t="shared" si="404"/>
        <v>3</v>
      </c>
      <c r="L1135" s="17">
        <f t="shared" si="405"/>
        <v>3</v>
      </c>
      <c r="M1135" s="12">
        <f t="shared" si="406"/>
        <v>1.001135289</v>
      </c>
      <c r="N1135" s="12">
        <f t="shared" ca="1" si="407"/>
        <v>1.002315187</v>
      </c>
      <c r="O1135" s="17">
        <f t="shared" si="408"/>
        <v>0</v>
      </c>
      <c r="P1135" s="14">
        <f t="shared" ca="1" si="409"/>
        <v>860.29045868000003</v>
      </c>
      <c r="Q1135" s="14">
        <f t="shared" si="393"/>
        <v>0</v>
      </c>
      <c r="R1135" s="14">
        <f t="shared" ca="1" si="410"/>
        <v>855.99348668999994</v>
      </c>
      <c r="S1135" s="20">
        <f t="shared" si="394"/>
        <v>0</v>
      </c>
      <c r="T1135" s="14">
        <f t="shared" si="397"/>
        <v>0</v>
      </c>
      <c r="U1135" s="4" t="str">
        <f t="shared" si="411"/>
        <v>J=</v>
      </c>
      <c r="V1135" s="29">
        <f t="shared" si="412"/>
        <v>45524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35">
        <f t="shared" si="395"/>
        <v>45499</v>
      </c>
      <c r="B1136" s="156">
        <f t="shared" ca="1" si="398"/>
        <v>1861.7250079999999</v>
      </c>
      <c r="C1136" s="14">
        <f t="shared" si="399"/>
        <v>1000</v>
      </c>
      <c r="D1136" s="13">
        <f ca="1">IF(A1136&lt;$B$1,VLOOKUP(A1136,[1]DI!$A$4:$B$15000,2,FALSE),0)</f>
        <v>0.104</v>
      </c>
      <c r="E1136" s="14">
        <f t="shared" ca="1" si="400"/>
        <v>1.0003926999999999</v>
      </c>
      <c r="F1136" s="14">
        <f ca="1">(TRUNC(PRODUCT($E$12:$E1135),16))</f>
        <v>1.38925143181915</v>
      </c>
      <c r="G1136" s="14">
        <f t="shared" ca="1" si="401"/>
        <v>1.3870713363989</v>
      </c>
      <c r="H1136" s="14">
        <f t="shared" ca="1" si="402"/>
        <v>1.00157173</v>
      </c>
      <c r="I1136" s="13">
        <f t="shared" si="396"/>
        <v>0.1</v>
      </c>
      <c r="J1136" s="29">
        <f t="shared" si="403"/>
        <v>45495</v>
      </c>
      <c r="K1136" s="2">
        <f t="shared" si="404"/>
        <v>4</v>
      </c>
      <c r="L1136" s="17">
        <f t="shared" si="405"/>
        <v>4</v>
      </c>
      <c r="M1136" s="12">
        <f t="shared" si="406"/>
        <v>1.001514005</v>
      </c>
      <c r="N1136" s="12">
        <f t="shared" ca="1" si="407"/>
        <v>1.0030881149999999</v>
      </c>
      <c r="O1136" s="17">
        <f t="shared" si="408"/>
        <v>0</v>
      </c>
      <c r="P1136" s="14">
        <f t="shared" ca="1" si="409"/>
        <v>861.725008</v>
      </c>
      <c r="Q1136" s="14">
        <f t="shared" si="393"/>
        <v>0</v>
      </c>
      <c r="R1136" s="14">
        <f t="shared" ca="1" si="410"/>
        <v>855.99348668999994</v>
      </c>
      <c r="S1136" s="20">
        <f t="shared" si="394"/>
        <v>0</v>
      </c>
      <c r="T1136" s="14">
        <f t="shared" si="397"/>
        <v>0</v>
      </c>
      <c r="U1136" s="4" t="str">
        <f t="shared" si="411"/>
        <v>J=</v>
      </c>
      <c r="V1136" s="29">
        <f t="shared" si="412"/>
        <v>45524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35">
        <f t="shared" si="395"/>
        <v>45500</v>
      </c>
      <c r="B1137" s="156">
        <f t="shared" ca="1" si="398"/>
        <v>1863.16063568</v>
      </c>
      <c r="C1137" s="14">
        <f t="shared" si="399"/>
        <v>1000</v>
      </c>
      <c r="D1137" s="13">
        <f ca="1">IF(A1137&lt;$B$1,VLOOKUP(A1137,[1]DI!$A$4:$B$15000,2,FALSE),0)</f>
        <v>0</v>
      </c>
      <c r="E1137" s="14">
        <f t="shared" ca="1" si="400"/>
        <v>1</v>
      </c>
      <c r="F1137" s="14">
        <f ca="1">(TRUNC(PRODUCT($E$12:$E1136),16))</f>
        <v>1.38979699085643</v>
      </c>
      <c r="G1137" s="14">
        <f t="shared" ca="1" si="401"/>
        <v>1.3870713363989</v>
      </c>
      <c r="H1137" s="14">
        <f t="shared" ca="1" si="402"/>
        <v>1.00196504</v>
      </c>
      <c r="I1137" s="13">
        <f t="shared" si="396"/>
        <v>0.1</v>
      </c>
      <c r="J1137" s="29">
        <f t="shared" si="403"/>
        <v>45495</v>
      </c>
      <c r="K1137" s="2">
        <f t="shared" si="404"/>
        <v>4</v>
      </c>
      <c r="L1137" s="17">
        <f t="shared" si="405"/>
        <v>5</v>
      </c>
      <c r="M1137" s="12">
        <f t="shared" si="406"/>
        <v>1.001892864</v>
      </c>
      <c r="N1137" s="12">
        <f t="shared" ca="1" si="407"/>
        <v>1.003861624</v>
      </c>
      <c r="O1137" s="17">
        <f t="shared" si="408"/>
        <v>0</v>
      </c>
      <c r="P1137" s="14">
        <f t="shared" ca="1" si="409"/>
        <v>863.16063568000004</v>
      </c>
      <c r="Q1137" s="14">
        <f t="shared" si="393"/>
        <v>0</v>
      </c>
      <c r="R1137" s="14">
        <f t="shared" ca="1" si="410"/>
        <v>855.99348668999994</v>
      </c>
      <c r="S1137" s="20">
        <f t="shared" si="394"/>
        <v>0</v>
      </c>
      <c r="T1137" s="14">
        <f t="shared" si="397"/>
        <v>0</v>
      </c>
      <c r="U1137" s="4" t="str">
        <f t="shared" si="411"/>
        <v>J=</v>
      </c>
      <c r="V1137" s="29">
        <f t="shared" si="412"/>
        <v>45524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35">
        <f t="shared" si="395"/>
        <v>45501</v>
      </c>
      <c r="B1138" s="156">
        <f t="shared" ca="1" si="398"/>
        <v>1863.16063568</v>
      </c>
      <c r="C1138" s="14">
        <f t="shared" si="399"/>
        <v>1000</v>
      </c>
      <c r="D1138" s="13">
        <f ca="1">IF(A1138&lt;$B$1,VLOOKUP(A1138,[1]DI!$A$4:$B$15000,2,FALSE),0)</f>
        <v>0</v>
      </c>
      <c r="E1138" s="14">
        <f t="shared" ca="1" si="400"/>
        <v>1</v>
      </c>
      <c r="F1138" s="14">
        <f ca="1">(TRUNC(PRODUCT($E$12:$E1137),16))</f>
        <v>1.38979699085643</v>
      </c>
      <c r="G1138" s="14">
        <f t="shared" ca="1" si="401"/>
        <v>1.3870713363989</v>
      </c>
      <c r="H1138" s="14">
        <f t="shared" ca="1" si="402"/>
        <v>1.00196504</v>
      </c>
      <c r="I1138" s="13">
        <f t="shared" si="396"/>
        <v>0.1</v>
      </c>
      <c r="J1138" s="29">
        <f t="shared" si="403"/>
        <v>45495</v>
      </c>
      <c r="K1138" s="2">
        <f t="shared" si="404"/>
        <v>4</v>
      </c>
      <c r="L1138" s="17">
        <f t="shared" si="405"/>
        <v>5</v>
      </c>
      <c r="M1138" s="12">
        <f t="shared" si="406"/>
        <v>1.001892864</v>
      </c>
      <c r="N1138" s="12">
        <f t="shared" ca="1" si="407"/>
        <v>1.003861624</v>
      </c>
      <c r="O1138" s="17">
        <f t="shared" si="408"/>
        <v>0</v>
      </c>
      <c r="P1138" s="14">
        <f t="shared" ca="1" si="409"/>
        <v>863.16063568000004</v>
      </c>
      <c r="Q1138" s="14">
        <f t="shared" ref="Q1138:Q1201" si="413">Q1137</f>
        <v>0</v>
      </c>
      <c r="R1138" s="14">
        <f t="shared" ca="1" si="410"/>
        <v>855.99348668999994</v>
      </c>
      <c r="S1138" s="20">
        <f t="shared" si="394"/>
        <v>0</v>
      </c>
      <c r="T1138" s="14">
        <f t="shared" si="397"/>
        <v>0</v>
      </c>
      <c r="U1138" s="4" t="str">
        <f t="shared" si="411"/>
        <v>J=</v>
      </c>
      <c r="V1138" s="29">
        <f t="shared" si="412"/>
        <v>45524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35">
        <f t="shared" si="395"/>
        <v>45502</v>
      </c>
      <c r="B1139" s="156">
        <f t="shared" ca="1" si="398"/>
        <v>1863.16063568</v>
      </c>
      <c r="C1139" s="14">
        <f t="shared" si="399"/>
        <v>1000</v>
      </c>
      <c r="D1139" s="13">
        <f ca="1">IF(A1139&lt;$B$1,VLOOKUP(A1139,[1]DI!$A$4:$B$15000,2,FALSE),0)</f>
        <v>0.104</v>
      </c>
      <c r="E1139" s="14">
        <f t="shared" ca="1" si="400"/>
        <v>1.0003926999999999</v>
      </c>
      <c r="F1139" s="14">
        <f ca="1">(TRUNC(PRODUCT($E$12:$E1138),16))</f>
        <v>1.38979699085643</v>
      </c>
      <c r="G1139" s="14">
        <f t="shared" ca="1" si="401"/>
        <v>1.3870713363989</v>
      </c>
      <c r="H1139" s="14">
        <f t="shared" ca="1" si="402"/>
        <v>1.00196504</v>
      </c>
      <c r="I1139" s="13">
        <f t="shared" si="396"/>
        <v>0.1</v>
      </c>
      <c r="J1139" s="29">
        <f t="shared" si="403"/>
        <v>45495</v>
      </c>
      <c r="K1139" s="2">
        <f t="shared" si="404"/>
        <v>5</v>
      </c>
      <c r="L1139" s="17">
        <f t="shared" si="405"/>
        <v>5</v>
      </c>
      <c r="M1139" s="12">
        <f t="shared" si="406"/>
        <v>1.001892864</v>
      </c>
      <c r="N1139" s="12">
        <f t="shared" ca="1" si="407"/>
        <v>1.003861624</v>
      </c>
      <c r="O1139" s="17">
        <f t="shared" si="408"/>
        <v>0</v>
      </c>
      <c r="P1139" s="14">
        <f t="shared" ca="1" si="409"/>
        <v>863.16063568000004</v>
      </c>
      <c r="Q1139" s="14">
        <f t="shared" si="413"/>
        <v>0</v>
      </c>
      <c r="R1139" s="14">
        <f t="shared" ca="1" si="410"/>
        <v>855.99348668999994</v>
      </c>
      <c r="S1139" s="20">
        <f t="shared" si="394"/>
        <v>0</v>
      </c>
      <c r="T1139" s="14">
        <f t="shared" si="397"/>
        <v>0</v>
      </c>
      <c r="U1139" s="4" t="str">
        <f t="shared" si="411"/>
        <v>J=</v>
      </c>
      <c r="V1139" s="29">
        <f t="shared" si="412"/>
        <v>45524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35">
        <f t="shared" si="395"/>
        <v>45503</v>
      </c>
      <c r="B1140" s="156">
        <f t="shared" ca="1" si="398"/>
        <v>1864.59738064</v>
      </c>
      <c r="C1140" s="14">
        <f t="shared" si="399"/>
        <v>1000</v>
      </c>
      <c r="D1140" s="13">
        <f ca="1">IF(A1140&lt;$B$1,VLOOKUP(A1140,[1]DI!$A$4:$B$15000,2,FALSE),0)</f>
        <v>0.104</v>
      </c>
      <c r="E1140" s="14">
        <f t="shared" ca="1" si="400"/>
        <v>1.0003926999999999</v>
      </c>
      <c r="F1140" s="14">
        <f ca="1">(TRUNC(PRODUCT($E$12:$E1139),16))</f>
        <v>1.3903427641347399</v>
      </c>
      <c r="G1140" s="14">
        <f t="shared" ca="1" si="401"/>
        <v>1.3870713363989</v>
      </c>
      <c r="H1140" s="14">
        <f t="shared" ca="1" si="402"/>
        <v>1.0023585100000001</v>
      </c>
      <c r="I1140" s="13">
        <f t="shared" si="396"/>
        <v>0.1</v>
      </c>
      <c r="J1140" s="29">
        <f t="shared" si="403"/>
        <v>45495</v>
      </c>
      <c r="K1140" s="2">
        <f t="shared" si="404"/>
        <v>6</v>
      </c>
      <c r="L1140" s="17">
        <f t="shared" si="405"/>
        <v>6</v>
      </c>
      <c r="M1140" s="12">
        <f t="shared" si="406"/>
        <v>1.0022718669999999</v>
      </c>
      <c r="N1140" s="12">
        <f t="shared" ca="1" si="407"/>
        <v>1.0046357349999999</v>
      </c>
      <c r="O1140" s="17">
        <f t="shared" si="408"/>
        <v>0</v>
      </c>
      <c r="P1140" s="14">
        <f t="shared" ca="1" si="409"/>
        <v>864.59738063999998</v>
      </c>
      <c r="Q1140" s="14">
        <f t="shared" si="413"/>
        <v>0</v>
      </c>
      <c r="R1140" s="14">
        <f t="shared" ca="1" si="410"/>
        <v>855.99348668999994</v>
      </c>
      <c r="S1140" s="20">
        <f t="shared" si="394"/>
        <v>0</v>
      </c>
      <c r="T1140" s="14">
        <f t="shared" si="397"/>
        <v>0</v>
      </c>
      <c r="U1140" s="4" t="str">
        <f t="shared" si="411"/>
        <v>J=</v>
      </c>
      <c r="V1140" s="29">
        <f t="shared" si="412"/>
        <v>45524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35">
        <f t="shared" si="395"/>
        <v>45504</v>
      </c>
      <c r="B1141" s="156">
        <f t="shared" ca="1" si="398"/>
        <v>1866.0352447800001</v>
      </c>
      <c r="C1141" s="14">
        <f t="shared" si="399"/>
        <v>1000</v>
      </c>
      <c r="D1141" s="13">
        <f ca="1">IF(A1141&lt;$B$1,VLOOKUP(A1141,[1]DI!$A$4:$B$15000,2,FALSE),0)</f>
        <v>0.104</v>
      </c>
      <c r="E1141" s="14">
        <f t="shared" ca="1" si="400"/>
        <v>1.0003926999999999</v>
      </c>
      <c r="F1141" s="14">
        <f ca="1">(TRUNC(PRODUCT($E$12:$E1140),16))</f>
        <v>1.39088875173821</v>
      </c>
      <c r="G1141" s="14">
        <f t="shared" ca="1" si="401"/>
        <v>1.3870713363989</v>
      </c>
      <c r="H1141" s="14">
        <f t="shared" ca="1" si="402"/>
        <v>1.0027521399999999</v>
      </c>
      <c r="I1141" s="13">
        <f t="shared" si="396"/>
        <v>0.1</v>
      </c>
      <c r="J1141" s="29">
        <f t="shared" si="403"/>
        <v>45495</v>
      </c>
      <c r="K1141" s="2">
        <f t="shared" si="404"/>
        <v>7</v>
      </c>
      <c r="L1141" s="17">
        <f t="shared" si="405"/>
        <v>7</v>
      </c>
      <c r="M1141" s="12">
        <f t="shared" si="406"/>
        <v>1.0026510129999999</v>
      </c>
      <c r="N1141" s="12">
        <f t="shared" ca="1" si="407"/>
        <v>1.005410449</v>
      </c>
      <c r="O1141" s="17">
        <f t="shared" si="408"/>
        <v>0</v>
      </c>
      <c r="P1141" s="14">
        <f t="shared" ca="1" si="409"/>
        <v>866.03524477999997</v>
      </c>
      <c r="Q1141" s="14">
        <f t="shared" si="413"/>
        <v>0</v>
      </c>
      <c r="R1141" s="14">
        <f t="shared" ca="1" si="410"/>
        <v>855.99348668999994</v>
      </c>
      <c r="S1141" s="20">
        <f t="shared" si="394"/>
        <v>0</v>
      </c>
      <c r="T1141" s="14">
        <f t="shared" si="397"/>
        <v>0</v>
      </c>
      <c r="U1141" s="4" t="str">
        <f t="shared" si="411"/>
        <v>J=</v>
      </c>
      <c r="V1141" s="29">
        <f t="shared" si="412"/>
        <v>45524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35">
        <f t="shared" si="395"/>
        <v>45505</v>
      </c>
      <c r="B1142" s="156">
        <f t="shared" ca="1" si="398"/>
        <v>1867.4742076699999</v>
      </c>
      <c r="C1142" s="14">
        <f t="shared" si="399"/>
        <v>1000</v>
      </c>
      <c r="D1142" s="13">
        <f ca="1">IF(A1142&lt;$B$1,VLOOKUP(A1142,[1]DI!$A$4:$B$15000,2,FALSE),0)</f>
        <v>0.104</v>
      </c>
      <c r="E1142" s="14">
        <f t="shared" ca="1" si="400"/>
        <v>1.0003926999999999</v>
      </c>
      <c r="F1142" s="14">
        <f ca="1">(TRUNC(PRODUCT($E$12:$E1141),16))</f>
        <v>1.39143495375102</v>
      </c>
      <c r="G1142" s="14">
        <f t="shared" ca="1" si="401"/>
        <v>1.3870713363989</v>
      </c>
      <c r="H1142" s="14">
        <f t="shared" ca="1" si="402"/>
        <v>1.0031459199999999</v>
      </c>
      <c r="I1142" s="13">
        <f t="shared" si="396"/>
        <v>0.1</v>
      </c>
      <c r="J1142" s="29">
        <f t="shared" si="403"/>
        <v>45495</v>
      </c>
      <c r="K1142" s="2">
        <f t="shared" si="404"/>
        <v>8</v>
      </c>
      <c r="L1142" s="17">
        <f t="shared" si="405"/>
        <v>8</v>
      </c>
      <c r="M1142" s="12">
        <f t="shared" si="406"/>
        <v>1.003030302</v>
      </c>
      <c r="N1142" s="12">
        <f t="shared" ca="1" si="407"/>
        <v>1.006185755</v>
      </c>
      <c r="O1142" s="17">
        <f t="shared" si="408"/>
        <v>0</v>
      </c>
      <c r="P1142" s="14">
        <f t="shared" ca="1" si="409"/>
        <v>867.47420766999994</v>
      </c>
      <c r="Q1142" s="14">
        <f t="shared" si="413"/>
        <v>0</v>
      </c>
      <c r="R1142" s="14">
        <f t="shared" ca="1" si="410"/>
        <v>855.99348668999994</v>
      </c>
      <c r="S1142" s="20">
        <f t="shared" si="394"/>
        <v>0</v>
      </c>
      <c r="T1142" s="14">
        <f t="shared" si="397"/>
        <v>0</v>
      </c>
      <c r="U1142" s="4" t="str">
        <f t="shared" si="411"/>
        <v>J=</v>
      </c>
      <c r="V1142" s="29">
        <f t="shared" si="412"/>
        <v>45524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x14ac:dyDescent="0.15">
      <c r="A1143" s="35">
        <f t="shared" si="395"/>
        <v>45506</v>
      </c>
      <c r="B1143" s="156">
        <f t="shared" ca="1" si="398"/>
        <v>1868.9142915699999</v>
      </c>
      <c r="C1143" s="14">
        <f t="shared" si="399"/>
        <v>1000</v>
      </c>
      <c r="D1143" s="13">
        <f ca="1">IF(A1143&lt;$B$1,VLOOKUP(A1143,[1]DI!$A$4:$B$15000,2,FALSE),0)</f>
        <v>0.104</v>
      </c>
      <c r="E1143" s="14">
        <f t="shared" ca="1" si="400"/>
        <v>1.0003926999999999</v>
      </c>
      <c r="F1143" s="14">
        <f ca="1">(TRUNC(PRODUCT($E$12:$E1142),16))</f>
        <v>1.39198137025736</v>
      </c>
      <c r="G1143" s="14">
        <f t="shared" ca="1" si="401"/>
        <v>1.3870713363989</v>
      </c>
      <c r="H1143" s="14">
        <f t="shared" ca="1" si="402"/>
        <v>1.0035398600000001</v>
      </c>
      <c r="I1143" s="13">
        <f t="shared" si="396"/>
        <v>0.1</v>
      </c>
      <c r="J1143" s="29">
        <f t="shared" si="403"/>
        <v>45495</v>
      </c>
      <c r="K1143" s="2">
        <f t="shared" si="404"/>
        <v>9</v>
      </c>
      <c r="L1143" s="17">
        <f t="shared" si="405"/>
        <v>9</v>
      </c>
      <c r="M1143" s="12">
        <f t="shared" si="406"/>
        <v>1.003409735</v>
      </c>
      <c r="N1143" s="12">
        <f t="shared" ca="1" si="407"/>
        <v>1.006961665</v>
      </c>
      <c r="O1143" s="17">
        <f t="shared" si="408"/>
        <v>0</v>
      </c>
      <c r="P1143" s="14">
        <f t="shared" ca="1" si="409"/>
        <v>868.91429157000005</v>
      </c>
      <c r="Q1143" s="14">
        <f t="shared" si="413"/>
        <v>0</v>
      </c>
      <c r="R1143" s="14">
        <f t="shared" ca="1" si="410"/>
        <v>855.99348668999994</v>
      </c>
      <c r="S1143" s="20">
        <f t="shared" si="394"/>
        <v>0</v>
      </c>
      <c r="T1143" s="14">
        <f t="shared" si="397"/>
        <v>0</v>
      </c>
      <c r="U1143" s="4" t="str">
        <f t="shared" si="411"/>
        <v>J=</v>
      </c>
      <c r="V1143" s="29">
        <f t="shared" si="412"/>
        <v>45524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x14ac:dyDescent="0.15">
      <c r="A1144" s="35">
        <f t="shared" si="395"/>
        <v>45507</v>
      </c>
      <c r="B1144" s="156">
        <f t="shared" ca="1" si="398"/>
        <v>1870.35547608</v>
      </c>
      <c r="C1144" s="14">
        <f t="shared" si="399"/>
        <v>1000</v>
      </c>
      <c r="D1144" s="13">
        <f ca="1">IF(A1144&lt;$B$1,VLOOKUP(A1144,[1]DI!$A$4:$B$15000,2,FALSE),0)</f>
        <v>0</v>
      </c>
      <c r="E1144" s="14">
        <f t="shared" ca="1" si="400"/>
        <v>1</v>
      </c>
      <c r="F1144" s="14">
        <f ca="1">(TRUNC(PRODUCT($E$12:$E1143),16))</f>
        <v>1.39252800134146</v>
      </c>
      <c r="G1144" s="14">
        <f t="shared" ca="1" si="401"/>
        <v>1.3870713363989</v>
      </c>
      <c r="H1144" s="14">
        <f t="shared" ca="1" si="402"/>
        <v>1.00393395</v>
      </c>
      <c r="I1144" s="13">
        <f t="shared" si="396"/>
        <v>0.1</v>
      </c>
      <c r="J1144" s="29">
        <f t="shared" si="403"/>
        <v>45495</v>
      </c>
      <c r="K1144" s="2">
        <f t="shared" si="404"/>
        <v>9</v>
      </c>
      <c r="L1144" s="17">
        <f t="shared" si="405"/>
        <v>10</v>
      </c>
      <c r="M1144" s="12">
        <f t="shared" si="406"/>
        <v>1.003789311</v>
      </c>
      <c r="N1144" s="12">
        <f t="shared" ca="1" si="407"/>
        <v>1.0077381679999999</v>
      </c>
      <c r="O1144" s="17">
        <f t="shared" si="408"/>
        <v>0</v>
      </c>
      <c r="P1144" s="14">
        <f t="shared" ca="1" si="409"/>
        <v>870.35547608000002</v>
      </c>
      <c r="Q1144" s="14">
        <f t="shared" si="413"/>
        <v>0</v>
      </c>
      <c r="R1144" s="14">
        <f t="shared" ca="1" si="410"/>
        <v>855.99348668999994</v>
      </c>
      <c r="S1144" s="20">
        <f t="shared" si="394"/>
        <v>0</v>
      </c>
      <c r="T1144" s="14">
        <f t="shared" si="397"/>
        <v>0</v>
      </c>
      <c r="U1144" s="4" t="str">
        <f t="shared" si="411"/>
        <v>J=</v>
      </c>
      <c r="V1144" s="29">
        <f t="shared" si="412"/>
        <v>45524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35">
        <f t="shared" si="395"/>
        <v>45508</v>
      </c>
      <c r="B1145" s="156">
        <f t="shared" ca="1" si="398"/>
        <v>1870.35547608</v>
      </c>
      <c r="C1145" s="14">
        <f t="shared" si="399"/>
        <v>1000</v>
      </c>
      <c r="D1145" s="13">
        <f ca="1">IF(A1145&lt;$B$1,VLOOKUP(A1145,[1]DI!$A$4:$B$15000,2,FALSE),0)</f>
        <v>0</v>
      </c>
      <c r="E1145" s="14">
        <f t="shared" ca="1" si="400"/>
        <v>1</v>
      </c>
      <c r="F1145" s="14">
        <f ca="1">(TRUNC(PRODUCT($E$12:$E1144),16))</f>
        <v>1.39252800134146</v>
      </c>
      <c r="G1145" s="14">
        <f t="shared" ca="1" si="401"/>
        <v>1.3870713363989</v>
      </c>
      <c r="H1145" s="14">
        <f t="shared" ca="1" si="402"/>
        <v>1.00393395</v>
      </c>
      <c r="I1145" s="13">
        <f t="shared" si="396"/>
        <v>0.1</v>
      </c>
      <c r="J1145" s="29">
        <f t="shared" si="403"/>
        <v>45495</v>
      </c>
      <c r="K1145" s="2">
        <f t="shared" si="404"/>
        <v>9</v>
      </c>
      <c r="L1145" s="17">
        <f t="shared" si="405"/>
        <v>10</v>
      </c>
      <c r="M1145" s="12">
        <f t="shared" si="406"/>
        <v>1.003789311</v>
      </c>
      <c r="N1145" s="12">
        <f t="shared" ca="1" si="407"/>
        <v>1.0077381679999999</v>
      </c>
      <c r="O1145" s="17">
        <f t="shared" si="408"/>
        <v>0</v>
      </c>
      <c r="P1145" s="14">
        <f t="shared" ca="1" si="409"/>
        <v>870.35547608000002</v>
      </c>
      <c r="Q1145" s="14">
        <f t="shared" si="413"/>
        <v>0</v>
      </c>
      <c r="R1145" s="14">
        <f t="shared" ca="1" si="410"/>
        <v>855.99348668999994</v>
      </c>
      <c r="S1145" s="20">
        <f t="shared" si="394"/>
        <v>0</v>
      </c>
      <c r="T1145" s="14">
        <f t="shared" si="397"/>
        <v>0</v>
      </c>
      <c r="U1145" s="4" t="str">
        <f t="shared" si="411"/>
        <v>J=</v>
      </c>
      <c r="V1145" s="29">
        <f t="shared" si="412"/>
        <v>45524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35">
        <f t="shared" si="395"/>
        <v>45509</v>
      </c>
      <c r="B1146" s="156">
        <f t="shared" ca="1" si="398"/>
        <v>1870.35547608</v>
      </c>
      <c r="C1146" s="14">
        <f t="shared" si="399"/>
        <v>1000</v>
      </c>
      <c r="D1146" s="13">
        <f ca="1">IF(A1146&lt;$B$1,VLOOKUP(A1146,[1]DI!$A$4:$B$15000,2,FALSE),0)</f>
        <v>0.104</v>
      </c>
      <c r="E1146" s="14">
        <f t="shared" ca="1" si="400"/>
        <v>1.0003926999999999</v>
      </c>
      <c r="F1146" s="14">
        <f ca="1">(TRUNC(PRODUCT($E$12:$E1145),16))</f>
        <v>1.39252800134146</v>
      </c>
      <c r="G1146" s="14">
        <f t="shared" ca="1" si="401"/>
        <v>1.3870713363989</v>
      </c>
      <c r="H1146" s="14">
        <f t="shared" ca="1" si="402"/>
        <v>1.00393395</v>
      </c>
      <c r="I1146" s="13">
        <f t="shared" si="396"/>
        <v>0.1</v>
      </c>
      <c r="J1146" s="29">
        <f t="shared" si="403"/>
        <v>45495</v>
      </c>
      <c r="K1146" s="2">
        <f t="shared" si="404"/>
        <v>10</v>
      </c>
      <c r="L1146" s="17">
        <f t="shared" si="405"/>
        <v>10</v>
      </c>
      <c r="M1146" s="12">
        <f t="shared" si="406"/>
        <v>1.003789311</v>
      </c>
      <c r="N1146" s="12">
        <f t="shared" ca="1" si="407"/>
        <v>1.0077381679999999</v>
      </c>
      <c r="O1146" s="17">
        <f t="shared" si="408"/>
        <v>0</v>
      </c>
      <c r="P1146" s="14">
        <f t="shared" ca="1" si="409"/>
        <v>870.35547608000002</v>
      </c>
      <c r="Q1146" s="14">
        <f t="shared" si="413"/>
        <v>0</v>
      </c>
      <c r="R1146" s="14">
        <f t="shared" ca="1" si="410"/>
        <v>855.99348668999994</v>
      </c>
      <c r="S1146" s="20">
        <f t="shared" si="394"/>
        <v>0</v>
      </c>
      <c r="T1146" s="14">
        <f t="shared" si="397"/>
        <v>0</v>
      </c>
      <c r="U1146" s="4" t="str">
        <f t="shared" si="411"/>
        <v>J=</v>
      </c>
      <c r="V1146" s="29">
        <f t="shared" si="412"/>
        <v>45524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35">
        <f t="shared" si="395"/>
        <v>45510</v>
      </c>
      <c r="B1147" s="156">
        <f t="shared" ca="1" si="398"/>
        <v>1871.79776305</v>
      </c>
      <c r="C1147" s="14">
        <f t="shared" si="399"/>
        <v>1000</v>
      </c>
      <c r="D1147" s="13">
        <f ca="1">IF(A1147&lt;$B$1,VLOOKUP(A1147,[1]DI!$A$4:$B$15000,2,FALSE),0)</f>
        <v>0.104</v>
      </c>
      <c r="E1147" s="14">
        <f t="shared" ca="1" si="400"/>
        <v>1.0003926999999999</v>
      </c>
      <c r="F1147" s="14">
        <f ca="1">(TRUNC(PRODUCT($E$12:$E1146),16))</f>
        <v>1.39307484708758</v>
      </c>
      <c r="G1147" s="14">
        <f t="shared" ca="1" si="401"/>
        <v>1.3870713363989</v>
      </c>
      <c r="H1147" s="14">
        <f t="shared" ca="1" si="402"/>
        <v>1.0043281900000001</v>
      </c>
      <c r="I1147" s="13">
        <f t="shared" si="396"/>
        <v>0.1</v>
      </c>
      <c r="J1147" s="29">
        <f t="shared" si="403"/>
        <v>45495</v>
      </c>
      <c r="K1147" s="2">
        <f t="shared" si="404"/>
        <v>11</v>
      </c>
      <c r="L1147" s="17">
        <f t="shared" si="405"/>
        <v>11</v>
      </c>
      <c r="M1147" s="12">
        <f t="shared" si="406"/>
        <v>1.004169031</v>
      </c>
      <c r="N1147" s="12">
        <f t="shared" ca="1" si="407"/>
        <v>1.008515265</v>
      </c>
      <c r="O1147" s="17">
        <f t="shared" si="408"/>
        <v>0</v>
      </c>
      <c r="P1147" s="14">
        <f t="shared" ca="1" si="409"/>
        <v>871.79776304999996</v>
      </c>
      <c r="Q1147" s="14">
        <f t="shared" si="413"/>
        <v>0</v>
      </c>
      <c r="R1147" s="14">
        <f t="shared" ca="1" si="410"/>
        <v>855.99348668999994</v>
      </c>
      <c r="S1147" s="20">
        <f t="shared" si="394"/>
        <v>0</v>
      </c>
      <c r="T1147" s="14">
        <f t="shared" si="397"/>
        <v>0</v>
      </c>
      <c r="U1147" s="4" t="str">
        <f t="shared" si="411"/>
        <v>J=</v>
      </c>
      <c r="V1147" s="29">
        <f t="shared" si="412"/>
        <v>45524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35">
        <f t="shared" si="395"/>
        <v>45511</v>
      </c>
      <c r="B1148" s="156">
        <f t="shared" ca="1" si="398"/>
        <v>1873.2411747699998</v>
      </c>
      <c r="C1148" s="14">
        <f t="shared" si="399"/>
        <v>1000</v>
      </c>
      <c r="D1148" s="13">
        <f ca="1">IF(A1148&lt;$B$1,VLOOKUP(A1148,[1]DI!$A$4:$B$15000,2,FALSE),0)</f>
        <v>0.104</v>
      </c>
      <c r="E1148" s="14">
        <f t="shared" ca="1" si="400"/>
        <v>1.0003926999999999</v>
      </c>
      <c r="F1148" s="14">
        <f ca="1">(TRUNC(PRODUCT($E$12:$E1147),16))</f>
        <v>1.39362190758003</v>
      </c>
      <c r="G1148" s="14">
        <f t="shared" ca="1" si="401"/>
        <v>1.3870713363989</v>
      </c>
      <c r="H1148" s="14">
        <f t="shared" ca="1" si="402"/>
        <v>1.0047225900000001</v>
      </c>
      <c r="I1148" s="13">
        <f t="shared" si="396"/>
        <v>0.1</v>
      </c>
      <c r="J1148" s="29">
        <f t="shared" si="403"/>
        <v>45495</v>
      </c>
      <c r="K1148" s="2">
        <f t="shared" si="404"/>
        <v>12</v>
      </c>
      <c r="L1148" s="17">
        <f t="shared" si="405"/>
        <v>12</v>
      </c>
      <c r="M1148" s="12">
        <f t="shared" si="406"/>
        <v>1.0045488950000001</v>
      </c>
      <c r="N1148" s="12">
        <f t="shared" ca="1" si="407"/>
        <v>1.009292968</v>
      </c>
      <c r="O1148" s="17">
        <f t="shared" si="408"/>
        <v>0</v>
      </c>
      <c r="P1148" s="14">
        <f t="shared" ca="1" si="409"/>
        <v>873.24117476999993</v>
      </c>
      <c r="Q1148" s="14">
        <f t="shared" si="413"/>
        <v>0</v>
      </c>
      <c r="R1148" s="14">
        <f t="shared" ca="1" si="410"/>
        <v>855.99348668999994</v>
      </c>
      <c r="S1148" s="20">
        <f t="shared" si="394"/>
        <v>0</v>
      </c>
      <c r="T1148" s="14">
        <f t="shared" si="397"/>
        <v>0</v>
      </c>
      <c r="U1148" s="4" t="str">
        <f t="shared" si="411"/>
        <v>J=</v>
      </c>
      <c r="V1148" s="29">
        <f t="shared" si="412"/>
        <v>45524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x14ac:dyDescent="0.15">
      <c r="A1149" s="35">
        <f t="shared" si="395"/>
        <v>45512</v>
      </c>
      <c r="B1149" s="156">
        <f t="shared" ca="1" si="398"/>
        <v>1874.68570563</v>
      </c>
      <c r="C1149" s="14">
        <f t="shared" si="399"/>
        <v>1000</v>
      </c>
      <c r="D1149" s="13">
        <f ca="1">IF(A1149&lt;$B$1,VLOOKUP(A1149,[1]DI!$A$4:$B$15000,2,FALSE),0)</f>
        <v>0.104</v>
      </c>
      <c r="E1149" s="14">
        <f t="shared" ca="1" si="400"/>
        <v>1.0003926999999999</v>
      </c>
      <c r="F1149" s="14">
        <f ca="1">(TRUNC(PRODUCT($E$12:$E1148),16))</f>
        <v>1.39416918290314</v>
      </c>
      <c r="G1149" s="14">
        <f t="shared" ca="1" si="401"/>
        <v>1.3870713363989</v>
      </c>
      <c r="H1149" s="14">
        <f t="shared" ca="1" si="402"/>
        <v>1.00511715</v>
      </c>
      <c r="I1149" s="13">
        <f t="shared" si="396"/>
        <v>0.1</v>
      </c>
      <c r="J1149" s="29">
        <f t="shared" si="403"/>
        <v>45495</v>
      </c>
      <c r="K1149" s="2">
        <f t="shared" si="404"/>
        <v>13</v>
      </c>
      <c r="L1149" s="17">
        <f t="shared" si="405"/>
        <v>13</v>
      </c>
      <c r="M1149" s="12">
        <f t="shared" si="406"/>
        <v>1.0049289020000001</v>
      </c>
      <c r="N1149" s="12">
        <f t="shared" ca="1" si="407"/>
        <v>1.010071274</v>
      </c>
      <c r="O1149" s="17">
        <f t="shared" si="408"/>
        <v>0</v>
      </c>
      <c r="P1149" s="14">
        <f t="shared" ca="1" si="409"/>
        <v>874.68570563000003</v>
      </c>
      <c r="Q1149" s="14">
        <f t="shared" si="413"/>
        <v>0</v>
      </c>
      <c r="R1149" s="14">
        <f t="shared" ca="1" si="410"/>
        <v>855.99348668999994</v>
      </c>
      <c r="S1149" s="20">
        <f t="shared" si="394"/>
        <v>0</v>
      </c>
      <c r="T1149" s="14">
        <f t="shared" si="397"/>
        <v>0</v>
      </c>
      <c r="U1149" s="4" t="str">
        <f t="shared" si="411"/>
        <v>J=</v>
      </c>
      <c r="V1149" s="29">
        <f t="shared" si="412"/>
        <v>45524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35">
        <f t="shared" si="395"/>
        <v>45513</v>
      </c>
      <c r="B1150" s="156">
        <f t="shared" ca="1" si="398"/>
        <v>1876.13134266</v>
      </c>
      <c r="C1150" s="14">
        <f t="shared" si="399"/>
        <v>1000</v>
      </c>
      <c r="D1150" s="13">
        <f ca="1">IF(A1150&lt;$B$1,VLOOKUP(A1150,[1]DI!$A$4:$B$15000,2,FALSE),0)</f>
        <v>0.104</v>
      </c>
      <c r="E1150" s="14">
        <f t="shared" ca="1" si="400"/>
        <v>1.0003926999999999</v>
      </c>
      <c r="F1150" s="14">
        <f ca="1">(TRUNC(PRODUCT($E$12:$E1149),16))</f>
        <v>1.3947166731412699</v>
      </c>
      <c r="G1150" s="14">
        <f t="shared" ca="1" si="401"/>
        <v>1.3870713363989</v>
      </c>
      <c r="H1150" s="14">
        <f t="shared" ca="1" si="402"/>
        <v>1.0055118599999999</v>
      </c>
      <c r="I1150" s="13">
        <f t="shared" si="396"/>
        <v>0.1</v>
      </c>
      <c r="J1150" s="29">
        <f t="shared" si="403"/>
        <v>45495</v>
      </c>
      <c r="K1150" s="2">
        <f t="shared" si="404"/>
        <v>14</v>
      </c>
      <c r="L1150" s="17">
        <f t="shared" si="405"/>
        <v>14</v>
      </c>
      <c r="M1150" s="12">
        <f t="shared" si="406"/>
        <v>1.005309053</v>
      </c>
      <c r="N1150" s="12">
        <f t="shared" ca="1" si="407"/>
        <v>1.0108501759999999</v>
      </c>
      <c r="O1150" s="17">
        <f t="shared" si="408"/>
        <v>0</v>
      </c>
      <c r="P1150" s="14">
        <f t="shared" ca="1" si="409"/>
        <v>876.13134265999997</v>
      </c>
      <c r="Q1150" s="14">
        <f t="shared" si="413"/>
        <v>0</v>
      </c>
      <c r="R1150" s="14">
        <f t="shared" ca="1" si="410"/>
        <v>855.99348668999994</v>
      </c>
      <c r="S1150" s="20">
        <f t="shared" si="394"/>
        <v>0</v>
      </c>
      <c r="T1150" s="14">
        <f t="shared" si="397"/>
        <v>0</v>
      </c>
      <c r="U1150" s="4" t="str">
        <f t="shared" si="411"/>
        <v>J=</v>
      </c>
      <c r="V1150" s="29">
        <f t="shared" si="412"/>
        <v>45524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35">
        <f t="shared" si="395"/>
        <v>45514</v>
      </c>
      <c r="B1151" s="156">
        <f t="shared" ca="1" si="398"/>
        <v>1877.5780840299999</v>
      </c>
      <c r="C1151" s="14">
        <f t="shared" si="399"/>
        <v>1000</v>
      </c>
      <c r="D1151" s="13">
        <f ca="1">IF(A1151&lt;$B$1,VLOOKUP(A1151,[1]DI!$A$4:$B$15000,2,FALSE),0)</f>
        <v>0</v>
      </c>
      <c r="E1151" s="14">
        <f t="shared" ca="1" si="400"/>
        <v>1</v>
      </c>
      <c r="F1151" s="14">
        <f ca="1">(TRUNC(PRODUCT($E$12:$E1150),16))</f>
        <v>1.3952643783788099</v>
      </c>
      <c r="G1151" s="14">
        <f t="shared" ca="1" si="401"/>
        <v>1.3870713363989</v>
      </c>
      <c r="H1151" s="14">
        <f t="shared" ca="1" si="402"/>
        <v>1.00590672</v>
      </c>
      <c r="I1151" s="13">
        <f t="shared" si="396"/>
        <v>0.1</v>
      </c>
      <c r="J1151" s="29">
        <f t="shared" si="403"/>
        <v>45495</v>
      </c>
      <c r="K1151" s="2">
        <f t="shared" si="404"/>
        <v>14</v>
      </c>
      <c r="L1151" s="17">
        <f t="shared" si="405"/>
        <v>15</v>
      </c>
      <c r="M1151" s="12">
        <f t="shared" si="406"/>
        <v>1.005689348</v>
      </c>
      <c r="N1151" s="12">
        <f t="shared" ca="1" si="407"/>
        <v>1.0116296730000001</v>
      </c>
      <c r="O1151" s="17">
        <f t="shared" si="408"/>
        <v>0</v>
      </c>
      <c r="P1151" s="14">
        <f t="shared" ca="1" si="409"/>
        <v>877.57808403000001</v>
      </c>
      <c r="Q1151" s="14">
        <f t="shared" si="413"/>
        <v>0</v>
      </c>
      <c r="R1151" s="14">
        <f t="shared" ca="1" si="410"/>
        <v>855.99348668999994</v>
      </c>
      <c r="S1151" s="20">
        <f t="shared" si="394"/>
        <v>0</v>
      </c>
      <c r="T1151" s="14">
        <f t="shared" si="397"/>
        <v>0</v>
      </c>
      <c r="U1151" s="4" t="str">
        <f t="shared" si="411"/>
        <v>J=</v>
      </c>
      <c r="V1151" s="29">
        <f t="shared" si="412"/>
        <v>45524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35">
        <f t="shared" si="395"/>
        <v>45515</v>
      </c>
      <c r="B1152" s="156">
        <f t="shared" ca="1" si="398"/>
        <v>1877.5780840299999</v>
      </c>
      <c r="C1152" s="14">
        <f t="shared" si="399"/>
        <v>1000</v>
      </c>
      <c r="D1152" s="13">
        <f ca="1">IF(A1152&lt;$B$1,VLOOKUP(A1152,[1]DI!$A$4:$B$15000,2,FALSE),0)</f>
        <v>0</v>
      </c>
      <c r="E1152" s="14">
        <f t="shared" ca="1" si="400"/>
        <v>1</v>
      </c>
      <c r="F1152" s="14">
        <f ca="1">(TRUNC(PRODUCT($E$12:$E1151),16))</f>
        <v>1.3952643783788099</v>
      </c>
      <c r="G1152" s="14">
        <f t="shared" ca="1" si="401"/>
        <v>1.3870713363989</v>
      </c>
      <c r="H1152" s="14">
        <f t="shared" ca="1" si="402"/>
        <v>1.00590672</v>
      </c>
      <c r="I1152" s="13">
        <f t="shared" si="396"/>
        <v>0.1</v>
      </c>
      <c r="J1152" s="29">
        <f t="shared" si="403"/>
        <v>45495</v>
      </c>
      <c r="K1152" s="2">
        <f t="shared" si="404"/>
        <v>14</v>
      </c>
      <c r="L1152" s="17">
        <f t="shared" si="405"/>
        <v>15</v>
      </c>
      <c r="M1152" s="12">
        <f t="shared" si="406"/>
        <v>1.005689348</v>
      </c>
      <c r="N1152" s="12">
        <f t="shared" ca="1" si="407"/>
        <v>1.0116296730000001</v>
      </c>
      <c r="O1152" s="17">
        <f t="shared" si="408"/>
        <v>0</v>
      </c>
      <c r="P1152" s="14">
        <f t="shared" ca="1" si="409"/>
        <v>877.57808403000001</v>
      </c>
      <c r="Q1152" s="14">
        <f t="shared" si="413"/>
        <v>0</v>
      </c>
      <c r="R1152" s="14">
        <f t="shared" ca="1" si="410"/>
        <v>855.99348668999994</v>
      </c>
      <c r="S1152" s="20">
        <f t="shared" si="394"/>
        <v>0</v>
      </c>
      <c r="T1152" s="14">
        <f t="shared" si="397"/>
        <v>0</v>
      </c>
      <c r="U1152" s="4" t="str">
        <f t="shared" si="411"/>
        <v>J=</v>
      </c>
      <c r="V1152" s="29">
        <f t="shared" si="412"/>
        <v>45524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35">
        <f t="shared" si="395"/>
        <v>45516</v>
      </c>
      <c r="B1153" s="156">
        <f t="shared" ca="1" si="398"/>
        <v>1877.5780840299999</v>
      </c>
      <c r="C1153" s="14">
        <f t="shared" si="399"/>
        <v>1000</v>
      </c>
      <c r="D1153" s="13">
        <f ca="1">IF(A1153&lt;$B$1,VLOOKUP(A1153,[1]DI!$A$4:$B$15000,2,FALSE),0)</f>
        <v>0.104</v>
      </c>
      <c r="E1153" s="14">
        <f t="shared" ca="1" si="400"/>
        <v>1.0003926999999999</v>
      </c>
      <c r="F1153" s="14">
        <f ca="1">(TRUNC(PRODUCT($E$12:$E1152),16))</f>
        <v>1.3952643783788099</v>
      </c>
      <c r="G1153" s="14">
        <f t="shared" ca="1" si="401"/>
        <v>1.3870713363989</v>
      </c>
      <c r="H1153" s="14">
        <f t="shared" ca="1" si="402"/>
        <v>1.00590672</v>
      </c>
      <c r="I1153" s="13">
        <f t="shared" si="396"/>
        <v>0.1</v>
      </c>
      <c r="J1153" s="29">
        <f t="shared" si="403"/>
        <v>45495</v>
      </c>
      <c r="K1153" s="2">
        <f t="shared" si="404"/>
        <v>15</v>
      </c>
      <c r="L1153" s="17">
        <f t="shared" si="405"/>
        <v>15</v>
      </c>
      <c r="M1153" s="12">
        <f t="shared" si="406"/>
        <v>1.005689348</v>
      </c>
      <c r="N1153" s="12">
        <f t="shared" ca="1" si="407"/>
        <v>1.0116296730000001</v>
      </c>
      <c r="O1153" s="17">
        <f t="shared" si="408"/>
        <v>0</v>
      </c>
      <c r="P1153" s="14">
        <f t="shared" ca="1" si="409"/>
        <v>877.57808403000001</v>
      </c>
      <c r="Q1153" s="14">
        <f t="shared" si="413"/>
        <v>0</v>
      </c>
      <c r="R1153" s="14">
        <f t="shared" ca="1" si="410"/>
        <v>855.99348668999994</v>
      </c>
      <c r="S1153" s="20">
        <f t="shared" si="394"/>
        <v>0</v>
      </c>
      <c r="T1153" s="14">
        <f t="shared" si="397"/>
        <v>0</v>
      </c>
      <c r="U1153" s="4" t="str">
        <f t="shared" si="411"/>
        <v>J=</v>
      </c>
      <c r="V1153" s="29">
        <f t="shared" si="412"/>
        <v>45524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35">
        <f t="shared" si="395"/>
        <v>45517</v>
      </c>
      <c r="B1154" s="156">
        <f t="shared" ca="1" si="398"/>
        <v>1879.0259519699998</v>
      </c>
      <c r="C1154" s="14">
        <f t="shared" si="399"/>
        <v>1000</v>
      </c>
      <c r="D1154" s="13">
        <f ca="1">IF(A1154&lt;$B$1,VLOOKUP(A1154,[1]DI!$A$4:$B$15000,2,FALSE),0)</f>
        <v>0.104</v>
      </c>
      <c r="E1154" s="14">
        <f t="shared" ca="1" si="400"/>
        <v>1.0003926999999999</v>
      </c>
      <c r="F1154" s="14">
        <f ca="1">(TRUNC(PRODUCT($E$12:$E1153),16))</f>
        <v>1.3958122987002</v>
      </c>
      <c r="G1154" s="14">
        <f t="shared" ca="1" si="401"/>
        <v>1.3870713363989</v>
      </c>
      <c r="H1154" s="14">
        <f t="shared" ca="1" si="402"/>
        <v>1.0063017400000001</v>
      </c>
      <c r="I1154" s="13">
        <f t="shared" si="396"/>
        <v>0.1</v>
      </c>
      <c r="J1154" s="29">
        <f t="shared" si="403"/>
        <v>45495</v>
      </c>
      <c r="K1154" s="2">
        <f t="shared" si="404"/>
        <v>16</v>
      </c>
      <c r="L1154" s="17">
        <f t="shared" si="405"/>
        <v>16</v>
      </c>
      <c r="M1154" s="12">
        <f t="shared" si="406"/>
        <v>1.0060697869999999</v>
      </c>
      <c r="N1154" s="12">
        <f t="shared" ca="1" si="407"/>
        <v>1.012409777</v>
      </c>
      <c r="O1154" s="17">
        <f t="shared" si="408"/>
        <v>0</v>
      </c>
      <c r="P1154" s="14">
        <f t="shared" ca="1" si="409"/>
        <v>879.02595196999994</v>
      </c>
      <c r="Q1154" s="14">
        <f t="shared" si="413"/>
        <v>0</v>
      </c>
      <c r="R1154" s="14">
        <f t="shared" ca="1" si="410"/>
        <v>855.99348668999994</v>
      </c>
      <c r="S1154" s="20">
        <f t="shared" si="394"/>
        <v>0</v>
      </c>
      <c r="T1154" s="14">
        <f t="shared" si="397"/>
        <v>0</v>
      </c>
      <c r="U1154" s="4" t="str">
        <f t="shared" si="411"/>
        <v>J=</v>
      </c>
      <c r="V1154" s="29">
        <f t="shared" si="412"/>
        <v>45524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35">
        <f t="shared" si="395"/>
        <v>45518</v>
      </c>
      <c r="B1155" s="156">
        <f t="shared" ca="1" si="398"/>
        <v>1880.4749279399998</v>
      </c>
      <c r="C1155" s="14">
        <f t="shared" si="399"/>
        <v>1000</v>
      </c>
      <c r="D1155" s="13">
        <f ca="1">IF(A1155&lt;$B$1,VLOOKUP(A1155,[1]DI!$A$4:$B$15000,2,FALSE),0)</f>
        <v>0.104</v>
      </c>
      <c r="E1155" s="14">
        <f t="shared" ca="1" si="400"/>
        <v>1.0003926999999999</v>
      </c>
      <c r="F1155" s="14">
        <f ca="1">(TRUNC(PRODUCT($E$12:$E1154),16))</f>
        <v>1.3963604341899001</v>
      </c>
      <c r="G1155" s="14">
        <f t="shared" ca="1" si="401"/>
        <v>1.3870713363989</v>
      </c>
      <c r="H1155" s="14">
        <f t="shared" ca="1" si="402"/>
        <v>1.0066969100000001</v>
      </c>
      <c r="I1155" s="13">
        <f t="shared" si="396"/>
        <v>0.1</v>
      </c>
      <c r="J1155" s="29">
        <f t="shared" si="403"/>
        <v>45495</v>
      </c>
      <c r="K1155" s="2">
        <f t="shared" si="404"/>
        <v>17</v>
      </c>
      <c r="L1155" s="17">
        <f t="shared" si="405"/>
        <v>17</v>
      </c>
      <c r="M1155" s="12">
        <f t="shared" si="406"/>
        <v>1.00645037</v>
      </c>
      <c r="N1155" s="12">
        <f t="shared" ca="1" si="407"/>
        <v>1.0131904780000001</v>
      </c>
      <c r="O1155" s="17">
        <f t="shared" si="408"/>
        <v>0</v>
      </c>
      <c r="P1155" s="14">
        <f t="shared" ca="1" si="409"/>
        <v>880.47492793999993</v>
      </c>
      <c r="Q1155" s="14">
        <f t="shared" si="413"/>
        <v>0</v>
      </c>
      <c r="R1155" s="14">
        <f t="shared" ca="1" si="410"/>
        <v>855.99348668999994</v>
      </c>
      <c r="S1155" s="20">
        <f t="shared" si="394"/>
        <v>0</v>
      </c>
      <c r="T1155" s="14">
        <f t="shared" si="397"/>
        <v>0</v>
      </c>
      <c r="U1155" s="4" t="str">
        <f t="shared" si="411"/>
        <v>J=</v>
      </c>
      <c r="V1155" s="29">
        <f t="shared" si="412"/>
        <v>45524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35">
        <f t="shared" si="395"/>
        <v>45519</v>
      </c>
      <c r="B1156" s="156">
        <f t="shared" ca="1" si="398"/>
        <v>1881.9250267899999</v>
      </c>
      <c r="C1156" s="14">
        <f t="shared" si="399"/>
        <v>1000</v>
      </c>
      <c r="D1156" s="13">
        <f ca="1">IF(A1156&lt;$B$1,VLOOKUP(A1156,[1]DI!$A$4:$B$15000,2,FALSE),0)</f>
        <v>0.104</v>
      </c>
      <c r="E1156" s="14">
        <f t="shared" ca="1" si="400"/>
        <v>1.0003926999999999</v>
      </c>
      <c r="F1156" s="14">
        <f ca="1">(TRUNC(PRODUCT($E$12:$E1155),16))</f>
        <v>1.3969087849324</v>
      </c>
      <c r="G1156" s="14">
        <f t="shared" ca="1" si="401"/>
        <v>1.3870713363989</v>
      </c>
      <c r="H1156" s="14">
        <f t="shared" ca="1" si="402"/>
        <v>1.00709224</v>
      </c>
      <c r="I1156" s="13">
        <f t="shared" si="396"/>
        <v>0.1</v>
      </c>
      <c r="J1156" s="29">
        <f t="shared" si="403"/>
        <v>45495</v>
      </c>
      <c r="K1156" s="2">
        <f t="shared" si="404"/>
        <v>18</v>
      </c>
      <c r="L1156" s="17">
        <f t="shared" si="405"/>
        <v>18</v>
      </c>
      <c r="M1156" s="12">
        <f t="shared" si="406"/>
        <v>1.006831096</v>
      </c>
      <c r="N1156" s="12">
        <f t="shared" ca="1" si="407"/>
        <v>1.013971784</v>
      </c>
      <c r="O1156" s="17">
        <f t="shared" si="408"/>
        <v>0</v>
      </c>
      <c r="P1156" s="14">
        <f t="shared" ca="1" si="409"/>
        <v>881.92502678999995</v>
      </c>
      <c r="Q1156" s="14">
        <f t="shared" si="413"/>
        <v>0</v>
      </c>
      <c r="R1156" s="14">
        <f t="shared" ca="1" si="410"/>
        <v>855.99348668999994</v>
      </c>
      <c r="S1156" s="20">
        <f t="shared" si="394"/>
        <v>0</v>
      </c>
      <c r="T1156" s="14">
        <f t="shared" si="397"/>
        <v>0</v>
      </c>
      <c r="U1156" s="4" t="str">
        <f t="shared" si="411"/>
        <v>J=</v>
      </c>
      <c r="V1156" s="29">
        <f t="shared" si="412"/>
        <v>45524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35">
        <f t="shared" si="395"/>
        <v>45520</v>
      </c>
      <c r="B1157" s="156">
        <f t="shared" ca="1" si="398"/>
        <v>1883.3762540799999</v>
      </c>
      <c r="C1157" s="14">
        <f t="shared" si="399"/>
        <v>1000</v>
      </c>
      <c r="D1157" s="13">
        <f ca="1">IF(A1157&lt;$B$1,VLOOKUP(A1157,[1]DI!$A$4:$B$15000,2,FALSE),0)</f>
        <v>0.104</v>
      </c>
      <c r="E1157" s="14">
        <f t="shared" ca="1" si="400"/>
        <v>1.0003926999999999</v>
      </c>
      <c r="F1157" s="14">
        <f ca="1">(TRUNC(PRODUCT($E$12:$E1156),16))</f>
        <v>1.3974573510122501</v>
      </c>
      <c r="G1157" s="14">
        <f t="shared" ca="1" si="401"/>
        <v>1.3870713363989</v>
      </c>
      <c r="H1157" s="14">
        <f t="shared" ca="1" si="402"/>
        <v>1.00748773</v>
      </c>
      <c r="I1157" s="13">
        <f t="shared" si="396"/>
        <v>0.1</v>
      </c>
      <c r="J1157" s="29">
        <f t="shared" si="403"/>
        <v>45495</v>
      </c>
      <c r="K1157" s="2">
        <f t="shared" si="404"/>
        <v>19</v>
      </c>
      <c r="L1157" s="17">
        <f t="shared" si="405"/>
        <v>19</v>
      </c>
      <c r="M1157" s="12">
        <f t="shared" si="406"/>
        <v>1.0072119669999999</v>
      </c>
      <c r="N1157" s="12">
        <f t="shared" ca="1" si="407"/>
        <v>1.014753698</v>
      </c>
      <c r="O1157" s="17">
        <f t="shared" si="408"/>
        <v>0</v>
      </c>
      <c r="P1157" s="14">
        <f t="shared" ca="1" si="409"/>
        <v>883.37625407999997</v>
      </c>
      <c r="Q1157" s="14">
        <f t="shared" si="413"/>
        <v>0</v>
      </c>
      <c r="R1157" s="14">
        <f t="shared" ca="1" si="410"/>
        <v>855.99348668999994</v>
      </c>
      <c r="S1157" s="20">
        <f t="shared" si="394"/>
        <v>0</v>
      </c>
      <c r="T1157" s="14">
        <f t="shared" si="397"/>
        <v>0</v>
      </c>
      <c r="U1157" s="4" t="str">
        <f t="shared" si="411"/>
        <v>J=</v>
      </c>
      <c r="V1157" s="29">
        <f t="shared" si="412"/>
        <v>45524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35">
        <f t="shared" si="395"/>
        <v>45521</v>
      </c>
      <c r="B1158" s="156">
        <f t="shared" ca="1" si="398"/>
        <v>1884.82859125</v>
      </c>
      <c r="C1158" s="14">
        <f t="shared" si="399"/>
        <v>1000</v>
      </c>
      <c r="D1158" s="13">
        <f ca="1">IF(A1158&lt;$B$1,VLOOKUP(A1158,[1]DI!$A$4:$B$15000,2,FALSE),0)</f>
        <v>0</v>
      </c>
      <c r="E1158" s="14">
        <f t="shared" ca="1" si="400"/>
        <v>1</v>
      </c>
      <c r="F1158" s="14">
        <f ca="1">(TRUNC(PRODUCT($E$12:$E1157),16))</f>
        <v>1.3980061325139901</v>
      </c>
      <c r="G1158" s="14">
        <f t="shared" ca="1" si="401"/>
        <v>1.3870713363989</v>
      </c>
      <c r="H1158" s="14">
        <f t="shared" ca="1" si="402"/>
        <v>1.0078833700000001</v>
      </c>
      <c r="I1158" s="13">
        <f t="shared" si="396"/>
        <v>0.1</v>
      </c>
      <c r="J1158" s="29">
        <f t="shared" si="403"/>
        <v>45495</v>
      </c>
      <c r="K1158" s="2">
        <f t="shared" si="404"/>
        <v>19</v>
      </c>
      <c r="L1158" s="17">
        <f t="shared" si="405"/>
        <v>20</v>
      </c>
      <c r="M1158" s="12">
        <f t="shared" si="406"/>
        <v>1.007592982</v>
      </c>
      <c r="N1158" s="12">
        <f t="shared" ca="1" si="407"/>
        <v>1.0155362100000001</v>
      </c>
      <c r="O1158" s="17">
        <f t="shared" si="408"/>
        <v>0</v>
      </c>
      <c r="P1158" s="14">
        <f t="shared" ca="1" si="409"/>
        <v>884.82859124999993</v>
      </c>
      <c r="Q1158" s="14">
        <f t="shared" si="413"/>
        <v>0</v>
      </c>
      <c r="R1158" s="14">
        <f t="shared" ca="1" si="410"/>
        <v>855.99348668999994</v>
      </c>
      <c r="S1158" s="20">
        <f t="shared" si="394"/>
        <v>0</v>
      </c>
      <c r="T1158" s="14">
        <f t="shared" si="397"/>
        <v>0</v>
      </c>
      <c r="U1158" s="4" t="str">
        <f t="shared" si="411"/>
        <v>J=</v>
      </c>
      <c r="V1158" s="29">
        <f t="shared" si="412"/>
        <v>45524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35">
        <f t="shared" si="395"/>
        <v>45522</v>
      </c>
      <c r="B1159" s="156">
        <f t="shared" ca="1" si="398"/>
        <v>1884.82859125</v>
      </c>
      <c r="C1159" s="14">
        <f t="shared" si="399"/>
        <v>1000</v>
      </c>
      <c r="D1159" s="13">
        <f ca="1">IF(A1159&lt;$B$1,VLOOKUP(A1159,[1]DI!$A$4:$B$15000,2,FALSE),0)</f>
        <v>0</v>
      </c>
      <c r="E1159" s="14">
        <f t="shared" ca="1" si="400"/>
        <v>1</v>
      </c>
      <c r="F1159" s="14">
        <f ca="1">(TRUNC(PRODUCT($E$12:$E1158),16))</f>
        <v>1.3980061325139901</v>
      </c>
      <c r="G1159" s="14">
        <f t="shared" ca="1" si="401"/>
        <v>1.3870713363989</v>
      </c>
      <c r="H1159" s="14">
        <f t="shared" ca="1" si="402"/>
        <v>1.0078833700000001</v>
      </c>
      <c r="I1159" s="13">
        <f t="shared" si="396"/>
        <v>0.1</v>
      </c>
      <c r="J1159" s="29">
        <f t="shared" si="403"/>
        <v>45495</v>
      </c>
      <c r="K1159" s="2">
        <f t="shared" si="404"/>
        <v>19</v>
      </c>
      <c r="L1159" s="17">
        <f t="shared" si="405"/>
        <v>20</v>
      </c>
      <c r="M1159" s="12">
        <f t="shared" si="406"/>
        <v>1.007592982</v>
      </c>
      <c r="N1159" s="12">
        <f t="shared" ca="1" si="407"/>
        <v>1.0155362100000001</v>
      </c>
      <c r="O1159" s="17">
        <f t="shared" si="408"/>
        <v>0</v>
      </c>
      <c r="P1159" s="14">
        <f t="shared" ca="1" si="409"/>
        <v>884.82859124999993</v>
      </c>
      <c r="Q1159" s="14">
        <f t="shared" si="413"/>
        <v>0</v>
      </c>
      <c r="R1159" s="14">
        <f t="shared" ca="1" si="410"/>
        <v>855.99348668999994</v>
      </c>
      <c r="S1159" s="20">
        <f t="shared" si="394"/>
        <v>0</v>
      </c>
      <c r="T1159" s="14">
        <f t="shared" si="397"/>
        <v>0</v>
      </c>
      <c r="U1159" s="4" t="str">
        <f t="shared" si="411"/>
        <v>J=</v>
      </c>
      <c r="V1159" s="29">
        <f t="shared" si="412"/>
        <v>45524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35">
        <f t="shared" si="395"/>
        <v>45523</v>
      </c>
      <c r="B1160" s="156">
        <f t="shared" ca="1" si="398"/>
        <v>1884.82859125</v>
      </c>
      <c r="C1160" s="14">
        <f t="shared" si="399"/>
        <v>1000</v>
      </c>
      <c r="D1160" s="13">
        <f ca="1">IF(A1160&lt;$B$1,VLOOKUP(A1160,[1]DI!$A$4:$B$15000,2,FALSE),0)</f>
        <v>0.104</v>
      </c>
      <c r="E1160" s="14">
        <f t="shared" ca="1" si="400"/>
        <v>1.0003926999999999</v>
      </c>
      <c r="F1160" s="14">
        <f ca="1">(TRUNC(PRODUCT($E$12:$E1159),16))</f>
        <v>1.3980061325139901</v>
      </c>
      <c r="G1160" s="14">
        <f t="shared" ca="1" si="401"/>
        <v>1.3870713363989</v>
      </c>
      <c r="H1160" s="14">
        <f t="shared" ca="1" si="402"/>
        <v>1.0078833700000001</v>
      </c>
      <c r="I1160" s="13">
        <f t="shared" si="396"/>
        <v>0.1</v>
      </c>
      <c r="J1160" s="29">
        <f t="shared" si="403"/>
        <v>45495</v>
      </c>
      <c r="K1160" s="2">
        <f t="shared" si="404"/>
        <v>20</v>
      </c>
      <c r="L1160" s="17">
        <f t="shared" si="405"/>
        <v>20</v>
      </c>
      <c r="M1160" s="12">
        <f t="shared" si="406"/>
        <v>1.007592982</v>
      </c>
      <c r="N1160" s="12">
        <f t="shared" ca="1" si="407"/>
        <v>1.0155362100000001</v>
      </c>
      <c r="O1160" s="17">
        <f t="shared" si="408"/>
        <v>0</v>
      </c>
      <c r="P1160" s="14">
        <f t="shared" ca="1" si="409"/>
        <v>884.82859124999993</v>
      </c>
      <c r="Q1160" s="14">
        <f t="shared" si="413"/>
        <v>0</v>
      </c>
      <c r="R1160" s="14">
        <f t="shared" ca="1" si="410"/>
        <v>855.99348668999994</v>
      </c>
      <c r="S1160" s="20">
        <f t="shared" si="394"/>
        <v>0</v>
      </c>
      <c r="T1160" s="14">
        <f t="shared" si="397"/>
        <v>0</v>
      </c>
      <c r="U1160" s="4" t="str">
        <f t="shared" si="411"/>
        <v>J=</v>
      </c>
      <c r="V1160" s="29">
        <f t="shared" si="412"/>
        <v>45524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35">
        <f t="shared" si="395"/>
        <v>45524</v>
      </c>
      <c r="B1161" s="156">
        <f t="shared" ca="1" si="398"/>
        <v>1886.2820550199999</v>
      </c>
      <c r="C1161" s="14">
        <f t="shared" si="399"/>
        <v>1000</v>
      </c>
      <c r="D1161" s="13">
        <f ca="1">IF(A1161&lt;$B$1,VLOOKUP(A1161,[1]DI!$A$4:$B$15000,2,FALSE),0)</f>
        <v>0.104</v>
      </c>
      <c r="E1161" s="14">
        <f t="shared" ca="1" si="400"/>
        <v>1.0003926999999999</v>
      </c>
      <c r="F1161" s="14">
        <f ca="1">(TRUNC(PRODUCT($E$12:$E1160),16))</f>
        <v>1.39855512952223</v>
      </c>
      <c r="G1161" s="14">
        <f t="shared" ca="1" si="401"/>
        <v>1.3870713363989</v>
      </c>
      <c r="H1161" s="14">
        <f t="shared" ca="1" si="402"/>
        <v>1.00827917</v>
      </c>
      <c r="I1161" s="13">
        <f t="shared" si="396"/>
        <v>0.1</v>
      </c>
      <c r="J1161" s="29">
        <f t="shared" si="403"/>
        <v>45495</v>
      </c>
      <c r="K1161" s="2">
        <f t="shared" si="404"/>
        <v>21</v>
      </c>
      <c r="L1161" s="17">
        <f t="shared" si="405"/>
        <v>21</v>
      </c>
      <c r="M1161" s="12">
        <f t="shared" si="406"/>
        <v>1.00797414</v>
      </c>
      <c r="N1161" s="12">
        <f t="shared" ca="1" si="407"/>
        <v>1.0163193290000001</v>
      </c>
      <c r="O1161" s="17">
        <f t="shared" si="408"/>
        <v>27</v>
      </c>
      <c r="P1161" s="14">
        <f t="shared" ca="1" si="409"/>
        <v>886.28205502000003</v>
      </c>
      <c r="Q1161" s="14">
        <f t="shared" si="413"/>
        <v>0</v>
      </c>
      <c r="R1161" s="14">
        <f t="shared" ca="1" si="410"/>
        <v>886.28205502000003</v>
      </c>
      <c r="S1161" s="20">
        <f t="shared" si="394"/>
        <v>0</v>
      </c>
      <c r="T1161" s="14">
        <f t="shared" si="397"/>
        <v>0</v>
      </c>
      <c r="U1161" s="4" t="str">
        <f t="shared" si="411"/>
        <v>J=</v>
      </c>
      <c r="V1161" s="29">
        <f t="shared" si="412"/>
        <v>45524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35">
        <f t="shared" si="395"/>
        <v>45525</v>
      </c>
      <c r="B1162" s="156">
        <f t="shared" ca="1" si="398"/>
        <v>1887.7366350100001</v>
      </c>
      <c r="C1162" s="14">
        <f t="shared" si="399"/>
        <v>1000</v>
      </c>
      <c r="D1162" s="13">
        <f ca="1">IF(A1162&lt;$B$1,VLOOKUP(A1162,[1]DI!$A$4:$B$15000,2,FALSE),0)</f>
        <v>0.104</v>
      </c>
      <c r="E1162" s="14">
        <f t="shared" ca="1" si="400"/>
        <v>1.0003926999999999</v>
      </c>
      <c r="F1162" s="14">
        <f ca="1">(TRUNC(PRODUCT($E$12:$E1161),16))</f>
        <v>1.3991043421215901</v>
      </c>
      <c r="G1162" s="14">
        <f t="shared" ca="1" si="401"/>
        <v>1.39855512952223</v>
      </c>
      <c r="H1162" s="14">
        <f t="shared" ca="1" si="402"/>
        <v>1.0003926999999999</v>
      </c>
      <c r="I1162" s="13">
        <f t="shared" si="396"/>
        <v>0.1</v>
      </c>
      <c r="J1162" s="29">
        <f t="shared" si="403"/>
        <v>45524</v>
      </c>
      <c r="K1162" s="2">
        <f t="shared" si="404"/>
        <v>1</v>
      </c>
      <c r="L1162" s="17">
        <f t="shared" si="405"/>
        <v>1</v>
      </c>
      <c r="M1162" s="12">
        <f t="shared" si="406"/>
        <v>1.000378287</v>
      </c>
      <c r="N1162" s="12">
        <f t="shared" ca="1" si="407"/>
        <v>1.000771136</v>
      </c>
      <c r="O1162" s="17">
        <f t="shared" si="408"/>
        <v>0</v>
      </c>
      <c r="P1162" s="14">
        <f t="shared" ca="1" si="409"/>
        <v>887.73663500999999</v>
      </c>
      <c r="Q1162" s="14">
        <f t="shared" si="413"/>
        <v>0</v>
      </c>
      <c r="R1162" s="14">
        <f t="shared" ca="1" si="410"/>
        <v>886.28205502000003</v>
      </c>
      <c r="S1162" s="20">
        <f t="shared" si="394"/>
        <v>0</v>
      </c>
      <c r="T1162" s="14">
        <f t="shared" si="397"/>
        <v>0</v>
      </c>
      <c r="U1162" s="4" t="str">
        <f t="shared" si="411"/>
        <v>J=</v>
      </c>
      <c r="V1162" s="29">
        <f t="shared" si="412"/>
        <v>45555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35">
        <f t="shared" si="395"/>
        <v>45526</v>
      </c>
      <c r="B1163" s="156">
        <f t="shared" ca="1" si="398"/>
        <v>1889.1923241499999</v>
      </c>
      <c r="C1163" s="14">
        <f t="shared" si="399"/>
        <v>1000</v>
      </c>
      <c r="D1163" s="13">
        <f ca="1">IF(A1163&lt;$B$1,VLOOKUP(A1163,[1]DI!$A$4:$B$15000,2,FALSE),0)</f>
        <v>0.104</v>
      </c>
      <c r="E1163" s="14">
        <f t="shared" ca="1" si="400"/>
        <v>1.0003926999999999</v>
      </c>
      <c r="F1163" s="14">
        <f ca="1">(TRUNC(PRODUCT($E$12:$E1162),16))</f>
        <v>1.39965377039674</v>
      </c>
      <c r="G1163" s="14">
        <f t="shared" ca="1" si="401"/>
        <v>1.39855512952223</v>
      </c>
      <c r="H1163" s="14">
        <f t="shared" ca="1" si="402"/>
        <v>1.00078555</v>
      </c>
      <c r="I1163" s="13">
        <f t="shared" si="396"/>
        <v>0.1</v>
      </c>
      <c r="J1163" s="29">
        <f t="shared" si="403"/>
        <v>45524</v>
      </c>
      <c r="K1163" s="2">
        <f t="shared" si="404"/>
        <v>2</v>
      </c>
      <c r="L1163" s="17">
        <f t="shared" si="405"/>
        <v>2</v>
      </c>
      <c r="M1163" s="12">
        <f t="shared" si="406"/>
        <v>1.0007567159999999</v>
      </c>
      <c r="N1163" s="12">
        <f t="shared" ca="1" si="407"/>
        <v>1.00154286</v>
      </c>
      <c r="O1163" s="17">
        <f t="shared" si="408"/>
        <v>0</v>
      </c>
      <c r="P1163" s="14">
        <f t="shared" ca="1" si="409"/>
        <v>889.19232414999999</v>
      </c>
      <c r="Q1163" s="14">
        <f t="shared" si="413"/>
        <v>0</v>
      </c>
      <c r="R1163" s="14">
        <f t="shared" ca="1" si="410"/>
        <v>886.28205502000003</v>
      </c>
      <c r="S1163" s="20">
        <f t="shared" si="394"/>
        <v>0</v>
      </c>
      <c r="T1163" s="14">
        <f t="shared" si="397"/>
        <v>0</v>
      </c>
      <c r="U1163" s="4" t="str">
        <f t="shared" si="411"/>
        <v>J=</v>
      </c>
      <c r="V1163" s="29">
        <f t="shared" si="412"/>
        <v>45555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35">
        <f t="shared" si="395"/>
        <v>45527</v>
      </c>
      <c r="B1164" s="156">
        <f t="shared" ca="1" si="398"/>
        <v>1890.64915071</v>
      </c>
      <c r="C1164" s="14">
        <f t="shared" si="399"/>
        <v>1000</v>
      </c>
      <c r="D1164" s="13">
        <f ca="1">IF(A1164&lt;$B$1,VLOOKUP(A1164,[1]DI!$A$4:$B$15000,2,FALSE),0)</f>
        <v>0.104</v>
      </c>
      <c r="E1164" s="14">
        <f t="shared" ca="1" si="400"/>
        <v>1.0003926999999999</v>
      </c>
      <c r="F1164" s="14">
        <f ca="1">(TRUNC(PRODUCT($E$12:$E1163),16))</f>
        <v>1.4002034144323801</v>
      </c>
      <c r="G1164" s="14">
        <f t="shared" ca="1" si="401"/>
        <v>1.39855512952223</v>
      </c>
      <c r="H1164" s="14">
        <f t="shared" ca="1" si="402"/>
        <v>1.0011785600000001</v>
      </c>
      <c r="I1164" s="13">
        <f t="shared" si="396"/>
        <v>0.1</v>
      </c>
      <c r="J1164" s="29">
        <f t="shared" si="403"/>
        <v>45524</v>
      </c>
      <c r="K1164" s="2">
        <f t="shared" si="404"/>
        <v>3</v>
      </c>
      <c r="L1164" s="17">
        <f t="shared" si="405"/>
        <v>3</v>
      </c>
      <c r="M1164" s="12">
        <f t="shared" si="406"/>
        <v>1.001135289</v>
      </c>
      <c r="N1164" s="12">
        <f t="shared" ca="1" si="407"/>
        <v>1.002315187</v>
      </c>
      <c r="O1164" s="17">
        <f t="shared" si="408"/>
        <v>0</v>
      </c>
      <c r="P1164" s="14">
        <f t="shared" ca="1" si="409"/>
        <v>890.64915071000007</v>
      </c>
      <c r="Q1164" s="14">
        <f t="shared" si="413"/>
        <v>0</v>
      </c>
      <c r="R1164" s="14">
        <f t="shared" ca="1" si="410"/>
        <v>886.28205502000003</v>
      </c>
      <c r="S1164" s="20">
        <f t="shared" ref="S1164:S1227" si="414">IF($O1164&gt;0,VLOOKUP($O1164,$Y$12:$AE$150,7),0)</f>
        <v>0</v>
      </c>
      <c r="T1164" s="14">
        <f t="shared" si="397"/>
        <v>0</v>
      </c>
      <c r="U1164" s="4" t="str">
        <f t="shared" si="411"/>
        <v>J=</v>
      </c>
      <c r="V1164" s="29">
        <f t="shared" si="412"/>
        <v>45555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35">
        <f t="shared" ref="A1165:A1228" si="415">(A1164+1)</f>
        <v>45528</v>
      </c>
      <c r="B1165" s="156">
        <f t="shared" ca="1" si="398"/>
        <v>1892.1071109099998</v>
      </c>
      <c r="C1165" s="14">
        <f t="shared" si="399"/>
        <v>1000</v>
      </c>
      <c r="D1165" s="13">
        <f ca="1">IF(A1165&lt;$B$1,VLOOKUP(A1165,[1]DI!$A$4:$B$15000,2,FALSE),0)</f>
        <v>0</v>
      </c>
      <c r="E1165" s="14">
        <f t="shared" ca="1" si="400"/>
        <v>1</v>
      </c>
      <c r="F1165" s="14">
        <f ca="1">(TRUNC(PRODUCT($E$12:$E1164),16))</f>
        <v>1.4007532743132201</v>
      </c>
      <c r="G1165" s="14">
        <f t="shared" ca="1" si="401"/>
        <v>1.39855512952223</v>
      </c>
      <c r="H1165" s="14">
        <f t="shared" ca="1" si="402"/>
        <v>1.00157173</v>
      </c>
      <c r="I1165" s="13">
        <f t="shared" ref="I1165:I1228" si="416">I1164</f>
        <v>0.1</v>
      </c>
      <c r="J1165" s="29">
        <f t="shared" si="403"/>
        <v>45524</v>
      </c>
      <c r="K1165" s="2">
        <f t="shared" si="404"/>
        <v>3</v>
      </c>
      <c r="L1165" s="17">
        <f t="shared" si="405"/>
        <v>4</v>
      </c>
      <c r="M1165" s="12">
        <f t="shared" si="406"/>
        <v>1.001514005</v>
      </c>
      <c r="N1165" s="12">
        <f t="shared" ca="1" si="407"/>
        <v>1.0030881149999999</v>
      </c>
      <c r="O1165" s="17">
        <f t="shared" si="408"/>
        <v>0</v>
      </c>
      <c r="P1165" s="14">
        <f t="shared" ca="1" si="409"/>
        <v>892.10711090999996</v>
      </c>
      <c r="Q1165" s="14">
        <f t="shared" si="413"/>
        <v>0</v>
      </c>
      <c r="R1165" s="14">
        <f t="shared" ca="1" si="410"/>
        <v>886.28205502000003</v>
      </c>
      <c r="S1165" s="20">
        <f t="shared" si="414"/>
        <v>0</v>
      </c>
      <c r="T1165" s="14">
        <f t="shared" si="397"/>
        <v>0</v>
      </c>
      <c r="U1165" s="4" t="str">
        <f t="shared" si="411"/>
        <v>J=</v>
      </c>
      <c r="V1165" s="29">
        <f t="shared" si="412"/>
        <v>45555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35">
        <f t="shared" si="415"/>
        <v>45529</v>
      </c>
      <c r="B1166" s="156">
        <f t="shared" ca="1" si="398"/>
        <v>1892.1071109099998</v>
      </c>
      <c r="C1166" s="14">
        <f t="shared" si="399"/>
        <v>1000</v>
      </c>
      <c r="D1166" s="13">
        <f ca="1">IF(A1166&lt;$B$1,VLOOKUP(A1166,[1]DI!$A$4:$B$15000,2,FALSE),0)</f>
        <v>0</v>
      </c>
      <c r="E1166" s="14">
        <f t="shared" ca="1" si="400"/>
        <v>1</v>
      </c>
      <c r="F1166" s="14">
        <f ca="1">(TRUNC(PRODUCT($E$12:$E1165),16))</f>
        <v>1.4007532743132201</v>
      </c>
      <c r="G1166" s="14">
        <f t="shared" ca="1" si="401"/>
        <v>1.39855512952223</v>
      </c>
      <c r="H1166" s="14">
        <f t="shared" ca="1" si="402"/>
        <v>1.00157173</v>
      </c>
      <c r="I1166" s="13">
        <f t="shared" si="416"/>
        <v>0.1</v>
      </c>
      <c r="J1166" s="29">
        <f t="shared" si="403"/>
        <v>45524</v>
      </c>
      <c r="K1166" s="2">
        <f t="shared" si="404"/>
        <v>3</v>
      </c>
      <c r="L1166" s="17">
        <f t="shared" si="405"/>
        <v>4</v>
      </c>
      <c r="M1166" s="12">
        <f t="shared" si="406"/>
        <v>1.001514005</v>
      </c>
      <c r="N1166" s="12">
        <f t="shared" ca="1" si="407"/>
        <v>1.0030881149999999</v>
      </c>
      <c r="O1166" s="17">
        <f t="shared" si="408"/>
        <v>0</v>
      </c>
      <c r="P1166" s="14">
        <f t="shared" ca="1" si="409"/>
        <v>892.10711090999996</v>
      </c>
      <c r="Q1166" s="14">
        <f t="shared" si="413"/>
        <v>0</v>
      </c>
      <c r="R1166" s="14">
        <f t="shared" ca="1" si="410"/>
        <v>886.28205502000003</v>
      </c>
      <c r="S1166" s="20">
        <f t="shared" si="414"/>
        <v>0</v>
      </c>
      <c r="T1166" s="14">
        <f t="shared" ref="T1166:T1229" si="417">IF(S1166&gt;0,TRUNC(S1166*C1166,8),0)</f>
        <v>0</v>
      </c>
      <c r="U1166" s="4" t="str">
        <f t="shared" si="411"/>
        <v>J=</v>
      </c>
      <c r="V1166" s="29">
        <f t="shared" si="412"/>
        <v>45555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35">
        <f t="shared" si="415"/>
        <v>45530</v>
      </c>
      <c r="B1167" s="156">
        <f t="shared" ca="1" si="398"/>
        <v>1892.1071109099998</v>
      </c>
      <c r="C1167" s="14">
        <f t="shared" si="399"/>
        <v>1000</v>
      </c>
      <c r="D1167" s="13">
        <f ca="1">IF(A1167&lt;$B$1,VLOOKUP(A1167,[1]DI!$A$4:$B$15000,2,FALSE),0)</f>
        <v>0.104</v>
      </c>
      <c r="E1167" s="14">
        <f t="shared" ca="1" si="400"/>
        <v>1.0003926999999999</v>
      </c>
      <c r="F1167" s="14">
        <f ca="1">(TRUNC(PRODUCT($E$12:$E1166),16))</f>
        <v>1.4007532743132201</v>
      </c>
      <c r="G1167" s="14">
        <f t="shared" ca="1" si="401"/>
        <v>1.39855512952223</v>
      </c>
      <c r="H1167" s="14">
        <f t="shared" ca="1" si="402"/>
        <v>1.00157173</v>
      </c>
      <c r="I1167" s="13">
        <f t="shared" si="416"/>
        <v>0.1</v>
      </c>
      <c r="J1167" s="29">
        <f t="shared" si="403"/>
        <v>45524</v>
      </c>
      <c r="K1167" s="2">
        <f t="shared" si="404"/>
        <v>4</v>
      </c>
      <c r="L1167" s="17">
        <f t="shared" si="405"/>
        <v>4</v>
      </c>
      <c r="M1167" s="12">
        <f t="shared" si="406"/>
        <v>1.001514005</v>
      </c>
      <c r="N1167" s="12">
        <f t="shared" ca="1" si="407"/>
        <v>1.0030881149999999</v>
      </c>
      <c r="O1167" s="17">
        <f t="shared" si="408"/>
        <v>0</v>
      </c>
      <c r="P1167" s="14">
        <f t="shared" ca="1" si="409"/>
        <v>892.10711090999996</v>
      </c>
      <c r="Q1167" s="14">
        <f t="shared" si="413"/>
        <v>0</v>
      </c>
      <c r="R1167" s="14">
        <f t="shared" ca="1" si="410"/>
        <v>886.28205502000003</v>
      </c>
      <c r="S1167" s="20">
        <f t="shared" si="414"/>
        <v>0</v>
      </c>
      <c r="T1167" s="14">
        <f t="shared" si="417"/>
        <v>0</v>
      </c>
      <c r="U1167" s="4" t="str">
        <f t="shared" si="411"/>
        <v>J=</v>
      </c>
      <c r="V1167" s="29">
        <f t="shared" si="412"/>
        <v>45555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35">
        <f t="shared" si="415"/>
        <v>45531</v>
      </c>
      <c r="B1168" s="156">
        <f t="shared" ca="1" si="398"/>
        <v>1893.5661670700001</v>
      </c>
      <c r="C1168" s="14">
        <f t="shared" si="399"/>
        <v>1000</v>
      </c>
      <c r="D1168" s="13">
        <f ca="1">IF(A1168&lt;$B$1,VLOOKUP(A1168,[1]DI!$A$4:$B$15000,2,FALSE),0)</f>
        <v>0.104</v>
      </c>
      <c r="E1168" s="14">
        <f t="shared" ca="1" si="400"/>
        <v>1.0003926999999999</v>
      </c>
      <c r="F1168" s="14">
        <f ca="1">(TRUNC(PRODUCT($E$12:$E1167),16))</f>
        <v>1.4013033501240499</v>
      </c>
      <c r="G1168" s="14">
        <f t="shared" ca="1" si="401"/>
        <v>1.39855512952223</v>
      </c>
      <c r="H1168" s="14">
        <f t="shared" ca="1" si="402"/>
        <v>1.00196504</v>
      </c>
      <c r="I1168" s="13">
        <f t="shared" si="416"/>
        <v>0.1</v>
      </c>
      <c r="J1168" s="29">
        <f t="shared" si="403"/>
        <v>45524</v>
      </c>
      <c r="K1168" s="2">
        <f t="shared" si="404"/>
        <v>5</v>
      </c>
      <c r="L1168" s="17">
        <f t="shared" si="405"/>
        <v>5</v>
      </c>
      <c r="M1168" s="12">
        <f t="shared" si="406"/>
        <v>1.001892864</v>
      </c>
      <c r="N1168" s="12">
        <f t="shared" ca="1" si="407"/>
        <v>1.003861624</v>
      </c>
      <c r="O1168" s="17">
        <f t="shared" si="408"/>
        <v>0</v>
      </c>
      <c r="P1168" s="14">
        <f t="shared" ca="1" si="409"/>
        <v>893.56616707000001</v>
      </c>
      <c r="Q1168" s="14">
        <f t="shared" si="413"/>
        <v>0</v>
      </c>
      <c r="R1168" s="14">
        <f t="shared" ca="1" si="410"/>
        <v>886.28205502000003</v>
      </c>
      <c r="S1168" s="20">
        <f t="shared" si="414"/>
        <v>0</v>
      </c>
      <c r="T1168" s="14">
        <f t="shared" si="417"/>
        <v>0</v>
      </c>
      <c r="U1168" s="4" t="str">
        <f t="shared" si="411"/>
        <v>J=</v>
      </c>
      <c r="V1168" s="29">
        <f t="shared" si="412"/>
        <v>45555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35">
        <f t="shared" si="415"/>
        <v>45532</v>
      </c>
      <c r="B1169" s="156">
        <f t="shared" ca="1" si="398"/>
        <v>1895.0263587499999</v>
      </c>
      <c r="C1169" s="14">
        <f t="shared" si="399"/>
        <v>1000</v>
      </c>
      <c r="D1169" s="13">
        <f ca="1">IF(A1169&lt;$B$1,VLOOKUP(A1169,[1]DI!$A$4:$B$15000,2,FALSE),0)</f>
        <v>0.104</v>
      </c>
      <c r="E1169" s="14">
        <f t="shared" ca="1" si="400"/>
        <v>1.0003926999999999</v>
      </c>
      <c r="F1169" s="14">
        <f ca="1">(TRUNC(PRODUCT($E$12:$E1168),16))</f>
        <v>1.4018536419496399</v>
      </c>
      <c r="G1169" s="14">
        <f t="shared" ca="1" si="401"/>
        <v>1.39855512952223</v>
      </c>
      <c r="H1169" s="14">
        <f t="shared" ca="1" si="402"/>
        <v>1.0023585100000001</v>
      </c>
      <c r="I1169" s="13">
        <f t="shared" si="416"/>
        <v>0.1</v>
      </c>
      <c r="J1169" s="29">
        <f t="shared" si="403"/>
        <v>45524</v>
      </c>
      <c r="K1169" s="2">
        <f t="shared" si="404"/>
        <v>6</v>
      </c>
      <c r="L1169" s="17">
        <f t="shared" si="405"/>
        <v>6</v>
      </c>
      <c r="M1169" s="12">
        <f t="shared" si="406"/>
        <v>1.0022718669999999</v>
      </c>
      <c r="N1169" s="12">
        <f t="shared" ca="1" si="407"/>
        <v>1.0046357349999999</v>
      </c>
      <c r="O1169" s="17">
        <f t="shared" si="408"/>
        <v>0</v>
      </c>
      <c r="P1169" s="14">
        <f t="shared" ca="1" si="409"/>
        <v>895.02635874999999</v>
      </c>
      <c r="Q1169" s="14">
        <f t="shared" si="413"/>
        <v>0</v>
      </c>
      <c r="R1169" s="14">
        <f t="shared" ca="1" si="410"/>
        <v>886.28205502000003</v>
      </c>
      <c r="S1169" s="20">
        <f t="shared" si="414"/>
        <v>0</v>
      </c>
      <c r="T1169" s="14">
        <f t="shared" si="417"/>
        <v>0</v>
      </c>
      <c r="U1169" s="4" t="str">
        <f t="shared" si="411"/>
        <v>J=</v>
      </c>
      <c r="V1169" s="29">
        <f t="shared" si="412"/>
        <v>45555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35">
        <f t="shared" si="415"/>
        <v>45533</v>
      </c>
      <c r="B1170" s="156">
        <f t="shared" ca="1" si="398"/>
        <v>1896.4876878599998</v>
      </c>
      <c r="C1170" s="14">
        <f t="shared" si="399"/>
        <v>1000</v>
      </c>
      <c r="D1170" s="13">
        <f ca="1">IF(A1170&lt;$B$1,VLOOKUP(A1170,[1]DI!$A$4:$B$15000,2,FALSE),0)</f>
        <v>0.104</v>
      </c>
      <c r="E1170" s="14">
        <f t="shared" ca="1" si="400"/>
        <v>1.0003926999999999</v>
      </c>
      <c r="F1170" s="14">
        <f ca="1">(TRUNC(PRODUCT($E$12:$E1169),16))</f>
        <v>1.4024041498748301</v>
      </c>
      <c r="G1170" s="14">
        <f t="shared" ca="1" si="401"/>
        <v>1.39855512952223</v>
      </c>
      <c r="H1170" s="14">
        <f t="shared" ca="1" si="402"/>
        <v>1.0027521399999999</v>
      </c>
      <c r="I1170" s="13">
        <f t="shared" si="416"/>
        <v>0.1</v>
      </c>
      <c r="J1170" s="29">
        <f t="shared" si="403"/>
        <v>45524</v>
      </c>
      <c r="K1170" s="2">
        <f t="shared" si="404"/>
        <v>7</v>
      </c>
      <c r="L1170" s="17">
        <f t="shared" si="405"/>
        <v>7</v>
      </c>
      <c r="M1170" s="12">
        <f t="shared" si="406"/>
        <v>1.0026510129999999</v>
      </c>
      <c r="N1170" s="12">
        <f t="shared" ca="1" si="407"/>
        <v>1.005410449</v>
      </c>
      <c r="O1170" s="17">
        <f t="shared" si="408"/>
        <v>0</v>
      </c>
      <c r="P1170" s="14">
        <f t="shared" ca="1" si="409"/>
        <v>896.48768785999994</v>
      </c>
      <c r="Q1170" s="14">
        <f t="shared" si="413"/>
        <v>0</v>
      </c>
      <c r="R1170" s="14">
        <f t="shared" ca="1" si="410"/>
        <v>886.28205502000003</v>
      </c>
      <c r="S1170" s="20">
        <f t="shared" si="414"/>
        <v>0</v>
      </c>
      <c r="T1170" s="14">
        <f t="shared" si="417"/>
        <v>0</v>
      </c>
      <c r="U1170" s="4" t="str">
        <f t="shared" si="411"/>
        <v>J=</v>
      </c>
      <c r="V1170" s="29">
        <f t="shared" si="412"/>
        <v>45555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35">
        <f t="shared" si="415"/>
        <v>45534</v>
      </c>
      <c r="B1171" s="156">
        <f t="shared" ca="1" si="398"/>
        <v>1897.9501336600001</v>
      </c>
      <c r="C1171" s="14">
        <f t="shared" si="399"/>
        <v>1000</v>
      </c>
      <c r="D1171" s="13">
        <f ca="1">IF(A1171&lt;$B$1,VLOOKUP(A1171,[1]DI!$A$4:$B$15000,2,FALSE),0)</f>
        <v>0.104</v>
      </c>
      <c r="E1171" s="14">
        <f t="shared" ca="1" si="400"/>
        <v>1.0003926999999999</v>
      </c>
      <c r="F1171" s="14">
        <f ca="1">(TRUNC(PRODUCT($E$12:$E1170),16))</f>
        <v>1.4029548739844899</v>
      </c>
      <c r="G1171" s="14">
        <f t="shared" ca="1" si="401"/>
        <v>1.39855512952223</v>
      </c>
      <c r="H1171" s="14">
        <f t="shared" ca="1" si="402"/>
        <v>1.0031459199999999</v>
      </c>
      <c r="I1171" s="13">
        <f t="shared" si="416"/>
        <v>0.1</v>
      </c>
      <c r="J1171" s="29">
        <f t="shared" si="403"/>
        <v>45524</v>
      </c>
      <c r="K1171" s="2">
        <f t="shared" si="404"/>
        <v>8</v>
      </c>
      <c r="L1171" s="17">
        <f t="shared" si="405"/>
        <v>8</v>
      </c>
      <c r="M1171" s="12">
        <f t="shared" si="406"/>
        <v>1.003030302</v>
      </c>
      <c r="N1171" s="12">
        <f t="shared" ca="1" si="407"/>
        <v>1.006185755</v>
      </c>
      <c r="O1171" s="17">
        <f t="shared" si="408"/>
        <v>0</v>
      </c>
      <c r="P1171" s="14">
        <f t="shared" ca="1" si="409"/>
        <v>897.95013366000001</v>
      </c>
      <c r="Q1171" s="14">
        <f t="shared" si="413"/>
        <v>0</v>
      </c>
      <c r="R1171" s="14">
        <f t="shared" ca="1" si="410"/>
        <v>886.28205502000003</v>
      </c>
      <c r="S1171" s="20">
        <f t="shared" si="414"/>
        <v>0</v>
      </c>
      <c r="T1171" s="14">
        <f t="shared" si="417"/>
        <v>0</v>
      </c>
      <c r="U1171" s="4" t="str">
        <f t="shared" si="411"/>
        <v>J=</v>
      </c>
      <c r="V1171" s="29">
        <f t="shared" si="412"/>
        <v>45555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35">
        <f t="shared" si="415"/>
        <v>45535</v>
      </c>
      <c r="B1172" s="156">
        <f t="shared" ca="1" si="398"/>
        <v>1899.4137187700001</v>
      </c>
      <c r="C1172" s="14">
        <f t="shared" si="399"/>
        <v>1000</v>
      </c>
      <c r="D1172" s="13">
        <f ca="1">IF(A1172&lt;$B$1,VLOOKUP(A1172,[1]DI!$A$4:$B$15000,2,FALSE),0)</f>
        <v>0</v>
      </c>
      <c r="E1172" s="14">
        <f t="shared" ca="1" si="400"/>
        <v>1</v>
      </c>
      <c r="F1172" s="14">
        <f ca="1">(TRUNC(PRODUCT($E$12:$E1171),16))</f>
        <v>1.4035058143635</v>
      </c>
      <c r="G1172" s="14">
        <f t="shared" ca="1" si="401"/>
        <v>1.39855512952223</v>
      </c>
      <c r="H1172" s="14">
        <f t="shared" ca="1" si="402"/>
        <v>1.0035398600000001</v>
      </c>
      <c r="I1172" s="13">
        <f t="shared" si="416"/>
        <v>0.1</v>
      </c>
      <c r="J1172" s="29">
        <f t="shared" si="403"/>
        <v>45524</v>
      </c>
      <c r="K1172" s="2">
        <f t="shared" si="404"/>
        <v>8</v>
      </c>
      <c r="L1172" s="17">
        <f t="shared" si="405"/>
        <v>9</v>
      </c>
      <c r="M1172" s="12">
        <f t="shared" si="406"/>
        <v>1.003409735</v>
      </c>
      <c r="N1172" s="12">
        <f t="shared" ca="1" si="407"/>
        <v>1.006961665</v>
      </c>
      <c r="O1172" s="17">
        <f t="shared" si="408"/>
        <v>0</v>
      </c>
      <c r="P1172" s="14">
        <f t="shared" ca="1" si="409"/>
        <v>899.41371877000006</v>
      </c>
      <c r="Q1172" s="14">
        <f t="shared" si="413"/>
        <v>0</v>
      </c>
      <c r="R1172" s="14">
        <f t="shared" ca="1" si="410"/>
        <v>886.28205502000003</v>
      </c>
      <c r="S1172" s="20">
        <f t="shared" si="414"/>
        <v>0</v>
      </c>
      <c r="T1172" s="14">
        <f t="shared" si="417"/>
        <v>0</v>
      </c>
      <c r="U1172" s="4" t="str">
        <f t="shared" si="411"/>
        <v>J=</v>
      </c>
      <c r="V1172" s="29">
        <f t="shared" si="412"/>
        <v>45555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35">
        <f t="shared" si="415"/>
        <v>45536</v>
      </c>
      <c r="B1173" s="156">
        <f t="shared" ca="1" si="398"/>
        <v>1899.4137187700001</v>
      </c>
      <c r="C1173" s="14">
        <f t="shared" si="399"/>
        <v>1000</v>
      </c>
      <c r="D1173" s="13">
        <f ca="1">IF(A1173&lt;$B$1,VLOOKUP(A1173,[1]DI!$A$4:$B$15000,2,FALSE),0)</f>
        <v>0</v>
      </c>
      <c r="E1173" s="14">
        <f t="shared" ca="1" si="400"/>
        <v>1</v>
      </c>
      <c r="F1173" s="14">
        <f ca="1">(TRUNC(PRODUCT($E$12:$E1172),16))</f>
        <v>1.4035058143635</v>
      </c>
      <c r="G1173" s="14">
        <f t="shared" ca="1" si="401"/>
        <v>1.39855512952223</v>
      </c>
      <c r="H1173" s="14">
        <f t="shared" ca="1" si="402"/>
        <v>1.0035398600000001</v>
      </c>
      <c r="I1173" s="13">
        <f t="shared" si="416"/>
        <v>0.1</v>
      </c>
      <c r="J1173" s="29">
        <f t="shared" si="403"/>
        <v>45524</v>
      </c>
      <c r="K1173" s="2">
        <f t="shared" si="404"/>
        <v>8</v>
      </c>
      <c r="L1173" s="17">
        <f t="shared" si="405"/>
        <v>9</v>
      </c>
      <c r="M1173" s="12">
        <f t="shared" si="406"/>
        <v>1.003409735</v>
      </c>
      <c r="N1173" s="12">
        <f t="shared" ca="1" si="407"/>
        <v>1.006961665</v>
      </c>
      <c r="O1173" s="17">
        <f t="shared" si="408"/>
        <v>0</v>
      </c>
      <c r="P1173" s="14">
        <f t="shared" ca="1" si="409"/>
        <v>899.41371877000006</v>
      </c>
      <c r="Q1173" s="14">
        <f t="shared" si="413"/>
        <v>0</v>
      </c>
      <c r="R1173" s="14">
        <f t="shared" ca="1" si="410"/>
        <v>886.28205502000003</v>
      </c>
      <c r="S1173" s="20">
        <f t="shared" si="414"/>
        <v>0</v>
      </c>
      <c r="T1173" s="14">
        <f t="shared" si="417"/>
        <v>0</v>
      </c>
      <c r="U1173" s="4" t="str">
        <f t="shared" si="411"/>
        <v>J=</v>
      </c>
      <c r="V1173" s="29">
        <f t="shared" si="412"/>
        <v>45555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35">
        <f t="shared" si="415"/>
        <v>45537</v>
      </c>
      <c r="B1174" s="156">
        <f t="shared" ca="1" si="398"/>
        <v>1899.4137187700001</v>
      </c>
      <c r="C1174" s="14">
        <f t="shared" si="399"/>
        <v>1000</v>
      </c>
      <c r="D1174" s="13">
        <f ca="1">IF(A1174&lt;$B$1,VLOOKUP(A1174,[1]DI!$A$4:$B$15000,2,FALSE),0)</f>
        <v>0.104</v>
      </c>
      <c r="E1174" s="14">
        <f t="shared" ca="1" si="400"/>
        <v>1.0003926999999999</v>
      </c>
      <c r="F1174" s="14">
        <f ca="1">(TRUNC(PRODUCT($E$12:$E1173),16))</f>
        <v>1.4035058143635</v>
      </c>
      <c r="G1174" s="14">
        <f t="shared" ca="1" si="401"/>
        <v>1.39855512952223</v>
      </c>
      <c r="H1174" s="14">
        <f t="shared" ca="1" si="402"/>
        <v>1.0035398600000001</v>
      </c>
      <c r="I1174" s="13">
        <f t="shared" si="416"/>
        <v>0.1</v>
      </c>
      <c r="J1174" s="29">
        <f t="shared" si="403"/>
        <v>45524</v>
      </c>
      <c r="K1174" s="2">
        <f t="shared" si="404"/>
        <v>9</v>
      </c>
      <c r="L1174" s="17">
        <f t="shared" si="405"/>
        <v>9</v>
      </c>
      <c r="M1174" s="12">
        <f t="shared" si="406"/>
        <v>1.003409735</v>
      </c>
      <c r="N1174" s="12">
        <f t="shared" ca="1" si="407"/>
        <v>1.006961665</v>
      </c>
      <c r="O1174" s="17">
        <f t="shared" si="408"/>
        <v>0</v>
      </c>
      <c r="P1174" s="14">
        <f t="shared" ca="1" si="409"/>
        <v>899.41371877000006</v>
      </c>
      <c r="Q1174" s="14">
        <f t="shared" si="413"/>
        <v>0</v>
      </c>
      <c r="R1174" s="14">
        <f t="shared" ca="1" si="410"/>
        <v>886.28205502000003</v>
      </c>
      <c r="S1174" s="20">
        <f t="shared" si="414"/>
        <v>0</v>
      </c>
      <c r="T1174" s="14">
        <f t="shared" si="417"/>
        <v>0</v>
      </c>
      <c r="U1174" s="4" t="str">
        <f t="shared" si="411"/>
        <v>J=</v>
      </c>
      <c r="V1174" s="29">
        <f t="shared" si="412"/>
        <v>45555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35">
        <f t="shared" si="415"/>
        <v>45538</v>
      </c>
      <c r="B1175" s="156">
        <f t="shared" ca="1" si="398"/>
        <v>1900.8784224400001</v>
      </c>
      <c r="C1175" s="14">
        <f t="shared" si="399"/>
        <v>1000</v>
      </c>
      <c r="D1175" s="13">
        <f ca="1">IF(A1175&lt;$B$1,VLOOKUP(A1175,[1]DI!$A$4:$B$15000,2,FALSE),0)</f>
        <v>0.104</v>
      </c>
      <c r="E1175" s="14">
        <f t="shared" ca="1" si="400"/>
        <v>1.0003926999999999</v>
      </c>
      <c r="F1175" s="14">
        <f ca="1">(TRUNC(PRODUCT($E$12:$E1174),16))</f>
        <v>1.4040569710968001</v>
      </c>
      <c r="G1175" s="14">
        <f t="shared" ca="1" si="401"/>
        <v>1.39855512952223</v>
      </c>
      <c r="H1175" s="14">
        <f t="shared" ca="1" si="402"/>
        <v>1.00393395</v>
      </c>
      <c r="I1175" s="13">
        <f t="shared" si="416"/>
        <v>0.1</v>
      </c>
      <c r="J1175" s="29">
        <f t="shared" si="403"/>
        <v>45524</v>
      </c>
      <c r="K1175" s="2">
        <f t="shared" si="404"/>
        <v>10</v>
      </c>
      <c r="L1175" s="17">
        <f t="shared" si="405"/>
        <v>10</v>
      </c>
      <c r="M1175" s="12">
        <f t="shared" si="406"/>
        <v>1.003789311</v>
      </c>
      <c r="N1175" s="12">
        <f t="shared" ca="1" si="407"/>
        <v>1.0077381679999999</v>
      </c>
      <c r="O1175" s="17">
        <f t="shared" si="408"/>
        <v>0</v>
      </c>
      <c r="P1175" s="14">
        <f t="shared" ca="1" si="409"/>
        <v>900.87842244000001</v>
      </c>
      <c r="Q1175" s="14">
        <f t="shared" si="413"/>
        <v>0</v>
      </c>
      <c r="R1175" s="14">
        <f t="shared" ca="1" si="410"/>
        <v>886.28205502000003</v>
      </c>
      <c r="S1175" s="20">
        <f t="shared" si="414"/>
        <v>0</v>
      </c>
      <c r="T1175" s="14">
        <f t="shared" si="417"/>
        <v>0</v>
      </c>
      <c r="U1175" s="4" t="str">
        <f t="shared" si="411"/>
        <v>J=</v>
      </c>
      <c r="V1175" s="29">
        <f t="shared" si="412"/>
        <v>45555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35">
        <f t="shared" si="415"/>
        <v>45539</v>
      </c>
      <c r="B1176" s="156">
        <f t="shared" ca="1" si="398"/>
        <v>1902.34424657</v>
      </c>
      <c r="C1176" s="14">
        <f t="shared" si="399"/>
        <v>1000</v>
      </c>
      <c r="D1176" s="13">
        <f ca="1">IF(A1176&lt;$B$1,VLOOKUP(A1176,[1]DI!$A$4:$B$15000,2,FALSE),0)</f>
        <v>0.104</v>
      </c>
      <c r="E1176" s="14">
        <f t="shared" ca="1" si="400"/>
        <v>1.0003926999999999</v>
      </c>
      <c r="F1176" s="14">
        <f ca="1">(TRUNC(PRODUCT($E$12:$E1175),16))</f>
        <v>1.40460834426935</v>
      </c>
      <c r="G1176" s="14">
        <f t="shared" ca="1" si="401"/>
        <v>1.39855512952223</v>
      </c>
      <c r="H1176" s="14">
        <f t="shared" ca="1" si="402"/>
        <v>1.0043281900000001</v>
      </c>
      <c r="I1176" s="13">
        <f t="shared" si="416"/>
        <v>0.1</v>
      </c>
      <c r="J1176" s="29">
        <f t="shared" si="403"/>
        <v>45524</v>
      </c>
      <c r="K1176" s="2">
        <f t="shared" si="404"/>
        <v>11</v>
      </c>
      <c r="L1176" s="17">
        <f t="shared" si="405"/>
        <v>11</v>
      </c>
      <c r="M1176" s="12">
        <f t="shared" si="406"/>
        <v>1.004169031</v>
      </c>
      <c r="N1176" s="12">
        <f t="shared" ca="1" si="407"/>
        <v>1.008515265</v>
      </c>
      <c r="O1176" s="17">
        <f t="shared" si="408"/>
        <v>0</v>
      </c>
      <c r="P1176" s="14">
        <f t="shared" ca="1" si="409"/>
        <v>902.34424657</v>
      </c>
      <c r="Q1176" s="14">
        <f t="shared" si="413"/>
        <v>0</v>
      </c>
      <c r="R1176" s="14">
        <f t="shared" ca="1" si="410"/>
        <v>886.28205502000003</v>
      </c>
      <c r="S1176" s="20">
        <f t="shared" si="414"/>
        <v>0</v>
      </c>
      <c r="T1176" s="14">
        <f t="shared" si="417"/>
        <v>0</v>
      </c>
      <c r="U1176" s="4" t="str">
        <f t="shared" si="411"/>
        <v>J=</v>
      </c>
      <c r="V1176" s="29">
        <f t="shared" si="412"/>
        <v>45555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x14ac:dyDescent="0.15">
      <c r="A1177" s="35">
        <f t="shared" si="415"/>
        <v>45540</v>
      </c>
      <c r="B1177" s="156">
        <f t="shared" ref="B1177:B1240" ca="1" si="418">IF(A1177&lt;=TODAY(),C1177+P1177,IF(AND(A1177&gt;TODAY(),A1177&lt;=$B$1),IF(VLOOKUP(TODAY(),$A$10:$D$5000,4,FALSE)=0,"n.d",C1177+P1177),"n.d"))</f>
        <v>1903.81121379</v>
      </c>
      <c r="C1177" s="14">
        <f t="shared" ref="C1177:C1240" si="419">(C1176-T1176)</f>
        <v>1000</v>
      </c>
      <c r="D1177" s="13">
        <f ca="1">IF(A1177&lt;$B$1,VLOOKUP(A1177,[1]DI!$A$4:$B$15000,2,FALSE),0)</f>
        <v>0.104</v>
      </c>
      <c r="E1177" s="14">
        <f t="shared" ref="E1177:E1240" ca="1" si="420">ROUND(((1+D1177)^(1/252)),8)</f>
        <v>1.0003926999999999</v>
      </c>
      <c r="F1177" s="14">
        <f ca="1">(TRUNC(PRODUCT($E$12:$E1176),16))</f>
        <v>1.40515993396615</v>
      </c>
      <c r="G1177" s="14">
        <f t="shared" ref="G1177:G1240" ca="1" si="421">IF(O1176&gt;0,F1176,G1176)</f>
        <v>1.39855512952223</v>
      </c>
      <c r="H1177" s="14">
        <f t="shared" ref="H1177:H1240" ca="1" si="422">ROUND(F1177/G1177,8)</f>
        <v>1.0047225900000001</v>
      </c>
      <c r="I1177" s="13">
        <f t="shared" si="416"/>
        <v>0.1</v>
      </c>
      <c r="J1177" s="29">
        <f t="shared" ref="J1177:J1240" si="423">IF(O1176&gt;0,VLOOKUP(O1176,Y$12:AI$150,2),J1176)</f>
        <v>45524</v>
      </c>
      <c r="K1177" s="2">
        <f t="shared" ref="K1177:K1240" si="424">IF(A1177&gt;J1177,IF(NETWORKDAYS(J1177,A1177,$Y$160:$Y$544)-1=0,1,NETWORKDAYS(J1177,A1177,$Y$160:$Y$544)-1),0)</f>
        <v>12</v>
      </c>
      <c r="L1177" s="17">
        <f t="shared" ref="L1177:L1240" si="425">IF(AND(K1177=1,K1176=1),1,IF(K1177&gt;0,IF(K1177=K1176,K1177+1,K1177),0))</f>
        <v>12</v>
      </c>
      <c r="M1177" s="12">
        <f t="shared" ref="M1177:M1240" si="426">ROUND((I1177+1)^(L1177/252),9)</f>
        <v>1.0045488950000001</v>
      </c>
      <c r="N1177" s="12">
        <f t="shared" ref="N1177:N1240" ca="1" si="427">ROUND(H1177*M1177,9)</f>
        <v>1.009292968</v>
      </c>
      <c r="O1177" s="17">
        <f t="shared" ref="O1177:O1240" si="428">IF(VLOOKUP(A1177,Z$12:AG$150,8)=VLOOKUP(A1176,Z$12:AG$150,8),0,VLOOKUP(A1177,Z$12:AG$150,8))</f>
        <v>0</v>
      </c>
      <c r="P1177" s="14">
        <f t="shared" ref="P1177:P1240" ca="1" si="429">TRUNC(((N1177-1)*C1177),8)+TRUNC(R1176*N1177,8)</f>
        <v>903.81121379000001</v>
      </c>
      <c r="Q1177" s="14">
        <f t="shared" si="413"/>
        <v>0</v>
      </c>
      <c r="R1177" s="14">
        <f t="shared" ref="R1177:R1240" ca="1" si="430">IF(O1177&gt;0,P1177-Q1177,R1176)</f>
        <v>886.28205502000003</v>
      </c>
      <c r="S1177" s="20">
        <f t="shared" si="414"/>
        <v>0</v>
      </c>
      <c r="T1177" s="14">
        <f t="shared" si="417"/>
        <v>0</v>
      </c>
      <c r="U1177" s="4" t="str">
        <f t="shared" ref="U1177:U1240" si="431">IF(O1176&gt;0,VLOOKUP(O1176,Y$12:AI$150,10),U1176)</f>
        <v>J=</v>
      </c>
      <c r="V1177" s="29">
        <f t="shared" ref="V1177:V1240" si="432">IF(O1176&gt;0,VLOOKUP(O1176,Y$12:AI$150,11),V1176)</f>
        <v>45555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35">
        <f t="shared" si="415"/>
        <v>45541</v>
      </c>
      <c r="B1178" s="156">
        <f t="shared" ca="1" si="418"/>
        <v>1905.2793184299999</v>
      </c>
      <c r="C1178" s="14">
        <f t="shared" si="419"/>
        <v>1000</v>
      </c>
      <c r="D1178" s="13">
        <f ca="1">IF(A1178&lt;$B$1,VLOOKUP(A1178,[1]DI!$A$4:$B$15000,2,FALSE),0)</f>
        <v>0.104</v>
      </c>
      <c r="E1178" s="14">
        <f t="shared" ca="1" si="420"/>
        <v>1.0003926999999999</v>
      </c>
      <c r="F1178" s="14">
        <f ca="1">(TRUNC(PRODUCT($E$12:$E1177),16))</f>
        <v>1.4057117402722199</v>
      </c>
      <c r="G1178" s="14">
        <f t="shared" ca="1" si="421"/>
        <v>1.39855512952223</v>
      </c>
      <c r="H1178" s="14">
        <f t="shared" ca="1" si="422"/>
        <v>1.00511715</v>
      </c>
      <c r="I1178" s="13">
        <f t="shared" si="416"/>
        <v>0.1</v>
      </c>
      <c r="J1178" s="29">
        <f t="shared" si="423"/>
        <v>45524</v>
      </c>
      <c r="K1178" s="2">
        <f t="shared" si="424"/>
        <v>13</v>
      </c>
      <c r="L1178" s="17">
        <f t="shared" si="425"/>
        <v>13</v>
      </c>
      <c r="M1178" s="12">
        <f t="shared" si="426"/>
        <v>1.0049289020000001</v>
      </c>
      <c r="N1178" s="12">
        <f t="shared" ca="1" si="427"/>
        <v>1.010071274</v>
      </c>
      <c r="O1178" s="17">
        <f t="shared" si="428"/>
        <v>0</v>
      </c>
      <c r="P1178" s="14">
        <f t="shared" ca="1" si="429"/>
        <v>905.27931842999999</v>
      </c>
      <c r="Q1178" s="14">
        <f t="shared" si="413"/>
        <v>0</v>
      </c>
      <c r="R1178" s="14">
        <f t="shared" ca="1" si="430"/>
        <v>886.28205502000003</v>
      </c>
      <c r="S1178" s="20">
        <f t="shared" si="414"/>
        <v>0</v>
      </c>
      <c r="T1178" s="14">
        <f t="shared" si="417"/>
        <v>0</v>
      </c>
      <c r="U1178" s="4" t="str">
        <f t="shared" si="431"/>
        <v>J=</v>
      </c>
      <c r="V1178" s="29">
        <f t="shared" si="432"/>
        <v>45555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35">
        <f t="shared" si="415"/>
        <v>45542</v>
      </c>
      <c r="B1179" s="156">
        <f t="shared" ca="1" si="418"/>
        <v>1906.74854729</v>
      </c>
      <c r="C1179" s="14">
        <f t="shared" si="419"/>
        <v>1000</v>
      </c>
      <c r="D1179" s="13">
        <f ca="1">IF(A1179&lt;$B$1,VLOOKUP(A1179,[1]DI!$A$4:$B$15000,2,FALSE),0)</f>
        <v>0</v>
      </c>
      <c r="E1179" s="14">
        <f t="shared" ca="1" si="420"/>
        <v>1</v>
      </c>
      <c r="F1179" s="14">
        <f ca="1">(TRUNC(PRODUCT($E$12:$E1178),16))</f>
        <v>1.40626376327262</v>
      </c>
      <c r="G1179" s="14">
        <f t="shared" ca="1" si="421"/>
        <v>1.39855512952223</v>
      </c>
      <c r="H1179" s="14">
        <f t="shared" ca="1" si="422"/>
        <v>1.0055118599999999</v>
      </c>
      <c r="I1179" s="13">
        <f t="shared" si="416"/>
        <v>0.1</v>
      </c>
      <c r="J1179" s="29">
        <f t="shared" si="423"/>
        <v>45524</v>
      </c>
      <c r="K1179" s="2">
        <f t="shared" si="424"/>
        <v>13</v>
      </c>
      <c r="L1179" s="17">
        <f t="shared" si="425"/>
        <v>14</v>
      </c>
      <c r="M1179" s="12">
        <f t="shared" si="426"/>
        <v>1.005309053</v>
      </c>
      <c r="N1179" s="12">
        <f t="shared" ca="1" si="427"/>
        <v>1.0108501759999999</v>
      </c>
      <c r="O1179" s="17">
        <f t="shared" si="428"/>
        <v>0</v>
      </c>
      <c r="P1179" s="14">
        <f t="shared" ca="1" si="429"/>
        <v>906.74854729000003</v>
      </c>
      <c r="Q1179" s="14">
        <f t="shared" si="413"/>
        <v>0</v>
      </c>
      <c r="R1179" s="14">
        <f t="shared" ca="1" si="430"/>
        <v>886.28205502000003</v>
      </c>
      <c r="S1179" s="20">
        <f t="shared" si="414"/>
        <v>0</v>
      </c>
      <c r="T1179" s="14">
        <f t="shared" si="417"/>
        <v>0</v>
      </c>
      <c r="U1179" s="4" t="str">
        <f t="shared" si="431"/>
        <v>J=</v>
      </c>
      <c r="V1179" s="29">
        <f t="shared" si="432"/>
        <v>45555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35">
        <f t="shared" si="415"/>
        <v>45543</v>
      </c>
      <c r="B1180" s="156">
        <f t="shared" ca="1" si="418"/>
        <v>1906.74854729</v>
      </c>
      <c r="C1180" s="14">
        <f t="shared" si="419"/>
        <v>1000</v>
      </c>
      <c r="D1180" s="13">
        <f ca="1">IF(A1180&lt;$B$1,VLOOKUP(A1180,[1]DI!$A$4:$B$15000,2,FALSE),0)</f>
        <v>0</v>
      </c>
      <c r="E1180" s="14">
        <f t="shared" ca="1" si="420"/>
        <v>1</v>
      </c>
      <c r="F1180" s="14">
        <f ca="1">(TRUNC(PRODUCT($E$12:$E1179),16))</f>
        <v>1.40626376327262</v>
      </c>
      <c r="G1180" s="14">
        <f t="shared" ca="1" si="421"/>
        <v>1.39855512952223</v>
      </c>
      <c r="H1180" s="14">
        <f t="shared" ca="1" si="422"/>
        <v>1.0055118599999999</v>
      </c>
      <c r="I1180" s="13">
        <f t="shared" si="416"/>
        <v>0.1</v>
      </c>
      <c r="J1180" s="29">
        <f t="shared" si="423"/>
        <v>45524</v>
      </c>
      <c r="K1180" s="2">
        <f t="shared" si="424"/>
        <v>13</v>
      </c>
      <c r="L1180" s="17">
        <f t="shared" si="425"/>
        <v>14</v>
      </c>
      <c r="M1180" s="12">
        <f t="shared" si="426"/>
        <v>1.005309053</v>
      </c>
      <c r="N1180" s="12">
        <f t="shared" ca="1" si="427"/>
        <v>1.0108501759999999</v>
      </c>
      <c r="O1180" s="17">
        <f t="shared" si="428"/>
        <v>0</v>
      </c>
      <c r="P1180" s="14">
        <f t="shared" ca="1" si="429"/>
        <v>906.74854729000003</v>
      </c>
      <c r="Q1180" s="14">
        <f t="shared" si="413"/>
        <v>0</v>
      </c>
      <c r="R1180" s="14">
        <f t="shared" ca="1" si="430"/>
        <v>886.28205502000003</v>
      </c>
      <c r="S1180" s="20">
        <f t="shared" si="414"/>
        <v>0</v>
      </c>
      <c r="T1180" s="14">
        <f t="shared" si="417"/>
        <v>0</v>
      </c>
      <c r="U1180" s="4" t="str">
        <f t="shared" si="431"/>
        <v>J=</v>
      </c>
      <c r="V1180" s="29">
        <f t="shared" si="432"/>
        <v>45555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35">
        <f t="shared" si="415"/>
        <v>45544</v>
      </c>
      <c r="B1181" s="156">
        <f t="shared" ca="1" si="418"/>
        <v>1906.74854729</v>
      </c>
      <c r="C1181" s="14">
        <f t="shared" si="419"/>
        <v>1000</v>
      </c>
      <c r="D1181" s="13">
        <f ca="1">IF(A1181&lt;$B$1,VLOOKUP(A1181,[1]DI!$A$4:$B$15000,2,FALSE),0)</f>
        <v>0.104</v>
      </c>
      <c r="E1181" s="14">
        <f t="shared" ca="1" si="420"/>
        <v>1.0003926999999999</v>
      </c>
      <c r="F1181" s="14">
        <f ca="1">(TRUNC(PRODUCT($E$12:$E1180),16))</f>
        <v>1.40626376327262</v>
      </c>
      <c r="G1181" s="14">
        <f t="shared" ca="1" si="421"/>
        <v>1.39855512952223</v>
      </c>
      <c r="H1181" s="14">
        <f t="shared" ca="1" si="422"/>
        <v>1.0055118599999999</v>
      </c>
      <c r="I1181" s="13">
        <f t="shared" si="416"/>
        <v>0.1</v>
      </c>
      <c r="J1181" s="29">
        <f t="shared" si="423"/>
        <v>45524</v>
      </c>
      <c r="K1181" s="2">
        <f t="shared" si="424"/>
        <v>14</v>
      </c>
      <c r="L1181" s="17">
        <f t="shared" si="425"/>
        <v>14</v>
      </c>
      <c r="M1181" s="12">
        <f t="shared" si="426"/>
        <v>1.005309053</v>
      </c>
      <c r="N1181" s="12">
        <f t="shared" ca="1" si="427"/>
        <v>1.0108501759999999</v>
      </c>
      <c r="O1181" s="17">
        <f t="shared" si="428"/>
        <v>0</v>
      </c>
      <c r="P1181" s="14">
        <f t="shared" ca="1" si="429"/>
        <v>906.74854729000003</v>
      </c>
      <c r="Q1181" s="14">
        <f t="shared" si="413"/>
        <v>0</v>
      </c>
      <c r="R1181" s="14">
        <f t="shared" ca="1" si="430"/>
        <v>886.28205502000003</v>
      </c>
      <c r="S1181" s="20">
        <f t="shared" si="414"/>
        <v>0</v>
      </c>
      <c r="T1181" s="14">
        <f t="shared" si="417"/>
        <v>0</v>
      </c>
      <c r="U1181" s="4" t="str">
        <f t="shared" si="431"/>
        <v>J=</v>
      </c>
      <c r="V1181" s="29">
        <f t="shared" si="432"/>
        <v>45555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35">
        <f t="shared" si="415"/>
        <v>45545</v>
      </c>
      <c r="B1182" s="156">
        <f t="shared" ca="1" si="418"/>
        <v>1908.2188985</v>
      </c>
      <c r="C1182" s="14">
        <f t="shared" si="419"/>
        <v>1000</v>
      </c>
      <c r="D1182" s="13">
        <f ca="1">IF(A1182&lt;$B$1,VLOOKUP(A1182,[1]DI!$A$4:$B$15000,2,FALSE),0)</f>
        <v>0.104</v>
      </c>
      <c r="E1182" s="14">
        <f t="shared" ca="1" si="420"/>
        <v>1.0003926999999999</v>
      </c>
      <c r="F1182" s="14">
        <f ca="1">(TRUNC(PRODUCT($E$12:$E1181),16))</f>
        <v>1.4068160030524599</v>
      </c>
      <c r="G1182" s="14">
        <f t="shared" ca="1" si="421"/>
        <v>1.39855512952223</v>
      </c>
      <c r="H1182" s="14">
        <f t="shared" ca="1" si="422"/>
        <v>1.00590672</v>
      </c>
      <c r="I1182" s="13">
        <f t="shared" si="416"/>
        <v>0.1</v>
      </c>
      <c r="J1182" s="29">
        <f t="shared" si="423"/>
        <v>45524</v>
      </c>
      <c r="K1182" s="2">
        <f t="shared" si="424"/>
        <v>15</v>
      </c>
      <c r="L1182" s="17">
        <f t="shared" si="425"/>
        <v>15</v>
      </c>
      <c r="M1182" s="12">
        <f t="shared" si="426"/>
        <v>1.005689348</v>
      </c>
      <c r="N1182" s="12">
        <f t="shared" ca="1" si="427"/>
        <v>1.0116296730000001</v>
      </c>
      <c r="O1182" s="17">
        <f t="shared" si="428"/>
        <v>0</v>
      </c>
      <c r="P1182" s="14">
        <f t="shared" ca="1" si="429"/>
        <v>908.21889850000002</v>
      </c>
      <c r="Q1182" s="14">
        <f t="shared" si="413"/>
        <v>0</v>
      </c>
      <c r="R1182" s="14">
        <f t="shared" ca="1" si="430"/>
        <v>886.28205502000003</v>
      </c>
      <c r="S1182" s="20">
        <f t="shared" si="414"/>
        <v>0</v>
      </c>
      <c r="T1182" s="14">
        <f t="shared" si="417"/>
        <v>0</v>
      </c>
      <c r="U1182" s="4" t="str">
        <f t="shared" si="431"/>
        <v>J=</v>
      </c>
      <c r="V1182" s="29">
        <f t="shared" si="432"/>
        <v>45555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35">
        <f t="shared" si="415"/>
        <v>45546</v>
      </c>
      <c r="B1183" s="156">
        <f t="shared" ca="1" si="418"/>
        <v>1909.6903946799998</v>
      </c>
      <c r="C1183" s="14">
        <f t="shared" si="419"/>
        <v>1000</v>
      </c>
      <c r="D1183" s="13">
        <f ca="1">IF(A1183&lt;$B$1,VLOOKUP(A1183,[1]DI!$A$4:$B$15000,2,FALSE),0)</f>
        <v>0.104</v>
      </c>
      <c r="E1183" s="14">
        <f t="shared" ca="1" si="420"/>
        <v>1.0003926999999999</v>
      </c>
      <c r="F1183" s="14">
        <f ca="1">(TRUNC(PRODUCT($E$12:$E1182),16))</f>
        <v>1.4073684596968601</v>
      </c>
      <c r="G1183" s="14">
        <f t="shared" ca="1" si="421"/>
        <v>1.39855512952223</v>
      </c>
      <c r="H1183" s="14">
        <f t="shared" ca="1" si="422"/>
        <v>1.0063017400000001</v>
      </c>
      <c r="I1183" s="13">
        <f t="shared" si="416"/>
        <v>0.1</v>
      </c>
      <c r="J1183" s="29">
        <f t="shared" si="423"/>
        <v>45524</v>
      </c>
      <c r="K1183" s="2">
        <f t="shared" si="424"/>
        <v>16</v>
      </c>
      <c r="L1183" s="17">
        <f t="shared" si="425"/>
        <v>16</v>
      </c>
      <c r="M1183" s="12">
        <f t="shared" si="426"/>
        <v>1.0060697869999999</v>
      </c>
      <c r="N1183" s="12">
        <f t="shared" ca="1" si="427"/>
        <v>1.012409777</v>
      </c>
      <c r="O1183" s="17">
        <f t="shared" si="428"/>
        <v>0</v>
      </c>
      <c r="P1183" s="14">
        <f t="shared" ca="1" si="429"/>
        <v>909.69039467999994</v>
      </c>
      <c r="Q1183" s="14">
        <f t="shared" si="413"/>
        <v>0</v>
      </c>
      <c r="R1183" s="14">
        <f t="shared" ca="1" si="430"/>
        <v>886.28205502000003</v>
      </c>
      <c r="S1183" s="20">
        <f t="shared" si="414"/>
        <v>0</v>
      </c>
      <c r="T1183" s="14">
        <f t="shared" si="417"/>
        <v>0</v>
      </c>
      <c r="U1183" s="4" t="str">
        <f t="shared" si="431"/>
        <v>J=</v>
      </c>
      <c r="V1183" s="29">
        <f t="shared" si="432"/>
        <v>45555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35">
        <f t="shared" si="415"/>
        <v>45547</v>
      </c>
      <c r="B1184" s="156">
        <f t="shared" ca="1" si="418"/>
        <v>1911.1630169599998</v>
      </c>
      <c r="C1184" s="14">
        <f t="shared" si="419"/>
        <v>1000</v>
      </c>
      <c r="D1184" s="13">
        <f ca="1">IF(A1184&lt;$B$1,VLOOKUP(A1184,[1]DI!$A$4:$B$15000,2,FALSE),0)</f>
        <v>0.104</v>
      </c>
      <c r="E1184" s="14">
        <f t="shared" ca="1" si="420"/>
        <v>1.0003926999999999</v>
      </c>
      <c r="F1184" s="14">
        <f ca="1">(TRUNC(PRODUCT($E$12:$E1183),16))</f>
        <v>1.40792113329098</v>
      </c>
      <c r="G1184" s="14">
        <f t="shared" ca="1" si="421"/>
        <v>1.39855512952223</v>
      </c>
      <c r="H1184" s="14">
        <f t="shared" ca="1" si="422"/>
        <v>1.0066969100000001</v>
      </c>
      <c r="I1184" s="13">
        <f t="shared" si="416"/>
        <v>0.1</v>
      </c>
      <c r="J1184" s="29">
        <f t="shared" si="423"/>
        <v>45524</v>
      </c>
      <c r="K1184" s="2">
        <f t="shared" si="424"/>
        <v>17</v>
      </c>
      <c r="L1184" s="17">
        <f t="shared" si="425"/>
        <v>17</v>
      </c>
      <c r="M1184" s="12">
        <f t="shared" si="426"/>
        <v>1.00645037</v>
      </c>
      <c r="N1184" s="12">
        <f t="shared" ca="1" si="427"/>
        <v>1.0131904780000001</v>
      </c>
      <c r="O1184" s="17">
        <f t="shared" si="428"/>
        <v>0</v>
      </c>
      <c r="P1184" s="14">
        <f t="shared" ca="1" si="429"/>
        <v>911.16301695999994</v>
      </c>
      <c r="Q1184" s="14">
        <f t="shared" si="413"/>
        <v>0</v>
      </c>
      <c r="R1184" s="14">
        <f t="shared" ca="1" si="430"/>
        <v>886.28205502000003</v>
      </c>
      <c r="S1184" s="20">
        <f t="shared" si="414"/>
        <v>0</v>
      </c>
      <c r="T1184" s="14">
        <f t="shared" si="417"/>
        <v>0</v>
      </c>
      <c r="U1184" s="4" t="str">
        <f t="shared" si="431"/>
        <v>J=</v>
      </c>
      <c r="V1184" s="29">
        <f t="shared" si="432"/>
        <v>45555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35">
        <f t="shared" si="415"/>
        <v>45548</v>
      </c>
      <c r="B1185" s="156">
        <f t="shared" ca="1" si="418"/>
        <v>1912.6367804500001</v>
      </c>
      <c r="C1185" s="14">
        <f t="shared" si="419"/>
        <v>1000</v>
      </c>
      <c r="D1185" s="13">
        <f ca="1">IF(A1185&lt;$B$1,VLOOKUP(A1185,[1]DI!$A$4:$B$15000,2,FALSE),0)</f>
        <v>0.104</v>
      </c>
      <c r="E1185" s="14">
        <f t="shared" ca="1" si="420"/>
        <v>1.0003926999999999</v>
      </c>
      <c r="F1185" s="14">
        <f ca="1">(TRUNC(PRODUCT($E$12:$E1184),16))</f>
        <v>1.40847402392002</v>
      </c>
      <c r="G1185" s="14">
        <f t="shared" ca="1" si="421"/>
        <v>1.39855512952223</v>
      </c>
      <c r="H1185" s="14">
        <f t="shared" ca="1" si="422"/>
        <v>1.00709224</v>
      </c>
      <c r="I1185" s="13">
        <f t="shared" si="416"/>
        <v>0.1</v>
      </c>
      <c r="J1185" s="29">
        <f t="shared" si="423"/>
        <v>45524</v>
      </c>
      <c r="K1185" s="2">
        <f t="shared" si="424"/>
        <v>18</v>
      </c>
      <c r="L1185" s="17">
        <f t="shared" si="425"/>
        <v>18</v>
      </c>
      <c r="M1185" s="12">
        <f t="shared" si="426"/>
        <v>1.006831096</v>
      </c>
      <c r="N1185" s="12">
        <f t="shared" ca="1" si="427"/>
        <v>1.013971784</v>
      </c>
      <c r="O1185" s="17">
        <f t="shared" si="428"/>
        <v>0</v>
      </c>
      <c r="P1185" s="14">
        <f t="shared" ca="1" si="429"/>
        <v>912.63678044999995</v>
      </c>
      <c r="Q1185" s="14">
        <f t="shared" si="413"/>
        <v>0</v>
      </c>
      <c r="R1185" s="14">
        <f t="shared" ca="1" si="430"/>
        <v>886.28205502000003</v>
      </c>
      <c r="S1185" s="20">
        <f t="shared" si="414"/>
        <v>0</v>
      </c>
      <c r="T1185" s="14">
        <f t="shared" si="417"/>
        <v>0</v>
      </c>
      <c r="U1185" s="4" t="str">
        <f t="shared" si="431"/>
        <v>J=</v>
      </c>
      <c r="V1185" s="29">
        <f t="shared" si="432"/>
        <v>45555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35">
        <f t="shared" si="415"/>
        <v>45549</v>
      </c>
      <c r="B1186" s="156">
        <f t="shared" ca="1" si="418"/>
        <v>1914.1116907999999</v>
      </c>
      <c r="C1186" s="14">
        <f t="shared" si="419"/>
        <v>1000</v>
      </c>
      <c r="D1186" s="13">
        <f ca="1">IF(A1186&lt;$B$1,VLOOKUP(A1186,[1]DI!$A$4:$B$15000,2,FALSE),0)</f>
        <v>0</v>
      </c>
      <c r="E1186" s="14">
        <f t="shared" ca="1" si="420"/>
        <v>1</v>
      </c>
      <c r="F1186" s="14">
        <f ca="1">(TRUNC(PRODUCT($E$12:$E1185),16))</f>
        <v>1.40902713166922</v>
      </c>
      <c r="G1186" s="14">
        <f t="shared" ca="1" si="421"/>
        <v>1.39855512952223</v>
      </c>
      <c r="H1186" s="14">
        <f t="shared" ca="1" si="422"/>
        <v>1.00748773</v>
      </c>
      <c r="I1186" s="13">
        <f t="shared" si="416"/>
        <v>0.1</v>
      </c>
      <c r="J1186" s="29">
        <f t="shared" si="423"/>
        <v>45524</v>
      </c>
      <c r="K1186" s="2">
        <f t="shared" si="424"/>
        <v>18</v>
      </c>
      <c r="L1186" s="17">
        <f t="shared" si="425"/>
        <v>19</v>
      </c>
      <c r="M1186" s="12">
        <f t="shared" si="426"/>
        <v>1.0072119669999999</v>
      </c>
      <c r="N1186" s="12">
        <f t="shared" ca="1" si="427"/>
        <v>1.014753698</v>
      </c>
      <c r="O1186" s="17">
        <f t="shared" si="428"/>
        <v>0</v>
      </c>
      <c r="P1186" s="14">
        <f t="shared" ca="1" si="429"/>
        <v>914.11169080000002</v>
      </c>
      <c r="Q1186" s="14">
        <f t="shared" si="413"/>
        <v>0</v>
      </c>
      <c r="R1186" s="14">
        <f t="shared" ca="1" si="430"/>
        <v>886.28205502000003</v>
      </c>
      <c r="S1186" s="20">
        <f t="shared" si="414"/>
        <v>0</v>
      </c>
      <c r="T1186" s="14">
        <f t="shared" si="417"/>
        <v>0</v>
      </c>
      <c r="U1186" s="4" t="str">
        <f t="shared" si="431"/>
        <v>J=</v>
      </c>
      <c r="V1186" s="29">
        <f t="shared" si="432"/>
        <v>45555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35">
        <f t="shared" si="415"/>
        <v>45550</v>
      </c>
      <c r="B1187" s="156">
        <f t="shared" ca="1" si="418"/>
        <v>1914.1116907999999</v>
      </c>
      <c r="C1187" s="14">
        <f t="shared" si="419"/>
        <v>1000</v>
      </c>
      <c r="D1187" s="13">
        <f ca="1">IF(A1187&lt;$B$1,VLOOKUP(A1187,[1]DI!$A$4:$B$15000,2,FALSE),0)</f>
        <v>0</v>
      </c>
      <c r="E1187" s="14">
        <f t="shared" ca="1" si="420"/>
        <v>1</v>
      </c>
      <c r="F1187" s="14">
        <f ca="1">(TRUNC(PRODUCT($E$12:$E1186),16))</f>
        <v>1.40902713166922</v>
      </c>
      <c r="G1187" s="14">
        <f t="shared" ca="1" si="421"/>
        <v>1.39855512952223</v>
      </c>
      <c r="H1187" s="14">
        <f t="shared" ca="1" si="422"/>
        <v>1.00748773</v>
      </c>
      <c r="I1187" s="13">
        <f t="shared" si="416"/>
        <v>0.1</v>
      </c>
      <c r="J1187" s="29">
        <f t="shared" si="423"/>
        <v>45524</v>
      </c>
      <c r="K1187" s="2">
        <f t="shared" si="424"/>
        <v>18</v>
      </c>
      <c r="L1187" s="17">
        <f t="shared" si="425"/>
        <v>19</v>
      </c>
      <c r="M1187" s="12">
        <f t="shared" si="426"/>
        <v>1.0072119669999999</v>
      </c>
      <c r="N1187" s="12">
        <f t="shared" ca="1" si="427"/>
        <v>1.014753698</v>
      </c>
      <c r="O1187" s="17">
        <f t="shared" si="428"/>
        <v>0</v>
      </c>
      <c r="P1187" s="14">
        <f t="shared" ca="1" si="429"/>
        <v>914.11169080000002</v>
      </c>
      <c r="Q1187" s="14">
        <f t="shared" si="413"/>
        <v>0</v>
      </c>
      <c r="R1187" s="14">
        <f t="shared" ca="1" si="430"/>
        <v>886.28205502000003</v>
      </c>
      <c r="S1187" s="20">
        <f t="shared" si="414"/>
        <v>0</v>
      </c>
      <c r="T1187" s="14">
        <f t="shared" si="417"/>
        <v>0</v>
      </c>
      <c r="U1187" s="4" t="str">
        <f t="shared" si="431"/>
        <v>J=</v>
      </c>
      <c r="V1187" s="29">
        <f t="shared" si="432"/>
        <v>45555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35">
        <f t="shared" si="415"/>
        <v>45551</v>
      </c>
      <c r="B1188" s="156">
        <f t="shared" ca="1" si="418"/>
        <v>1914.1116907999999</v>
      </c>
      <c r="C1188" s="14">
        <f t="shared" si="419"/>
        <v>1000</v>
      </c>
      <c r="D1188" s="13">
        <f ca="1">IF(A1188&lt;$B$1,VLOOKUP(A1188,[1]DI!$A$4:$B$15000,2,FALSE),0)</f>
        <v>0.104</v>
      </c>
      <c r="E1188" s="14">
        <f t="shared" ca="1" si="420"/>
        <v>1.0003926999999999</v>
      </c>
      <c r="F1188" s="14">
        <f ca="1">(TRUNC(PRODUCT($E$12:$E1187),16))</f>
        <v>1.40902713166922</v>
      </c>
      <c r="G1188" s="14">
        <f t="shared" ca="1" si="421"/>
        <v>1.39855512952223</v>
      </c>
      <c r="H1188" s="14">
        <f t="shared" ca="1" si="422"/>
        <v>1.00748773</v>
      </c>
      <c r="I1188" s="13">
        <f t="shared" si="416"/>
        <v>0.1</v>
      </c>
      <c r="J1188" s="29">
        <f t="shared" si="423"/>
        <v>45524</v>
      </c>
      <c r="K1188" s="2">
        <f t="shared" si="424"/>
        <v>19</v>
      </c>
      <c r="L1188" s="17">
        <f t="shared" si="425"/>
        <v>19</v>
      </c>
      <c r="M1188" s="12">
        <f t="shared" si="426"/>
        <v>1.0072119669999999</v>
      </c>
      <c r="N1188" s="12">
        <f t="shared" ca="1" si="427"/>
        <v>1.014753698</v>
      </c>
      <c r="O1188" s="17">
        <f t="shared" si="428"/>
        <v>0</v>
      </c>
      <c r="P1188" s="14">
        <f t="shared" ca="1" si="429"/>
        <v>914.11169080000002</v>
      </c>
      <c r="Q1188" s="14">
        <f t="shared" si="413"/>
        <v>0</v>
      </c>
      <c r="R1188" s="14">
        <f t="shared" ca="1" si="430"/>
        <v>886.28205502000003</v>
      </c>
      <c r="S1188" s="20">
        <f t="shared" si="414"/>
        <v>0</v>
      </c>
      <c r="T1188" s="14">
        <f t="shared" si="417"/>
        <v>0</v>
      </c>
      <c r="U1188" s="4" t="str">
        <f t="shared" si="431"/>
        <v>J=</v>
      </c>
      <c r="V1188" s="29">
        <f t="shared" si="432"/>
        <v>45555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35">
        <f t="shared" si="415"/>
        <v>45552</v>
      </c>
      <c r="B1189" s="156">
        <f t="shared" ca="1" si="418"/>
        <v>1915.58772914</v>
      </c>
      <c r="C1189" s="14">
        <f t="shared" si="419"/>
        <v>1000</v>
      </c>
      <c r="D1189" s="13">
        <f ca="1">IF(A1189&lt;$B$1,VLOOKUP(A1189,[1]DI!$A$4:$B$15000,2,FALSE),0)</f>
        <v>0.104</v>
      </c>
      <c r="E1189" s="14">
        <f t="shared" ca="1" si="420"/>
        <v>1.0003926999999999</v>
      </c>
      <c r="F1189" s="14">
        <f ca="1">(TRUNC(PRODUCT($E$12:$E1188),16))</f>
        <v>1.4095804566238199</v>
      </c>
      <c r="G1189" s="14">
        <f t="shared" ca="1" si="421"/>
        <v>1.39855512952223</v>
      </c>
      <c r="H1189" s="14">
        <f t="shared" ca="1" si="422"/>
        <v>1.0078833700000001</v>
      </c>
      <c r="I1189" s="13">
        <f t="shared" si="416"/>
        <v>0.1</v>
      </c>
      <c r="J1189" s="29">
        <f t="shared" si="423"/>
        <v>45524</v>
      </c>
      <c r="K1189" s="2">
        <f t="shared" si="424"/>
        <v>20</v>
      </c>
      <c r="L1189" s="17">
        <f t="shared" si="425"/>
        <v>20</v>
      </c>
      <c r="M1189" s="12">
        <f t="shared" si="426"/>
        <v>1.007592982</v>
      </c>
      <c r="N1189" s="12">
        <f t="shared" ca="1" si="427"/>
        <v>1.0155362100000001</v>
      </c>
      <c r="O1189" s="17">
        <f t="shared" si="428"/>
        <v>0</v>
      </c>
      <c r="P1189" s="14">
        <f t="shared" ca="1" si="429"/>
        <v>915.58772913999996</v>
      </c>
      <c r="Q1189" s="14">
        <f t="shared" si="413"/>
        <v>0</v>
      </c>
      <c r="R1189" s="14">
        <f t="shared" ca="1" si="430"/>
        <v>886.28205502000003</v>
      </c>
      <c r="S1189" s="20">
        <f t="shared" si="414"/>
        <v>0</v>
      </c>
      <c r="T1189" s="14">
        <f t="shared" si="417"/>
        <v>0</v>
      </c>
      <c r="U1189" s="4" t="str">
        <f t="shared" si="431"/>
        <v>J=</v>
      </c>
      <c r="V1189" s="29">
        <f t="shared" si="432"/>
        <v>45555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35">
        <f t="shared" si="415"/>
        <v>45553</v>
      </c>
      <c r="B1190" s="156">
        <f t="shared" ca="1" si="418"/>
        <v>1917.06491246</v>
      </c>
      <c r="C1190" s="14">
        <f t="shared" si="419"/>
        <v>1000</v>
      </c>
      <c r="D1190" s="13">
        <f ca="1">IF(A1190&lt;$B$1,VLOOKUP(A1190,[1]DI!$A$4:$B$15000,2,FALSE),0)</f>
        <v>0.104</v>
      </c>
      <c r="E1190" s="14">
        <f t="shared" ca="1" si="420"/>
        <v>1.0003926999999999</v>
      </c>
      <c r="F1190" s="14">
        <f ca="1">(TRUNC(PRODUCT($E$12:$E1189),16))</f>
        <v>1.4101339988691399</v>
      </c>
      <c r="G1190" s="14">
        <f t="shared" ca="1" si="421"/>
        <v>1.39855512952223</v>
      </c>
      <c r="H1190" s="14">
        <f t="shared" ca="1" si="422"/>
        <v>1.00827917</v>
      </c>
      <c r="I1190" s="13">
        <f t="shared" si="416"/>
        <v>0.1</v>
      </c>
      <c r="J1190" s="29">
        <f t="shared" si="423"/>
        <v>45524</v>
      </c>
      <c r="K1190" s="2">
        <f t="shared" si="424"/>
        <v>21</v>
      </c>
      <c r="L1190" s="17">
        <f t="shared" si="425"/>
        <v>21</v>
      </c>
      <c r="M1190" s="12">
        <f t="shared" si="426"/>
        <v>1.00797414</v>
      </c>
      <c r="N1190" s="12">
        <f t="shared" ca="1" si="427"/>
        <v>1.0163193290000001</v>
      </c>
      <c r="O1190" s="17">
        <f t="shared" si="428"/>
        <v>0</v>
      </c>
      <c r="P1190" s="14">
        <f t="shared" ca="1" si="429"/>
        <v>917.06491246000007</v>
      </c>
      <c r="Q1190" s="14">
        <f t="shared" si="413"/>
        <v>0</v>
      </c>
      <c r="R1190" s="14">
        <f t="shared" ca="1" si="430"/>
        <v>886.28205502000003</v>
      </c>
      <c r="S1190" s="20">
        <f t="shared" si="414"/>
        <v>0</v>
      </c>
      <c r="T1190" s="14">
        <f t="shared" si="417"/>
        <v>0</v>
      </c>
      <c r="U1190" s="4" t="str">
        <f t="shared" si="431"/>
        <v>J=</v>
      </c>
      <c r="V1190" s="29">
        <f t="shared" si="432"/>
        <v>45555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35">
        <f t="shared" si="415"/>
        <v>45554</v>
      </c>
      <c r="B1191" s="156">
        <f t="shared" ca="1" si="418"/>
        <v>1918.54322566</v>
      </c>
      <c r="C1191" s="14">
        <f t="shared" si="419"/>
        <v>1000</v>
      </c>
      <c r="D1191" s="13">
        <f ca="1">IF(A1191&lt;$B$1,VLOOKUP(A1191,[1]DI!$A$4:$B$15000,2,FALSE),0)</f>
        <v>0.1065</v>
      </c>
      <c r="E1191" s="14">
        <f t="shared" ca="1" si="420"/>
        <v>1.00040168</v>
      </c>
      <c r="F1191" s="14">
        <f ca="1">(TRUNC(PRODUCT($E$12:$E1190),16))</f>
        <v>1.41068775849049</v>
      </c>
      <c r="G1191" s="14">
        <f t="shared" ca="1" si="421"/>
        <v>1.39855512952223</v>
      </c>
      <c r="H1191" s="14">
        <f t="shared" ca="1" si="422"/>
        <v>1.0086751199999999</v>
      </c>
      <c r="I1191" s="13">
        <f t="shared" si="416"/>
        <v>0.1</v>
      </c>
      <c r="J1191" s="29">
        <f t="shared" si="423"/>
        <v>45524</v>
      </c>
      <c r="K1191" s="2">
        <f t="shared" si="424"/>
        <v>22</v>
      </c>
      <c r="L1191" s="17">
        <f t="shared" si="425"/>
        <v>22</v>
      </c>
      <c r="M1191" s="12">
        <f t="shared" si="426"/>
        <v>1.0083554429999999</v>
      </c>
      <c r="N1191" s="12">
        <f t="shared" ca="1" si="427"/>
        <v>1.017103047</v>
      </c>
      <c r="O1191" s="17">
        <f t="shared" si="428"/>
        <v>0</v>
      </c>
      <c r="P1191" s="14">
        <f t="shared" ca="1" si="429"/>
        <v>918.54322565999996</v>
      </c>
      <c r="Q1191" s="14">
        <f t="shared" si="413"/>
        <v>0</v>
      </c>
      <c r="R1191" s="14">
        <f t="shared" ca="1" si="430"/>
        <v>886.28205502000003</v>
      </c>
      <c r="S1191" s="20">
        <f t="shared" si="414"/>
        <v>0</v>
      </c>
      <c r="T1191" s="14">
        <f t="shared" si="417"/>
        <v>0</v>
      </c>
      <c r="U1191" s="4" t="str">
        <f t="shared" si="431"/>
        <v>J=</v>
      </c>
      <c r="V1191" s="29">
        <f t="shared" si="432"/>
        <v>45555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x14ac:dyDescent="0.15">
      <c r="A1192" s="35">
        <f t="shared" si="415"/>
        <v>45555</v>
      </c>
      <c r="B1192" s="156">
        <f t="shared" ca="1" si="418"/>
        <v>1920.0399093599999</v>
      </c>
      <c r="C1192" s="14">
        <f t="shared" si="419"/>
        <v>1000</v>
      </c>
      <c r="D1192" s="13">
        <f ca="1">IF(A1192&lt;$B$1,VLOOKUP(A1192,[1]DI!$A$4:$B$15000,2,FALSE),0)</f>
        <v>0.1065</v>
      </c>
      <c r="E1192" s="14">
        <f t="shared" ca="1" si="420"/>
        <v>1.00040168</v>
      </c>
      <c r="F1192" s="14">
        <f ca="1">(TRUNC(PRODUCT($E$12:$E1191),16))</f>
        <v>1.41125440354932</v>
      </c>
      <c r="G1192" s="14">
        <f t="shared" ca="1" si="421"/>
        <v>1.39855512952223</v>
      </c>
      <c r="H1192" s="14">
        <f t="shared" ca="1" si="422"/>
        <v>1.0090802800000001</v>
      </c>
      <c r="I1192" s="13">
        <f t="shared" si="416"/>
        <v>0.1</v>
      </c>
      <c r="J1192" s="29">
        <f t="shared" si="423"/>
        <v>45524</v>
      </c>
      <c r="K1192" s="2">
        <f t="shared" si="424"/>
        <v>23</v>
      </c>
      <c r="L1192" s="17">
        <f t="shared" si="425"/>
        <v>23</v>
      </c>
      <c r="M1192" s="12">
        <f t="shared" si="426"/>
        <v>1.0087368910000001</v>
      </c>
      <c r="N1192" s="12">
        <f t="shared" ca="1" si="427"/>
        <v>1.0178965040000001</v>
      </c>
      <c r="O1192" s="17">
        <f t="shared" si="428"/>
        <v>28</v>
      </c>
      <c r="P1192" s="14">
        <f t="shared" ca="1" si="429"/>
        <v>920.03990936000002</v>
      </c>
      <c r="Q1192" s="14">
        <f t="shared" si="413"/>
        <v>0</v>
      </c>
      <c r="R1192" s="14">
        <f t="shared" ca="1" si="430"/>
        <v>920.03990936000002</v>
      </c>
      <c r="S1192" s="20">
        <f t="shared" si="414"/>
        <v>0</v>
      </c>
      <c r="T1192" s="14">
        <f t="shared" si="417"/>
        <v>0</v>
      </c>
      <c r="U1192" s="4" t="str">
        <f t="shared" si="431"/>
        <v>J=</v>
      </c>
      <c r="V1192" s="29">
        <f t="shared" si="432"/>
        <v>45555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35">
        <f t="shared" si="415"/>
        <v>45556</v>
      </c>
      <c r="B1193" s="156">
        <f t="shared" ca="1" si="418"/>
        <v>1921.5377689699999</v>
      </c>
      <c r="C1193" s="14">
        <f t="shared" si="419"/>
        <v>1000</v>
      </c>
      <c r="D1193" s="13">
        <f ca="1">IF(A1193&lt;$B$1,VLOOKUP(A1193,[1]DI!$A$4:$B$15000,2,FALSE),0)</f>
        <v>0</v>
      </c>
      <c r="E1193" s="14">
        <f t="shared" ca="1" si="420"/>
        <v>1</v>
      </c>
      <c r="F1193" s="14">
        <f ca="1">(TRUNC(PRODUCT($E$12:$E1192),16))</f>
        <v>1.4118212762181399</v>
      </c>
      <c r="G1193" s="14">
        <f t="shared" ca="1" si="421"/>
        <v>1.41125440354932</v>
      </c>
      <c r="H1193" s="14">
        <f t="shared" ca="1" si="422"/>
        <v>1.00040168</v>
      </c>
      <c r="I1193" s="13">
        <f t="shared" si="416"/>
        <v>0.1</v>
      </c>
      <c r="J1193" s="29">
        <f t="shared" si="423"/>
        <v>45555</v>
      </c>
      <c r="K1193" s="2">
        <f t="shared" si="424"/>
        <v>1</v>
      </c>
      <c r="L1193" s="17">
        <f t="shared" si="425"/>
        <v>1</v>
      </c>
      <c r="M1193" s="12">
        <f t="shared" si="426"/>
        <v>1.000378287</v>
      </c>
      <c r="N1193" s="12">
        <f t="shared" ca="1" si="427"/>
        <v>1.0007801190000001</v>
      </c>
      <c r="O1193" s="17">
        <f t="shared" si="428"/>
        <v>0</v>
      </c>
      <c r="P1193" s="14">
        <f t="shared" ca="1" si="429"/>
        <v>921.53776897</v>
      </c>
      <c r="Q1193" s="14">
        <f t="shared" si="413"/>
        <v>0</v>
      </c>
      <c r="R1193" s="14">
        <f t="shared" ca="1" si="430"/>
        <v>920.03990936000002</v>
      </c>
      <c r="S1193" s="20">
        <f t="shared" si="414"/>
        <v>0</v>
      </c>
      <c r="T1193" s="14">
        <f t="shared" si="417"/>
        <v>0</v>
      </c>
      <c r="U1193" s="4" t="str">
        <f t="shared" si="431"/>
        <v>J=</v>
      </c>
      <c r="V1193" s="29">
        <f t="shared" si="432"/>
        <v>45586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35">
        <f t="shared" si="415"/>
        <v>45557</v>
      </c>
      <c r="B1194" s="156">
        <f t="shared" ca="1" si="418"/>
        <v>1921.5377689699999</v>
      </c>
      <c r="C1194" s="14">
        <f t="shared" si="419"/>
        <v>1000</v>
      </c>
      <c r="D1194" s="13">
        <f ca="1">IF(A1194&lt;$B$1,VLOOKUP(A1194,[1]DI!$A$4:$B$15000,2,FALSE),0)</f>
        <v>0</v>
      </c>
      <c r="E1194" s="14">
        <f t="shared" ca="1" si="420"/>
        <v>1</v>
      </c>
      <c r="F1194" s="14">
        <f ca="1">(TRUNC(PRODUCT($E$12:$E1193),16))</f>
        <v>1.4118212762181399</v>
      </c>
      <c r="G1194" s="14">
        <f t="shared" ca="1" si="421"/>
        <v>1.41125440354932</v>
      </c>
      <c r="H1194" s="14">
        <f t="shared" ca="1" si="422"/>
        <v>1.00040168</v>
      </c>
      <c r="I1194" s="13">
        <f t="shared" si="416"/>
        <v>0.1</v>
      </c>
      <c r="J1194" s="29">
        <f t="shared" si="423"/>
        <v>45555</v>
      </c>
      <c r="K1194" s="2">
        <f t="shared" si="424"/>
        <v>1</v>
      </c>
      <c r="L1194" s="17">
        <f t="shared" si="425"/>
        <v>1</v>
      </c>
      <c r="M1194" s="12">
        <f t="shared" si="426"/>
        <v>1.000378287</v>
      </c>
      <c r="N1194" s="12">
        <f t="shared" ca="1" si="427"/>
        <v>1.0007801190000001</v>
      </c>
      <c r="O1194" s="17">
        <f t="shared" si="428"/>
        <v>0</v>
      </c>
      <c r="P1194" s="14">
        <f t="shared" ca="1" si="429"/>
        <v>921.53776897</v>
      </c>
      <c r="Q1194" s="14">
        <f t="shared" si="413"/>
        <v>0</v>
      </c>
      <c r="R1194" s="14">
        <f t="shared" ca="1" si="430"/>
        <v>920.03990936000002</v>
      </c>
      <c r="S1194" s="20">
        <f t="shared" si="414"/>
        <v>0</v>
      </c>
      <c r="T1194" s="14">
        <f t="shared" si="417"/>
        <v>0</v>
      </c>
      <c r="U1194" s="4" t="str">
        <f t="shared" si="431"/>
        <v>J=</v>
      </c>
      <c r="V1194" s="29">
        <f t="shared" si="432"/>
        <v>45586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35">
        <f t="shared" si="415"/>
        <v>45558</v>
      </c>
      <c r="B1195" s="156">
        <f t="shared" ca="1" si="418"/>
        <v>1921.5377689699999</v>
      </c>
      <c r="C1195" s="14">
        <f t="shared" si="419"/>
        <v>1000</v>
      </c>
      <c r="D1195" s="13">
        <f ca="1">IF(A1195&lt;$B$1,VLOOKUP(A1195,[1]DI!$A$4:$B$15000,2,FALSE),0)</f>
        <v>0.1065</v>
      </c>
      <c r="E1195" s="14">
        <f t="shared" ca="1" si="420"/>
        <v>1.00040168</v>
      </c>
      <c r="F1195" s="14">
        <f ca="1">(TRUNC(PRODUCT($E$12:$E1194),16))</f>
        <v>1.4118212762181399</v>
      </c>
      <c r="G1195" s="14">
        <f t="shared" ca="1" si="421"/>
        <v>1.41125440354932</v>
      </c>
      <c r="H1195" s="14">
        <f t="shared" ca="1" si="422"/>
        <v>1.00040168</v>
      </c>
      <c r="I1195" s="13">
        <f t="shared" si="416"/>
        <v>0.1</v>
      </c>
      <c r="J1195" s="29">
        <f t="shared" si="423"/>
        <v>45555</v>
      </c>
      <c r="K1195" s="2">
        <f t="shared" si="424"/>
        <v>1</v>
      </c>
      <c r="L1195" s="17">
        <f t="shared" si="425"/>
        <v>1</v>
      </c>
      <c r="M1195" s="12">
        <f t="shared" si="426"/>
        <v>1.000378287</v>
      </c>
      <c r="N1195" s="12">
        <f t="shared" ca="1" si="427"/>
        <v>1.0007801190000001</v>
      </c>
      <c r="O1195" s="17">
        <f t="shared" si="428"/>
        <v>0</v>
      </c>
      <c r="P1195" s="14">
        <f t="shared" ca="1" si="429"/>
        <v>921.53776897</v>
      </c>
      <c r="Q1195" s="14">
        <f t="shared" si="413"/>
        <v>0</v>
      </c>
      <c r="R1195" s="14">
        <f t="shared" ca="1" si="430"/>
        <v>920.03990936000002</v>
      </c>
      <c r="S1195" s="20">
        <f t="shared" si="414"/>
        <v>0</v>
      </c>
      <c r="T1195" s="14">
        <f t="shared" si="417"/>
        <v>0</v>
      </c>
      <c r="U1195" s="4" t="str">
        <f t="shared" si="431"/>
        <v>J=</v>
      </c>
      <c r="V1195" s="29">
        <f t="shared" si="432"/>
        <v>45586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35">
        <f t="shared" si="415"/>
        <v>45559</v>
      </c>
      <c r="B1196" s="156">
        <f t="shared" ca="1" si="418"/>
        <v>1923.03679212</v>
      </c>
      <c r="C1196" s="14">
        <f t="shared" si="419"/>
        <v>1000</v>
      </c>
      <c r="D1196" s="13">
        <f ca="1">IF(A1196&lt;$B$1,VLOOKUP(A1196,[1]DI!$A$4:$B$15000,2,FALSE),0)</f>
        <v>0.1065</v>
      </c>
      <c r="E1196" s="14">
        <f t="shared" ca="1" si="420"/>
        <v>1.00040168</v>
      </c>
      <c r="F1196" s="14">
        <f ca="1">(TRUNC(PRODUCT($E$12:$E1195),16))</f>
        <v>1.41238837658837</v>
      </c>
      <c r="G1196" s="14">
        <f t="shared" ca="1" si="421"/>
        <v>1.41125440354932</v>
      </c>
      <c r="H1196" s="14">
        <f t="shared" ca="1" si="422"/>
        <v>1.0008035200000001</v>
      </c>
      <c r="I1196" s="13">
        <f t="shared" si="416"/>
        <v>0.1</v>
      </c>
      <c r="J1196" s="29">
        <f t="shared" si="423"/>
        <v>45555</v>
      </c>
      <c r="K1196" s="2">
        <f t="shared" si="424"/>
        <v>2</v>
      </c>
      <c r="L1196" s="17">
        <f t="shared" si="425"/>
        <v>2</v>
      </c>
      <c r="M1196" s="12">
        <f t="shared" si="426"/>
        <v>1.0007567159999999</v>
      </c>
      <c r="N1196" s="12">
        <f t="shared" ca="1" si="427"/>
        <v>1.0015608439999999</v>
      </c>
      <c r="O1196" s="17">
        <f t="shared" si="428"/>
        <v>0</v>
      </c>
      <c r="P1196" s="14">
        <f t="shared" ca="1" si="429"/>
        <v>923.03679211999997</v>
      </c>
      <c r="Q1196" s="14">
        <f t="shared" si="413"/>
        <v>0</v>
      </c>
      <c r="R1196" s="14">
        <f t="shared" ca="1" si="430"/>
        <v>920.03990936000002</v>
      </c>
      <c r="S1196" s="20">
        <f t="shared" si="414"/>
        <v>0</v>
      </c>
      <c r="T1196" s="14">
        <f t="shared" si="417"/>
        <v>0</v>
      </c>
      <c r="U1196" s="4" t="str">
        <f t="shared" si="431"/>
        <v>J=</v>
      </c>
      <c r="V1196" s="29">
        <f t="shared" si="432"/>
        <v>45586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35">
        <f t="shared" si="415"/>
        <v>45560</v>
      </c>
      <c r="B1197" s="156">
        <f t="shared" ca="1" si="418"/>
        <v>1924.5369845800001</v>
      </c>
      <c r="C1197" s="14">
        <f t="shared" si="419"/>
        <v>1000</v>
      </c>
      <c r="D1197" s="13">
        <f ca="1">IF(A1197&lt;$B$1,VLOOKUP(A1197,[1]DI!$A$4:$B$15000,2,FALSE),0)</f>
        <v>0.1065</v>
      </c>
      <c r="E1197" s="14">
        <f t="shared" ca="1" si="420"/>
        <v>1.00040168</v>
      </c>
      <c r="F1197" s="14">
        <f ca="1">(TRUNC(PRODUCT($E$12:$E1196),16))</f>
        <v>1.41295570475148</v>
      </c>
      <c r="G1197" s="14">
        <f t="shared" ca="1" si="421"/>
        <v>1.41125440354932</v>
      </c>
      <c r="H1197" s="14">
        <f t="shared" ca="1" si="422"/>
        <v>1.0012055200000001</v>
      </c>
      <c r="I1197" s="13">
        <f t="shared" si="416"/>
        <v>0.1</v>
      </c>
      <c r="J1197" s="29">
        <f t="shared" si="423"/>
        <v>45555</v>
      </c>
      <c r="K1197" s="2">
        <f t="shared" si="424"/>
        <v>3</v>
      </c>
      <c r="L1197" s="17">
        <f t="shared" si="425"/>
        <v>3</v>
      </c>
      <c r="M1197" s="12">
        <f t="shared" si="426"/>
        <v>1.001135289</v>
      </c>
      <c r="N1197" s="12">
        <f t="shared" ca="1" si="427"/>
        <v>1.0023421779999999</v>
      </c>
      <c r="O1197" s="17">
        <f t="shared" si="428"/>
        <v>0</v>
      </c>
      <c r="P1197" s="14">
        <f t="shared" ca="1" si="429"/>
        <v>924.53698457999997</v>
      </c>
      <c r="Q1197" s="14">
        <f t="shared" si="413"/>
        <v>0</v>
      </c>
      <c r="R1197" s="14">
        <f t="shared" ca="1" si="430"/>
        <v>920.03990936000002</v>
      </c>
      <c r="S1197" s="20">
        <f t="shared" si="414"/>
        <v>0</v>
      </c>
      <c r="T1197" s="14">
        <f t="shared" si="417"/>
        <v>0</v>
      </c>
      <c r="U1197" s="4" t="str">
        <f t="shared" si="431"/>
        <v>J=</v>
      </c>
      <c r="V1197" s="29">
        <f t="shared" si="432"/>
        <v>45586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35">
        <f t="shared" si="415"/>
        <v>45561</v>
      </c>
      <c r="B1198" s="156">
        <f t="shared" ca="1" si="418"/>
        <v>1926.0383617100001</v>
      </c>
      <c r="C1198" s="14">
        <f t="shared" si="419"/>
        <v>1000</v>
      </c>
      <c r="D1198" s="13">
        <f ca="1">IF(A1198&lt;$B$1,VLOOKUP(A1198,[1]DI!$A$4:$B$15000,2,FALSE),0)</f>
        <v>0.1065</v>
      </c>
      <c r="E1198" s="14">
        <f t="shared" ca="1" si="420"/>
        <v>1.00040168</v>
      </c>
      <c r="F1198" s="14">
        <f ca="1">(TRUNC(PRODUCT($E$12:$E1197),16))</f>
        <v>1.4135232607989701</v>
      </c>
      <c r="G1198" s="14">
        <f t="shared" ca="1" si="421"/>
        <v>1.41125440354932</v>
      </c>
      <c r="H1198" s="14">
        <f t="shared" ca="1" si="422"/>
        <v>1.0016076899999999</v>
      </c>
      <c r="I1198" s="13">
        <f t="shared" si="416"/>
        <v>0.1</v>
      </c>
      <c r="J1198" s="29">
        <f t="shared" si="423"/>
        <v>45555</v>
      </c>
      <c r="K1198" s="2">
        <f t="shared" si="424"/>
        <v>4</v>
      </c>
      <c r="L1198" s="17">
        <f t="shared" si="425"/>
        <v>4</v>
      </c>
      <c r="M1198" s="12">
        <f t="shared" si="426"/>
        <v>1.001514005</v>
      </c>
      <c r="N1198" s="12">
        <f t="shared" ca="1" si="427"/>
        <v>1.0031241289999999</v>
      </c>
      <c r="O1198" s="17">
        <f t="shared" si="428"/>
        <v>0</v>
      </c>
      <c r="P1198" s="14">
        <f t="shared" ca="1" si="429"/>
        <v>926.03836171</v>
      </c>
      <c r="Q1198" s="14">
        <f t="shared" si="413"/>
        <v>0</v>
      </c>
      <c r="R1198" s="14">
        <f t="shared" ca="1" si="430"/>
        <v>920.03990936000002</v>
      </c>
      <c r="S1198" s="20">
        <f t="shared" si="414"/>
        <v>0</v>
      </c>
      <c r="T1198" s="14">
        <f t="shared" si="417"/>
        <v>0</v>
      </c>
      <c r="U1198" s="4" t="str">
        <f t="shared" si="431"/>
        <v>J=</v>
      </c>
      <c r="V1198" s="29">
        <f t="shared" si="432"/>
        <v>45586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35">
        <f t="shared" si="415"/>
        <v>45562</v>
      </c>
      <c r="B1199" s="156">
        <f t="shared" ca="1" si="418"/>
        <v>1927.5408889400001</v>
      </c>
      <c r="C1199" s="14">
        <f t="shared" si="419"/>
        <v>1000</v>
      </c>
      <c r="D1199" s="13">
        <f ca="1">IF(A1199&lt;$B$1,VLOOKUP(A1199,[1]DI!$A$4:$B$15000,2,FALSE),0)</f>
        <v>0.1065</v>
      </c>
      <c r="E1199" s="14">
        <f t="shared" ca="1" si="420"/>
        <v>1.00040168</v>
      </c>
      <c r="F1199" s="14">
        <f ca="1">(TRUNC(PRODUCT($E$12:$E1198),16))</f>
        <v>1.41409104482236</v>
      </c>
      <c r="G1199" s="14">
        <f t="shared" ca="1" si="421"/>
        <v>1.41125440354932</v>
      </c>
      <c r="H1199" s="14">
        <f t="shared" ca="1" si="422"/>
        <v>1.00201001</v>
      </c>
      <c r="I1199" s="13">
        <f t="shared" si="416"/>
        <v>0.1</v>
      </c>
      <c r="J1199" s="29">
        <f t="shared" si="423"/>
        <v>45555</v>
      </c>
      <c r="K1199" s="2">
        <f t="shared" si="424"/>
        <v>5</v>
      </c>
      <c r="L1199" s="17">
        <f t="shared" si="425"/>
        <v>5</v>
      </c>
      <c r="M1199" s="12">
        <f t="shared" si="426"/>
        <v>1.001892864</v>
      </c>
      <c r="N1199" s="12">
        <f t="shared" ca="1" si="427"/>
        <v>1.003906679</v>
      </c>
      <c r="O1199" s="17">
        <f t="shared" si="428"/>
        <v>0</v>
      </c>
      <c r="P1199" s="14">
        <f t="shared" ca="1" si="429"/>
        <v>927.54088894000006</v>
      </c>
      <c r="Q1199" s="14">
        <f t="shared" si="413"/>
        <v>0</v>
      </c>
      <c r="R1199" s="14">
        <f t="shared" ca="1" si="430"/>
        <v>920.03990936000002</v>
      </c>
      <c r="S1199" s="20">
        <f t="shared" si="414"/>
        <v>0</v>
      </c>
      <c r="T1199" s="14">
        <f t="shared" si="417"/>
        <v>0</v>
      </c>
      <c r="U1199" s="4" t="str">
        <f t="shared" si="431"/>
        <v>J=</v>
      </c>
      <c r="V1199" s="29">
        <f t="shared" si="432"/>
        <v>45586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35">
        <f t="shared" si="415"/>
        <v>45563</v>
      </c>
      <c r="B1200" s="156">
        <f t="shared" ca="1" si="418"/>
        <v>1929.0446046699999</v>
      </c>
      <c r="C1200" s="14">
        <f t="shared" si="419"/>
        <v>1000</v>
      </c>
      <c r="D1200" s="13">
        <f ca="1">IF(A1200&lt;$B$1,VLOOKUP(A1200,[1]DI!$A$4:$B$15000,2,FALSE),0)</f>
        <v>0</v>
      </c>
      <c r="E1200" s="14">
        <f t="shared" ca="1" si="420"/>
        <v>1</v>
      </c>
      <c r="F1200" s="14">
        <f ca="1">(TRUNC(PRODUCT($E$12:$E1199),16))</f>
        <v>1.41465905691325</v>
      </c>
      <c r="G1200" s="14">
        <f t="shared" ca="1" si="421"/>
        <v>1.41125440354932</v>
      </c>
      <c r="H1200" s="14">
        <f t="shared" ca="1" si="422"/>
        <v>1.0024124999999999</v>
      </c>
      <c r="I1200" s="13">
        <f t="shared" si="416"/>
        <v>0.1</v>
      </c>
      <c r="J1200" s="29">
        <f t="shared" si="423"/>
        <v>45555</v>
      </c>
      <c r="K1200" s="2">
        <f t="shared" si="424"/>
        <v>5</v>
      </c>
      <c r="L1200" s="17">
        <f t="shared" si="425"/>
        <v>6</v>
      </c>
      <c r="M1200" s="12">
        <f t="shared" si="426"/>
        <v>1.0022718669999999</v>
      </c>
      <c r="N1200" s="12">
        <f t="shared" ca="1" si="427"/>
        <v>1.0046898479999999</v>
      </c>
      <c r="O1200" s="17">
        <f t="shared" si="428"/>
        <v>0</v>
      </c>
      <c r="P1200" s="14">
        <f t="shared" ca="1" si="429"/>
        <v>929.04460467000001</v>
      </c>
      <c r="Q1200" s="14">
        <f t="shared" si="413"/>
        <v>0</v>
      </c>
      <c r="R1200" s="14">
        <f t="shared" ca="1" si="430"/>
        <v>920.03990936000002</v>
      </c>
      <c r="S1200" s="20">
        <f t="shared" si="414"/>
        <v>0</v>
      </c>
      <c r="T1200" s="14">
        <f t="shared" si="417"/>
        <v>0</v>
      </c>
      <c r="U1200" s="4" t="str">
        <f t="shared" si="431"/>
        <v>J=</v>
      </c>
      <c r="V1200" s="29">
        <f t="shared" si="432"/>
        <v>45586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35">
        <f t="shared" si="415"/>
        <v>45564</v>
      </c>
      <c r="B1201" s="156">
        <f t="shared" ca="1" si="418"/>
        <v>1929.0446046699999</v>
      </c>
      <c r="C1201" s="14">
        <f t="shared" si="419"/>
        <v>1000</v>
      </c>
      <c r="D1201" s="13">
        <f ca="1">IF(A1201&lt;$B$1,VLOOKUP(A1201,[1]DI!$A$4:$B$15000,2,FALSE),0)</f>
        <v>0</v>
      </c>
      <c r="E1201" s="14">
        <f t="shared" ca="1" si="420"/>
        <v>1</v>
      </c>
      <c r="F1201" s="14">
        <f ca="1">(TRUNC(PRODUCT($E$12:$E1200),16))</f>
        <v>1.41465905691325</v>
      </c>
      <c r="G1201" s="14">
        <f t="shared" ca="1" si="421"/>
        <v>1.41125440354932</v>
      </c>
      <c r="H1201" s="14">
        <f t="shared" ca="1" si="422"/>
        <v>1.0024124999999999</v>
      </c>
      <c r="I1201" s="13">
        <f t="shared" si="416"/>
        <v>0.1</v>
      </c>
      <c r="J1201" s="29">
        <f t="shared" si="423"/>
        <v>45555</v>
      </c>
      <c r="K1201" s="2">
        <f t="shared" si="424"/>
        <v>5</v>
      </c>
      <c r="L1201" s="17">
        <f t="shared" si="425"/>
        <v>6</v>
      </c>
      <c r="M1201" s="12">
        <f t="shared" si="426"/>
        <v>1.0022718669999999</v>
      </c>
      <c r="N1201" s="12">
        <f t="shared" ca="1" si="427"/>
        <v>1.0046898479999999</v>
      </c>
      <c r="O1201" s="17">
        <f t="shared" si="428"/>
        <v>0</v>
      </c>
      <c r="P1201" s="14">
        <f t="shared" ca="1" si="429"/>
        <v>929.04460467000001</v>
      </c>
      <c r="Q1201" s="14">
        <f t="shared" si="413"/>
        <v>0</v>
      </c>
      <c r="R1201" s="14">
        <f t="shared" ca="1" si="430"/>
        <v>920.03990936000002</v>
      </c>
      <c r="S1201" s="20">
        <f t="shared" si="414"/>
        <v>0</v>
      </c>
      <c r="T1201" s="14">
        <f t="shared" si="417"/>
        <v>0</v>
      </c>
      <c r="U1201" s="4" t="str">
        <f t="shared" si="431"/>
        <v>J=</v>
      </c>
      <c r="V1201" s="29">
        <f t="shared" si="432"/>
        <v>45586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35">
        <f t="shared" si="415"/>
        <v>45565</v>
      </c>
      <c r="B1202" s="156">
        <f t="shared" ca="1" si="418"/>
        <v>1929.0446046699999</v>
      </c>
      <c r="C1202" s="14">
        <f t="shared" si="419"/>
        <v>1000</v>
      </c>
      <c r="D1202" s="13">
        <f ca="1">IF(A1202&lt;$B$1,VLOOKUP(A1202,[1]DI!$A$4:$B$15000,2,FALSE),0)</f>
        <v>0.1065</v>
      </c>
      <c r="E1202" s="14">
        <f t="shared" ca="1" si="420"/>
        <v>1.00040168</v>
      </c>
      <c r="F1202" s="14">
        <f ca="1">(TRUNC(PRODUCT($E$12:$E1201),16))</f>
        <v>1.41465905691325</v>
      </c>
      <c r="G1202" s="14">
        <f t="shared" ca="1" si="421"/>
        <v>1.41125440354932</v>
      </c>
      <c r="H1202" s="14">
        <f t="shared" ca="1" si="422"/>
        <v>1.0024124999999999</v>
      </c>
      <c r="I1202" s="13">
        <f t="shared" si="416"/>
        <v>0.1</v>
      </c>
      <c r="J1202" s="29">
        <f t="shared" si="423"/>
        <v>45555</v>
      </c>
      <c r="K1202" s="2">
        <f t="shared" si="424"/>
        <v>6</v>
      </c>
      <c r="L1202" s="17">
        <f t="shared" si="425"/>
        <v>6</v>
      </c>
      <c r="M1202" s="12">
        <f t="shared" si="426"/>
        <v>1.0022718669999999</v>
      </c>
      <c r="N1202" s="12">
        <f t="shared" ca="1" si="427"/>
        <v>1.0046898479999999</v>
      </c>
      <c r="O1202" s="17">
        <f t="shared" si="428"/>
        <v>0</v>
      </c>
      <c r="P1202" s="14">
        <f t="shared" ca="1" si="429"/>
        <v>929.04460467000001</v>
      </c>
      <c r="Q1202" s="14">
        <f t="shared" ref="Q1202:Q1265" si="433">Q1201</f>
        <v>0</v>
      </c>
      <c r="R1202" s="14">
        <f t="shared" ca="1" si="430"/>
        <v>920.03990936000002</v>
      </c>
      <c r="S1202" s="20">
        <f t="shared" si="414"/>
        <v>0</v>
      </c>
      <c r="T1202" s="14">
        <f t="shared" si="417"/>
        <v>0</v>
      </c>
      <c r="U1202" s="4" t="str">
        <f t="shared" si="431"/>
        <v>J=</v>
      </c>
      <c r="V1202" s="29">
        <f t="shared" si="432"/>
        <v>45586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35">
        <f t="shared" si="415"/>
        <v>45566</v>
      </c>
      <c r="B1203" s="156">
        <f t="shared" ca="1" si="418"/>
        <v>1930.54948971</v>
      </c>
      <c r="C1203" s="14">
        <f t="shared" si="419"/>
        <v>1000</v>
      </c>
      <c r="D1203" s="13">
        <f ca="1">IF(A1203&lt;$B$1,VLOOKUP(A1203,[1]DI!$A$4:$B$15000,2,FALSE),0)</f>
        <v>0.1065</v>
      </c>
      <c r="E1203" s="14">
        <f t="shared" ca="1" si="420"/>
        <v>1.00040168</v>
      </c>
      <c r="F1203" s="14">
        <f ca="1">(TRUNC(PRODUCT($E$12:$E1202),16))</f>
        <v>1.41522729716323</v>
      </c>
      <c r="G1203" s="14">
        <f t="shared" ca="1" si="421"/>
        <v>1.41125440354932</v>
      </c>
      <c r="H1203" s="14">
        <f t="shared" ca="1" si="422"/>
        <v>1.00281515</v>
      </c>
      <c r="I1203" s="13">
        <f t="shared" si="416"/>
        <v>0.1</v>
      </c>
      <c r="J1203" s="29">
        <f t="shared" si="423"/>
        <v>45555</v>
      </c>
      <c r="K1203" s="2">
        <f t="shared" si="424"/>
        <v>7</v>
      </c>
      <c r="L1203" s="17">
        <f t="shared" si="425"/>
        <v>7</v>
      </c>
      <c r="M1203" s="12">
        <f t="shared" si="426"/>
        <v>1.0026510129999999</v>
      </c>
      <c r="N1203" s="12">
        <f t="shared" ca="1" si="427"/>
        <v>1.0054736259999999</v>
      </c>
      <c r="O1203" s="17">
        <f t="shared" si="428"/>
        <v>0</v>
      </c>
      <c r="P1203" s="14">
        <f t="shared" ca="1" si="429"/>
        <v>930.54948970999999</v>
      </c>
      <c r="Q1203" s="14">
        <f t="shared" si="433"/>
        <v>0</v>
      </c>
      <c r="R1203" s="14">
        <f t="shared" ca="1" si="430"/>
        <v>920.03990936000002</v>
      </c>
      <c r="S1203" s="20">
        <f t="shared" si="414"/>
        <v>0</v>
      </c>
      <c r="T1203" s="14">
        <f t="shared" si="417"/>
        <v>0</v>
      </c>
      <c r="U1203" s="4" t="str">
        <f t="shared" si="431"/>
        <v>J=</v>
      </c>
      <c r="V1203" s="29">
        <f t="shared" si="432"/>
        <v>45586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35">
        <f t="shared" si="415"/>
        <v>45567</v>
      </c>
      <c r="B1204" s="156">
        <f t="shared" ca="1" si="418"/>
        <v>1932.05554407</v>
      </c>
      <c r="C1204" s="14">
        <f t="shared" si="419"/>
        <v>1000</v>
      </c>
      <c r="D1204" s="13">
        <f ca="1">IF(A1204&lt;$B$1,VLOOKUP(A1204,[1]DI!$A$4:$B$15000,2,FALSE),0)</f>
        <v>0.1065</v>
      </c>
      <c r="E1204" s="14">
        <f t="shared" ca="1" si="420"/>
        <v>1.00040168</v>
      </c>
      <c r="F1204" s="14">
        <f ca="1">(TRUNC(PRODUCT($E$12:$E1203),16))</f>
        <v>1.4157957656639499</v>
      </c>
      <c r="G1204" s="14">
        <f t="shared" ca="1" si="421"/>
        <v>1.41125440354932</v>
      </c>
      <c r="H1204" s="14">
        <f t="shared" ca="1" si="422"/>
        <v>1.00321796</v>
      </c>
      <c r="I1204" s="13">
        <f t="shared" si="416"/>
        <v>0.1</v>
      </c>
      <c r="J1204" s="29">
        <f t="shared" si="423"/>
        <v>45555</v>
      </c>
      <c r="K1204" s="2">
        <f t="shared" si="424"/>
        <v>8</v>
      </c>
      <c r="L1204" s="17">
        <f t="shared" si="425"/>
        <v>8</v>
      </c>
      <c r="M1204" s="12">
        <f t="shared" si="426"/>
        <v>1.003030302</v>
      </c>
      <c r="N1204" s="12">
        <f t="shared" ca="1" si="427"/>
        <v>1.0062580130000001</v>
      </c>
      <c r="O1204" s="17">
        <f t="shared" si="428"/>
        <v>0</v>
      </c>
      <c r="P1204" s="14">
        <f t="shared" ca="1" si="429"/>
        <v>932.05554407</v>
      </c>
      <c r="Q1204" s="14">
        <f t="shared" si="433"/>
        <v>0</v>
      </c>
      <c r="R1204" s="14">
        <f t="shared" ca="1" si="430"/>
        <v>920.03990936000002</v>
      </c>
      <c r="S1204" s="20">
        <f t="shared" si="414"/>
        <v>0</v>
      </c>
      <c r="T1204" s="14">
        <f t="shared" si="417"/>
        <v>0</v>
      </c>
      <c r="U1204" s="4" t="str">
        <f t="shared" si="431"/>
        <v>J=</v>
      </c>
      <c r="V1204" s="29">
        <f t="shared" si="432"/>
        <v>45586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x14ac:dyDescent="0.15">
      <c r="A1205" s="35">
        <f t="shared" si="415"/>
        <v>45568</v>
      </c>
      <c r="B1205" s="156">
        <f t="shared" ca="1" si="418"/>
        <v>1933.56277155</v>
      </c>
      <c r="C1205" s="14">
        <f t="shared" si="419"/>
        <v>1000</v>
      </c>
      <c r="D1205" s="13">
        <f ca="1">IF(A1205&lt;$B$1,VLOOKUP(A1205,[1]DI!$A$4:$B$15000,2,FALSE),0)</f>
        <v>0.1065</v>
      </c>
      <c r="E1205" s="14">
        <f t="shared" ca="1" si="420"/>
        <v>1.00040168</v>
      </c>
      <c r="F1205" s="14">
        <f ca="1">(TRUNC(PRODUCT($E$12:$E1204),16))</f>
        <v>1.4163644625071099</v>
      </c>
      <c r="G1205" s="14">
        <f t="shared" ca="1" si="421"/>
        <v>1.41125440354932</v>
      </c>
      <c r="H1205" s="14">
        <f t="shared" ca="1" si="422"/>
        <v>1.0036209300000001</v>
      </c>
      <c r="I1205" s="13">
        <f t="shared" si="416"/>
        <v>0.1</v>
      </c>
      <c r="J1205" s="29">
        <f t="shared" si="423"/>
        <v>45555</v>
      </c>
      <c r="K1205" s="2">
        <f t="shared" si="424"/>
        <v>9</v>
      </c>
      <c r="L1205" s="17">
        <f t="shared" si="425"/>
        <v>9</v>
      </c>
      <c r="M1205" s="12">
        <f t="shared" si="426"/>
        <v>1.003409735</v>
      </c>
      <c r="N1205" s="12">
        <f t="shared" ca="1" si="427"/>
        <v>1.0070430109999999</v>
      </c>
      <c r="O1205" s="17">
        <f t="shared" si="428"/>
        <v>0</v>
      </c>
      <c r="P1205" s="14">
        <f t="shared" ca="1" si="429"/>
        <v>933.56277154999998</v>
      </c>
      <c r="Q1205" s="14">
        <f t="shared" si="433"/>
        <v>0</v>
      </c>
      <c r="R1205" s="14">
        <f t="shared" ca="1" si="430"/>
        <v>920.03990936000002</v>
      </c>
      <c r="S1205" s="20">
        <f t="shared" si="414"/>
        <v>0</v>
      </c>
      <c r="T1205" s="14">
        <f t="shared" si="417"/>
        <v>0</v>
      </c>
      <c r="U1205" s="4" t="str">
        <f t="shared" si="431"/>
        <v>J=</v>
      </c>
      <c r="V1205" s="29">
        <f t="shared" si="432"/>
        <v>45586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35">
        <f t="shared" si="415"/>
        <v>45569</v>
      </c>
      <c r="B1206" s="156">
        <f t="shared" ca="1" si="418"/>
        <v>1935.0711894699998</v>
      </c>
      <c r="C1206" s="14">
        <f t="shared" si="419"/>
        <v>1000</v>
      </c>
      <c r="D1206" s="13">
        <f ca="1">IF(A1206&lt;$B$1,VLOOKUP(A1206,[1]DI!$A$4:$B$15000,2,FALSE),0)</f>
        <v>0.1065</v>
      </c>
      <c r="E1206" s="14">
        <f t="shared" ca="1" si="420"/>
        <v>1.00040168</v>
      </c>
      <c r="F1206" s="14">
        <f ca="1">(TRUNC(PRODUCT($E$12:$E1205),16))</f>
        <v>1.4169333877844099</v>
      </c>
      <c r="G1206" s="14">
        <f t="shared" ca="1" si="421"/>
        <v>1.41125440354932</v>
      </c>
      <c r="H1206" s="14">
        <f t="shared" ca="1" si="422"/>
        <v>1.00402407</v>
      </c>
      <c r="I1206" s="13">
        <f t="shared" si="416"/>
        <v>0.1</v>
      </c>
      <c r="J1206" s="29">
        <f t="shared" si="423"/>
        <v>45555</v>
      </c>
      <c r="K1206" s="2">
        <f t="shared" si="424"/>
        <v>10</v>
      </c>
      <c r="L1206" s="17">
        <f t="shared" si="425"/>
        <v>10</v>
      </c>
      <c r="M1206" s="12">
        <f t="shared" si="426"/>
        <v>1.003789311</v>
      </c>
      <c r="N1206" s="12">
        <f t="shared" ca="1" si="427"/>
        <v>1.007828629</v>
      </c>
      <c r="O1206" s="17">
        <f t="shared" si="428"/>
        <v>0</v>
      </c>
      <c r="P1206" s="14">
        <f t="shared" ca="1" si="429"/>
        <v>935.07118946999992</v>
      </c>
      <c r="Q1206" s="14">
        <f t="shared" si="433"/>
        <v>0</v>
      </c>
      <c r="R1206" s="14">
        <f t="shared" ca="1" si="430"/>
        <v>920.03990936000002</v>
      </c>
      <c r="S1206" s="20">
        <f t="shared" si="414"/>
        <v>0</v>
      </c>
      <c r="T1206" s="14">
        <f t="shared" si="417"/>
        <v>0</v>
      </c>
      <c r="U1206" s="4" t="str">
        <f t="shared" si="431"/>
        <v>J=</v>
      </c>
      <c r="V1206" s="29">
        <f t="shared" si="432"/>
        <v>45586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35">
        <f t="shared" si="415"/>
        <v>45570</v>
      </c>
      <c r="B1207" s="156">
        <f t="shared" ca="1" si="418"/>
        <v>1936.5807632400001</v>
      </c>
      <c r="C1207" s="14">
        <f t="shared" si="419"/>
        <v>1000</v>
      </c>
      <c r="D1207" s="13">
        <f ca="1">IF(A1207&lt;$B$1,VLOOKUP(A1207,[1]DI!$A$4:$B$15000,2,FALSE),0)</f>
        <v>0</v>
      </c>
      <c r="E1207" s="14">
        <f t="shared" ca="1" si="420"/>
        <v>1</v>
      </c>
      <c r="F1207" s="14">
        <f ca="1">(TRUNC(PRODUCT($E$12:$E1206),16))</f>
        <v>1.4175025415876099</v>
      </c>
      <c r="G1207" s="14">
        <f t="shared" ca="1" si="421"/>
        <v>1.41125440354932</v>
      </c>
      <c r="H1207" s="14">
        <f t="shared" ca="1" si="422"/>
        <v>1.00442736</v>
      </c>
      <c r="I1207" s="13">
        <f t="shared" si="416"/>
        <v>0.1</v>
      </c>
      <c r="J1207" s="29">
        <f t="shared" si="423"/>
        <v>45555</v>
      </c>
      <c r="K1207" s="2">
        <f t="shared" si="424"/>
        <v>10</v>
      </c>
      <c r="L1207" s="17">
        <f t="shared" si="425"/>
        <v>11</v>
      </c>
      <c r="M1207" s="12">
        <f t="shared" si="426"/>
        <v>1.004169031</v>
      </c>
      <c r="N1207" s="12">
        <f t="shared" ca="1" si="427"/>
        <v>1.008614849</v>
      </c>
      <c r="O1207" s="17">
        <f t="shared" si="428"/>
        <v>0</v>
      </c>
      <c r="P1207" s="14">
        <f t="shared" ca="1" si="429"/>
        <v>936.58076324000001</v>
      </c>
      <c r="Q1207" s="14">
        <f t="shared" si="433"/>
        <v>0</v>
      </c>
      <c r="R1207" s="14">
        <f t="shared" ca="1" si="430"/>
        <v>920.03990936000002</v>
      </c>
      <c r="S1207" s="20">
        <f t="shared" si="414"/>
        <v>0</v>
      </c>
      <c r="T1207" s="14">
        <f t="shared" si="417"/>
        <v>0</v>
      </c>
      <c r="U1207" s="4" t="str">
        <f t="shared" si="431"/>
        <v>J=</v>
      </c>
      <c r="V1207" s="29">
        <f t="shared" si="432"/>
        <v>45586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35">
        <f t="shared" si="415"/>
        <v>45571</v>
      </c>
      <c r="B1208" s="156">
        <f t="shared" ca="1" si="418"/>
        <v>1936.5807632400001</v>
      </c>
      <c r="C1208" s="14">
        <f t="shared" si="419"/>
        <v>1000</v>
      </c>
      <c r="D1208" s="13">
        <f ca="1">IF(A1208&lt;$B$1,VLOOKUP(A1208,[1]DI!$A$4:$B$15000,2,FALSE),0)</f>
        <v>0</v>
      </c>
      <c r="E1208" s="14">
        <f t="shared" ca="1" si="420"/>
        <v>1</v>
      </c>
      <c r="F1208" s="14">
        <f ca="1">(TRUNC(PRODUCT($E$12:$E1207),16))</f>
        <v>1.4175025415876099</v>
      </c>
      <c r="G1208" s="14">
        <f t="shared" ca="1" si="421"/>
        <v>1.41125440354932</v>
      </c>
      <c r="H1208" s="14">
        <f t="shared" ca="1" si="422"/>
        <v>1.00442736</v>
      </c>
      <c r="I1208" s="13">
        <f t="shared" si="416"/>
        <v>0.1</v>
      </c>
      <c r="J1208" s="29">
        <f t="shared" si="423"/>
        <v>45555</v>
      </c>
      <c r="K1208" s="2">
        <f t="shared" si="424"/>
        <v>10</v>
      </c>
      <c r="L1208" s="17">
        <f t="shared" si="425"/>
        <v>11</v>
      </c>
      <c r="M1208" s="12">
        <f t="shared" si="426"/>
        <v>1.004169031</v>
      </c>
      <c r="N1208" s="12">
        <f t="shared" ca="1" si="427"/>
        <v>1.008614849</v>
      </c>
      <c r="O1208" s="17">
        <f t="shared" si="428"/>
        <v>0</v>
      </c>
      <c r="P1208" s="14">
        <f t="shared" ca="1" si="429"/>
        <v>936.58076324000001</v>
      </c>
      <c r="Q1208" s="14">
        <f t="shared" si="433"/>
        <v>0</v>
      </c>
      <c r="R1208" s="14">
        <f t="shared" ca="1" si="430"/>
        <v>920.03990936000002</v>
      </c>
      <c r="S1208" s="20">
        <f t="shared" si="414"/>
        <v>0</v>
      </c>
      <c r="T1208" s="14">
        <f t="shared" si="417"/>
        <v>0</v>
      </c>
      <c r="U1208" s="4" t="str">
        <f t="shared" si="431"/>
        <v>J=</v>
      </c>
      <c r="V1208" s="29">
        <f t="shared" si="432"/>
        <v>45586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35">
        <f t="shared" si="415"/>
        <v>45572</v>
      </c>
      <c r="B1209" s="156">
        <f t="shared" ca="1" si="418"/>
        <v>1936.5807632400001</v>
      </c>
      <c r="C1209" s="14">
        <f t="shared" si="419"/>
        <v>1000</v>
      </c>
      <c r="D1209" s="13">
        <f ca="1">IF(A1209&lt;$B$1,VLOOKUP(A1209,[1]DI!$A$4:$B$15000,2,FALSE),0)</f>
        <v>0.1065</v>
      </c>
      <c r="E1209" s="14">
        <f t="shared" ca="1" si="420"/>
        <v>1.00040168</v>
      </c>
      <c r="F1209" s="14">
        <f ca="1">(TRUNC(PRODUCT($E$12:$E1208),16))</f>
        <v>1.4175025415876099</v>
      </c>
      <c r="G1209" s="14">
        <f t="shared" ca="1" si="421"/>
        <v>1.41125440354932</v>
      </c>
      <c r="H1209" s="14">
        <f t="shared" ca="1" si="422"/>
        <v>1.00442736</v>
      </c>
      <c r="I1209" s="13">
        <f t="shared" si="416"/>
        <v>0.1</v>
      </c>
      <c r="J1209" s="29">
        <f t="shared" si="423"/>
        <v>45555</v>
      </c>
      <c r="K1209" s="2">
        <f t="shared" si="424"/>
        <v>11</v>
      </c>
      <c r="L1209" s="17">
        <f t="shared" si="425"/>
        <v>11</v>
      </c>
      <c r="M1209" s="12">
        <f t="shared" si="426"/>
        <v>1.004169031</v>
      </c>
      <c r="N1209" s="12">
        <f t="shared" ca="1" si="427"/>
        <v>1.008614849</v>
      </c>
      <c r="O1209" s="17">
        <f t="shared" si="428"/>
        <v>0</v>
      </c>
      <c r="P1209" s="14">
        <f t="shared" ca="1" si="429"/>
        <v>936.58076324000001</v>
      </c>
      <c r="Q1209" s="14">
        <f t="shared" si="433"/>
        <v>0</v>
      </c>
      <c r="R1209" s="14">
        <f t="shared" ca="1" si="430"/>
        <v>920.03990936000002</v>
      </c>
      <c r="S1209" s="20">
        <f t="shared" si="414"/>
        <v>0</v>
      </c>
      <c r="T1209" s="14">
        <f t="shared" si="417"/>
        <v>0</v>
      </c>
      <c r="U1209" s="4" t="str">
        <f t="shared" si="431"/>
        <v>J=</v>
      </c>
      <c r="V1209" s="29">
        <f t="shared" si="432"/>
        <v>45586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35">
        <f t="shared" si="415"/>
        <v>45573</v>
      </c>
      <c r="B1210" s="156">
        <f t="shared" ca="1" si="418"/>
        <v>1938.09152937</v>
      </c>
      <c r="C1210" s="14">
        <f t="shared" si="419"/>
        <v>1000</v>
      </c>
      <c r="D1210" s="13">
        <f ca="1">IF(A1210&lt;$B$1,VLOOKUP(A1210,[1]DI!$A$4:$B$15000,2,FALSE),0)</f>
        <v>0.1065</v>
      </c>
      <c r="E1210" s="14">
        <f t="shared" ca="1" si="420"/>
        <v>1.00040168</v>
      </c>
      <c r="F1210" s="14">
        <f ca="1">(TRUNC(PRODUCT($E$12:$E1209),16))</f>
        <v>1.41807192400851</v>
      </c>
      <c r="G1210" s="14">
        <f t="shared" ca="1" si="421"/>
        <v>1.41125440354932</v>
      </c>
      <c r="H1210" s="14">
        <f t="shared" ca="1" si="422"/>
        <v>1.00483082</v>
      </c>
      <c r="I1210" s="13">
        <f t="shared" si="416"/>
        <v>0.1</v>
      </c>
      <c r="J1210" s="29">
        <f t="shared" si="423"/>
        <v>45555</v>
      </c>
      <c r="K1210" s="2">
        <f t="shared" si="424"/>
        <v>12</v>
      </c>
      <c r="L1210" s="17">
        <f t="shared" si="425"/>
        <v>12</v>
      </c>
      <c r="M1210" s="12">
        <f t="shared" si="426"/>
        <v>1.0045488950000001</v>
      </c>
      <c r="N1210" s="12">
        <f t="shared" ca="1" si="427"/>
        <v>1.00940169</v>
      </c>
      <c r="O1210" s="17">
        <f t="shared" si="428"/>
        <v>0</v>
      </c>
      <c r="P1210" s="14">
        <f t="shared" ca="1" si="429"/>
        <v>938.09152936999999</v>
      </c>
      <c r="Q1210" s="14">
        <f t="shared" si="433"/>
        <v>0</v>
      </c>
      <c r="R1210" s="14">
        <f t="shared" ca="1" si="430"/>
        <v>920.03990936000002</v>
      </c>
      <c r="S1210" s="20">
        <f t="shared" si="414"/>
        <v>0</v>
      </c>
      <c r="T1210" s="14">
        <f t="shared" si="417"/>
        <v>0</v>
      </c>
      <c r="U1210" s="4" t="str">
        <f t="shared" si="431"/>
        <v>J=</v>
      </c>
      <c r="V1210" s="29">
        <f t="shared" si="432"/>
        <v>45586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35">
        <f t="shared" si="415"/>
        <v>45574</v>
      </c>
      <c r="B1211" s="156">
        <f t="shared" ca="1" si="418"/>
        <v>1939.6034686399998</v>
      </c>
      <c r="C1211" s="14">
        <f t="shared" si="419"/>
        <v>1000</v>
      </c>
      <c r="D1211" s="13">
        <f ca="1">IF(A1211&lt;$B$1,VLOOKUP(A1211,[1]DI!$A$4:$B$15000,2,FALSE),0)</f>
        <v>0.1065</v>
      </c>
      <c r="E1211" s="14">
        <f t="shared" ca="1" si="420"/>
        <v>1.00040168</v>
      </c>
      <c r="F1211" s="14">
        <f ca="1">(TRUNC(PRODUCT($E$12:$E1210),16))</f>
        <v>1.4186415351389501</v>
      </c>
      <c r="G1211" s="14">
        <f t="shared" ca="1" si="421"/>
        <v>1.41125440354932</v>
      </c>
      <c r="H1211" s="14">
        <f t="shared" ca="1" si="422"/>
        <v>1.00523444</v>
      </c>
      <c r="I1211" s="13">
        <f t="shared" si="416"/>
        <v>0.1</v>
      </c>
      <c r="J1211" s="29">
        <f t="shared" si="423"/>
        <v>45555</v>
      </c>
      <c r="K1211" s="2">
        <f t="shared" si="424"/>
        <v>13</v>
      </c>
      <c r="L1211" s="17">
        <f t="shared" si="425"/>
        <v>13</v>
      </c>
      <c r="M1211" s="12">
        <f t="shared" si="426"/>
        <v>1.0049289020000001</v>
      </c>
      <c r="N1211" s="12">
        <f t="shared" ca="1" si="427"/>
        <v>1.010189142</v>
      </c>
      <c r="O1211" s="17">
        <f t="shared" si="428"/>
        <v>0</v>
      </c>
      <c r="P1211" s="14">
        <f t="shared" ca="1" si="429"/>
        <v>939.60346863999996</v>
      </c>
      <c r="Q1211" s="14">
        <f t="shared" si="433"/>
        <v>0</v>
      </c>
      <c r="R1211" s="14">
        <f t="shared" ca="1" si="430"/>
        <v>920.03990936000002</v>
      </c>
      <c r="S1211" s="20">
        <f t="shared" si="414"/>
        <v>0</v>
      </c>
      <c r="T1211" s="14">
        <f t="shared" si="417"/>
        <v>0</v>
      </c>
      <c r="U1211" s="4" t="str">
        <f t="shared" si="431"/>
        <v>J=</v>
      </c>
      <c r="V1211" s="29">
        <f t="shared" si="432"/>
        <v>45586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35">
        <f t="shared" si="415"/>
        <v>45575</v>
      </c>
      <c r="B1212" s="156">
        <f t="shared" ca="1" si="418"/>
        <v>1941.11660409</v>
      </c>
      <c r="C1212" s="14">
        <f t="shared" si="419"/>
        <v>1000</v>
      </c>
      <c r="D1212" s="13">
        <f ca="1">IF(A1212&lt;$B$1,VLOOKUP(A1212,[1]DI!$A$4:$B$15000,2,FALSE),0)</f>
        <v>0.1065</v>
      </c>
      <c r="E1212" s="14">
        <f t="shared" ca="1" si="420"/>
        <v>1.00040168</v>
      </c>
      <c r="F1212" s="14">
        <f ca="1">(TRUNC(PRODUCT($E$12:$E1211),16))</f>
        <v>1.41921137507079</v>
      </c>
      <c r="G1212" s="14">
        <f t="shared" ca="1" si="421"/>
        <v>1.41125440354932</v>
      </c>
      <c r="H1212" s="14">
        <f t="shared" ca="1" si="422"/>
        <v>1.00563823</v>
      </c>
      <c r="I1212" s="13">
        <f t="shared" si="416"/>
        <v>0.1</v>
      </c>
      <c r="J1212" s="29">
        <f t="shared" si="423"/>
        <v>45555</v>
      </c>
      <c r="K1212" s="2">
        <f t="shared" si="424"/>
        <v>14</v>
      </c>
      <c r="L1212" s="17">
        <f t="shared" si="425"/>
        <v>14</v>
      </c>
      <c r="M1212" s="12">
        <f t="shared" si="426"/>
        <v>1.005309053</v>
      </c>
      <c r="N1212" s="12">
        <f t="shared" ca="1" si="427"/>
        <v>1.010977217</v>
      </c>
      <c r="O1212" s="17">
        <f t="shared" si="428"/>
        <v>0</v>
      </c>
      <c r="P1212" s="14">
        <f t="shared" ca="1" si="429"/>
        <v>941.11660409000001</v>
      </c>
      <c r="Q1212" s="14">
        <f t="shared" si="433"/>
        <v>0</v>
      </c>
      <c r="R1212" s="14">
        <f t="shared" ca="1" si="430"/>
        <v>920.03990936000002</v>
      </c>
      <c r="S1212" s="20">
        <f t="shared" si="414"/>
        <v>0</v>
      </c>
      <c r="T1212" s="14">
        <f t="shared" si="417"/>
        <v>0</v>
      </c>
      <c r="U1212" s="4" t="str">
        <f t="shared" si="431"/>
        <v>J=</v>
      </c>
      <c r="V1212" s="29">
        <f t="shared" si="432"/>
        <v>45586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35">
        <f t="shared" si="415"/>
        <v>45576</v>
      </c>
      <c r="B1213" s="156">
        <f t="shared" ca="1" si="418"/>
        <v>1942.6308954000001</v>
      </c>
      <c r="C1213" s="14">
        <f t="shared" si="419"/>
        <v>1000</v>
      </c>
      <c r="D1213" s="13">
        <f ca="1">IF(A1213&lt;$B$1,VLOOKUP(A1213,[1]DI!$A$4:$B$15000,2,FALSE),0)</f>
        <v>0.1065</v>
      </c>
      <c r="E1213" s="14">
        <f t="shared" ca="1" si="420"/>
        <v>1.00040168</v>
      </c>
      <c r="F1213" s="14">
        <f ca="1">(TRUNC(PRODUCT($E$12:$E1212),16))</f>
        <v>1.41978144389592</v>
      </c>
      <c r="G1213" s="14">
        <f t="shared" ca="1" si="421"/>
        <v>1.41125440354932</v>
      </c>
      <c r="H1213" s="14">
        <f t="shared" ca="1" si="422"/>
        <v>1.00604217</v>
      </c>
      <c r="I1213" s="13">
        <f t="shared" si="416"/>
        <v>0.1</v>
      </c>
      <c r="J1213" s="29">
        <f t="shared" si="423"/>
        <v>45555</v>
      </c>
      <c r="K1213" s="2">
        <f t="shared" si="424"/>
        <v>15</v>
      </c>
      <c r="L1213" s="17">
        <f t="shared" si="425"/>
        <v>15</v>
      </c>
      <c r="M1213" s="12">
        <f t="shared" si="426"/>
        <v>1.005689348</v>
      </c>
      <c r="N1213" s="12">
        <f t="shared" ca="1" si="427"/>
        <v>1.0117658940000001</v>
      </c>
      <c r="O1213" s="17">
        <f t="shared" si="428"/>
        <v>0</v>
      </c>
      <c r="P1213" s="14">
        <f t="shared" ca="1" si="429"/>
        <v>942.63089539999999</v>
      </c>
      <c r="Q1213" s="14">
        <f t="shared" si="433"/>
        <v>0</v>
      </c>
      <c r="R1213" s="14">
        <f t="shared" ca="1" si="430"/>
        <v>920.03990936000002</v>
      </c>
      <c r="S1213" s="20">
        <f t="shared" si="414"/>
        <v>0</v>
      </c>
      <c r="T1213" s="14">
        <f t="shared" si="417"/>
        <v>0</v>
      </c>
      <c r="U1213" s="4" t="str">
        <f t="shared" si="431"/>
        <v>J=</v>
      </c>
      <c r="V1213" s="29">
        <f t="shared" si="432"/>
        <v>45586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35">
        <f t="shared" si="415"/>
        <v>45577</v>
      </c>
      <c r="B1214" s="156">
        <f t="shared" ca="1" si="418"/>
        <v>1944.1463848200001</v>
      </c>
      <c r="C1214" s="14">
        <f t="shared" si="419"/>
        <v>1000</v>
      </c>
      <c r="D1214" s="13">
        <f ca="1">IF(A1214&lt;$B$1,VLOOKUP(A1214,[1]DI!$A$4:$B$15000,2,FALSE),0)</f>
        <v>0</v>
      </c>
      <c r="E1214" s="14">
        <f t="shared" ca="1" si="420"/>
        <v>1</v>
      </c>
      <c r="F1214" s="14">
        <f ca="1">(TRUNC(PRODUCT($E$12:$E1213),16))</f>
        <v>1.4203517417063101</v>
      </c>
      <c r="G1214" s="14">
        <f t="shared" ca="1" si="421"/>
        <v>1.41125440354932</v>
      </c>
      <c r="H1214" s="14">
        <f t="shared" ca="1" si="422"/>
        <v>1.00644628</v>
      </c>
      <c r="I1214" s="13">
        <f t="shared" si="416"/>
        <v>0.1</v>
      </c>
      <c r="J1214" s="29">
        <f t="shared" si="423"/>
        <v>45555</v>
      </c>
      <c r="K1214" s="2">
        <f t="shared" si="424"/>
        <v>15</v>
      </c>
      <c r="L1214" s="17">
        <f t="shared" si="425"/>
        <v>16</v>
      </c>
      <c r="M1214" s="12">
        <f t="shared" si="426"/>
        <v>1.0060697869999999</v>
      </c>
      <c r="N1214" s="12">
        <f t="shared" ca="1" si="427"/>
        <v>1.012555195</v>
      </c>
      <c r="O1214" s="17">
        <f t="shared" si="428"/>
        <v>0</v>
      </c>
      <c r="P1214" s="14">
        <f t="shared" ca="1" si="429"/>
        <v>944.14638481999998</v>
      </c>
      <c r="Q1214" s="14">
        <f t="shared" si="433"/>
        <v>0</v>
      </c>
      <c r="R1214" s="14">
        <f t="shared" ca="1" si="430"/>
        <v>920.03990936000002</v>
      </c>
      <c r="S1214" s="20">
        <f t="shared" si="414"/>
        <v>0</v>
      </c>
      <c r="T1214" s="14">
        <f t="shared" si="417"/>
        <v>0</v>
      </c>
      <c r="U1214" s="4" t="str">
        <f t="shared" si="431"/>
        <v>J=</v>
      </c>
      <c r="V1214" s="29">
        <f t="shared" si="432"/>
        <v>45586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35">
        <f t="shared" si="415"/>
        <v>45578</v>
      </c>
      <c r="B1215" s="156">
        <f t="shared" ca="1" si="418"/>
        <v>1944.1463848200001</v>
      </c>
      <c r="C1215" s="14">
        <f t="shared" si="419"/>
        <v>1000</v>
      </c>
      <c r="D1215" s="13">
        <f ca="1">IF(A1215&lt;$B$1,VLOOKUP(A1215,[1]DI!$A$4:$B$15000,2,FALSE),0)</f>
        <v>0</v>
      </c>
      <c r="E1215" s="14">
        <f t="shared" ca="1" si="420"/>
        <v>1</v>
      </c>
      <c r="F1215" s="14">
        <f ca="1">(TRUNC(PRODUCT($E$12:$E1214),16))</f>
        <v>1.4203517417063101</v>
      </c>
      <c r="G1215" s="14">
        <f t="shared" ca="1" si="421"/>
        <v>1.41125440354932</v>
      </c>
      <c r="H1215" s="14">
        <f t="shared" ca="1" si="422"/>
        <v>1.00644628</v>
      </c>
      <c r="I1215" s="13">
        <f t="shared" si="416"/>
        <v>0.1</v>
      </c>
      <c r="J1215" s="29">
        <f t="shared" si="423"/>
        <v>45555</v>
      </c>
      <c r="K1215" s="2">
        <f t="shared" si="424"/>
        <v>15</v>
      </c>
      <c r="L1215" s="17">
        <f t="shared" si="425"/>
        <v>16</v>
      </c>
      <c r="M1215" s="12">
        <f t="shared" si="426"/>
        <v>1.0060697869999999</v>
      </c>
      <c r="N1215" s="12">
        <f t="shared" ca="1" si="427"/>
        <v>1.012555195</v>
      </c>
      <c r="O1215" s="17">
        <f t="shared" si="428"/>
        <v>0</v>
      </c>
      <c r="P1215" s="14">
        <f t="shared" ca="1" si="429"/>
        <v>944.14638481999998</v>
      </c>
      <c r="Q1215" s="14">
        <f t="shared" si="433"/>
        <v>0</v>
      </c>
      <c r="R1215" s="14">
        <f t="shared" ca="1" si="430"/>
        <v>920.03990936000002</v>
      </c>
      <c r="S1215" s="20">
        <f t="shared" si="414"/>
        <v>0</v>
      </c>
      <c r="T1215" s="14">
        <f t="shared" si="417"/>
        <v>0</v>
      </c>
      <c r="U1215" s="4" t="str">
        <f t="shared" si="431"/>
        <v>J=</v>
      </c>
      <c r="V1215" s="29">
        <f t="shared" si="432"/>
        <v>45586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35">
        <f t="shared" si="415"/>
        <v>45579</v>
      </c>
      <c r="B1216" s="156">
        <f t="shared" ca="1" si="418"/>
        <v>1944.1463848200001</v>
      </c>
      <c r="C1216" s="14">
        <f t="shared" si="419"/>
        <v>1000</v>
      </c>
      <c r="D1216" s="13">
        <f ca="1">IF(A1216&lt;$B$1,VLOOKUP(A1216,[1]DI!$A$4:$B$15000,2,FALSE),0)</f>
        <v>0.1065</v>
      </c>
      <c r="E1216" s="14">
        <f t="shared" ca="1" si="420"/>
        <v>1.00040168</v>
      </c>
      <c r="F1216" s="14">
        <f ca="1">(TRUNC(PRODUCT($E$12:$E1215),16))</f>
        <v>1.4203517417063101</v>
      </c>
      <c r="G1216" s="14">
        <f t="shared" ca="1" si="421"/>
        <v>1.41125440354932</v>
      </c>
      <c r="H1216" s="14">
        <f t="shared" ca="1" si="422"/>
        <v>1.00644628</v>
      </c>
      <c r="I1216" s="13">
        <f t="shared" si="416"/>
        <v>0.1</v>
      </c>
      <c r="J1216" s="29">
        <f t="shared" si="423"/>
        <v>45555</v>
      </c>
      <c r="K1216" s="2">
        <f t="shared" si="424"/>
        <v>16</v>
      </c>
      <c r="L1216" s="17">
        <f t="shared" si="425"/>
        <v>16</v>
      </c>
      <c r="M1216" s="12">
        <f t="shared" si="426"/>
        <v>1.0060697869999999</v>
      </c>
      <c r="N1216" s="12">
        <f t="shared" ca="1" si="427"/>
        <v>1.012555195</v>
      </c>
      <c r="O1216" s="17">
        <f t="shared" si="428"/>
        <v>0</v>
      </c>
      <c r="P1216" s="14">
        <f t="shared" ca="1" si="429"/>
        <v>944.14638481999998</v>
      </c>
      <c r="Q1216" s="14">
        <f t="shared" si="433"/>
        <v>0</v>
      </c>
      <c r="R1216" s="14">
        <f t="shared" ca="1" si="430"/>
        <v>920.03990936000002</v>
      </c>
      <c r="S1216" s="20">
        <f t="shared" si="414"/>
        <v>0</v>
      </c>
      <c r="T1216" s="14">
        <f t="shared" si="417"/>
        <v>0</v>
      </c>
      <c r="U1216" s="4" t="str">
        <f t="shared" si="431"/>
        <v>J=</v>
      </c>
      <c r="V1216" s="29">
        <f t="shared" si="432"/>
        <v>45586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35">
        <f t="shared" si="415"/>
        <v>45580</v>
      </c>
      <c r="B1217" s="156">
        <f t="shared" ca="1" si="418"/>
        <v>1945.6630512299998</v>
      </c>
      <c r="C1217" s="14">
        <f t="shared" si="419"/>
        <v>1000</v>
      </c>
      <c r="D1217" s="13">
        <f ca="1">IF(A1217&lt;$B$1,VLOOKUP(A1217,[1]DI!$A$4:$B$15000,2,FALSE),0)</f>
        <v>0.1065</v>
      </c>
      <c r="E1217" s="14">
        <f t="shared" ca="1" si="420"/>
        <v>1.00040168</v>
      </c>
      <c r="F1217" s="14">
        <f ca="1">(TRUNC(PRODUCT($E$12:$E1216),16))</f>
        <v>1.42092226859392</v>
      </c>
      <c r="G1217" s="14">
        <f t="shared" ca="1" si="421"/>
        <v>1.41125440354932</v>
      </c>
      <c r="H1217" s="14">
        <f t="shared" ca="1" si="422"/>
        <v>1.00685055</v>
      </c>
      <c r="I1217" s="13">
        <f t="shared" si="416"/>
        <v>0.1</v>
      </c>
      <c r="J1217" s="29">
        <f t="shared" si="423"/>
        <v>45555</v>
      </c>
      <c r="K1217" s="2">
        <f t="shared" si="424"/>
        <v>17</v>
      </c>
      <c r="L1217" s="17">
        <f t="shared" si="425"/>
        <v>17</v>
      </c>
      <c r="M1217" s="12">
        <f t="shared" si="426"/>
        <v>1.00645037</v>
      </c>
      <c r="N1217" s="12">
        <f t="shared" ca="1" si="427"/>
        <v>1.0133451090000001</v>
      </c>
      <c r="O1217" s="17">
        <f t="shared" si="428"/>
        <v>0</v>
      </c>
      <c r="P1217" s="14">
        <f t="shared" ca="1" si="429"/>
        <v>945.66305122999995</v>
      </c>
      <c r="Q1217" s="14">
        <f t="shared" si="433"/>
        <v>0</v>
      </c>
      <c r="R1217" s="14">
        <f t="shared" ca="1" si="430"/>
        <v>920.03990936000002</v>
      </c>
      <c r="S1217" s="20">
        <f t="shared" si="414"/>
        <v>0</v>
      </c>
      <c r="T1217" s="14">
        <f t="shared" si="417"/>
        <v>0</v>
      </c>
      <c r="U1217" s="4" t="str">
        <f t="shared" si="431"/>
        <v>J=</v>
      </c>
      <c r="V1217" s="29">
        <f t="shared" si="432"/>
        <v>45586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35">
        <f t="shared" si="415"/>
        <v>45581</v>
      </c>
      <c r="B1218" s="156">
        <f t="shared" ca="1" si="418"/>
        <v>1947.1808926899998</v>
      </c>
      <c r="C1218" s="14">
        <f t="shared" si="419"/>
        <v>1000</v>
      </c>
      <c r="D1218" s="13">
        <f ca="1">IF(A1218&lt;$B$1,VLOOKUP(A1218,[1]DI!$A$4:$B$15000,2,FALSE),0)</f>
        <v>0.1065</v>
      </c>
      <c r="E1218" s="14">
        <f t="shared" ca="1" si="420"/>
        <v>1.00040168</v>
      </c>
      <c r="F1218" s="14">
        <f ca="1">(TRUNC(PRODUCT($E$12:$E1217),16))</f>
        <v>1.42149302465076</v>
      </c>
      <c r="G1218" s="14">
        <f t="shared" ca="1" si="421"/>
        <v>1.41125440354932</v>
      </c>
      <c r="H1218" s="14">
        <f t="shared" ca="1" si="422"/>
        <v>1.0072549799999999</v>
      </c>
      <c r="I1218" s="13">
        <f t="shared" si="416"/>
        <v>0.1</v>
      </c>
      <c r="J1218" s="29">
        <f t="shared" si="423"/>
        <v>45555</v>
      </c>
      <c r="K1218" s="2">
        <f t="shared" si="424"/>
        <v>18</v>
      </c>
      <c r="L1218" s="17">
        <f t="shared" si="425"/>
        <v>18</v>
      </c>
      <c r="M1218" s="12">
        <f t="shared" si="426"/>
        <v>1.006831096</v>
      </c>
      <c r="N1218" s="12">
        <f t="shared" ca="1" si="427"/>
        <v>1.0141356349999999</v>
      </c>
      <c r="O1218" s="17">
        <f t="shared" si="428"/>
        <v>0</v>
      </c>
      <c r="P1218" s="14">
        <f t="shared" ca="1" si="429"/>
        <v>947.18089268999995</v>
      </c>
      <c r="Q1218" s="14">
        <f t="shared" si="433"/>
        <v>0</v>
      </c>
      <c r="R1218" s="14">
        <f t="shared" ca="1" si="430"/>
        <v>920.03990936000002</v>
      </c>
      <c r="S1218" s="20">
        <f t="shared" si="414"/>
        <v>0</v>
      </c>
      <c r="T1218" s="14">
        <f t="shared" si="417"/>
        <v>0</v>
      </c>
      <c r="U1218" s="4" t="str">
        <f t="shared" si="431"/>
        <v>J=</v>
      </c>
      <c r="V1218" s="29">
        <f t="shared" si="432"/>
        <v>45586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35">
        <f t="shared" si="415"/>
        <v>45582</v>
      </c>
      <c r="B1219" s="156">
        <f t="shared" ca="1" si="418"/>
        <v>1948.6999188300001</v>
      </c>
      <c r="C1219" s="14">
        <f t="shared" si="419"/>
        <v>1000</v>
      </c>
      <c r="D1219" s="13">
        <f ca="1">IF(A1219&lt;$B$1,VLOOKUP(A1219,[1]DI!$A$4:$B$15000,2,FALSE),0)</f>
        <v>0.1065</v>
      </c>
      <c r="E1219" s="14">
        <f t="shared" ca="1" si="420"/>
        <v>1.00040168</v>
      </c>
      <c r="F1219" s="14">
        <f ca="1">(TRUNC(PRODUCT($E$12:$E1218),16))</f>
        <v>1.4220640099689099</v>
      </c>
      <c r="G1219" s="14">
        <f t="shared" ca="1" si="421"/>
        <v>1.41125440354932</v>
      </c>
      <c r="H1219" s="14">
        <f t="shared" ca="1" si="422"/>
        <v>1.0076595699999999</v>
      </c>
      <c r="I1219" s="13">
        <f t="shared" si="416"/>
        <v>0.1</v>
      </c>
      <c r="J1219" s="29">
        <f t="shared" si="423"/>
        <v>45555</v>
      </c>
      <c r="K1219" s="2">
        <f t="shared" si="424"/>
        <v>19</v>
      </c>
      <c r="L1219" s="17">
        <f t="shared" si="425"/>
        <v>19</v>
      </c>
      <c r="M1219" s="12">
        <f t="shared" si="426"/>
        <v>1.0072119669999999</v>
      </c>
      <c r="N1219" s="12">
        <f t="shared" ca="1" si="427"/>
        <v>1.014926778</v>
      </c>
      <c r="O1219" s="17">
        <f t="shared" si="428"/>
        <v>0</v>
      </c>
      <c r="P1219" s="14">
        <f t="shared" ca="1" si="429"/>
        <v>948.69991883</v>
      </c>
      <c r="Q1219" s="14">
        <f t="shared" si="433"/>
        <v>0</v>
      </c>
      <c r="R1219" s="14">
        <f t="shared" ca="1" si="430"/>
        <v>920.03990936000002</v>
      </c>
      <c r="S1219" s="20">
        <f t="shared" si="414"/>
        <v>0</v>
      </c>
      <c r="T1219" s="14">
        <f t="shared" si="417"/>
        <v>0</v>
      </c>
      <c r="U1219" s="4" t="str">
        <f t="shared" si="431"/>
        <v>J=</v>
      </c>
      <c r="V1219" s="29">
        <f t="shared" si="432"/>
        <v>45586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35">
        <f t="shared" si="415"/>
        <v>45583</v>
      </c>
      <c r="B1220" s="156">
        <f t="shared" ca="1" si="418"/>
        <v>1950.22014115</v>
      </c>
      <c r="C1220" s="14">
        <f t="shared" si="419"/>
        <v>1000</v>
      </c>
      <c r="D1220" s="13">
        <f ca="1">IF(A1220&lt;$B$1,VLOOKUP(A1220,[1]DI!$A$4:$B$15000,2,FALSE),0)</f>
        <v>0.1065</v>
      </c>
      <c r="E1220" s="14">
        <f t="shared" ca="1" si="420"/>
        <v>1.00040168</v>
      </c>
      <c r="F1220" s="14">
        <f ca="1">(TRUNC(PRODUCT($E$12:$E1219),16))</f>
        <v>1.4226352246404299</v>
      </c>
      <c r="G1220" s="14">
        <f t="shared" ca="1" si="421"/>
        <v>1.41125440354932</v>
      </c>
      <c r="H1220" s="14">
        <f t="shared" ca="1" si="422"/>
        <v>1.0080643300000001</v>
      </c>
      <c r="I1220" s="13">
        <f t="shared" si="416"/>
        <v>0.1</v>
      </c>
      <c r="J1220" s="29">
        <f t="shared" si="423"/>
        <v>45555</v>
      </c>
      <c r="K1220" s="2">
        <f t="shared" si="424"/>
        <v>20</v>
      </c>
      <c r="L1220" s="17">
        <f t="shared" si="425"/>
        <v>20</v>
      </c>
      <c r="M1220" s="12">
        <f t="shared" si="426"/>
        <v>1.007592982</v>
      </c>
      <c r="N1220" s="12">
        <f t="shared" ca="1" si="427"/>
        <v>1.0157185440000001</v>
      </c>
      <c r="O1220" s="17">
        <f t="shared" si="428"/>
        <v>0</v>
      </c>
      <c r="P1220" s="14">
        <f t="shared" ca="1" si="429"/>
        <v>950.2201411499999</v>
      </c>
      <c r="Q1220" s="14">
        <f t="shared" si="433"/>
        <v>0</v>
      </c>
      <c r="R1220" s="14">
        <f t="shared" ca="1" si="430"/>
        <v>920.03990936000002</v>
      </c>
      <c r="S1220" s="20">
        <f t="shared" si="414"/>
        <v>0</v>
      </c>
      <c r="T1220" s="14">
        <f t="shared" si="417"/>
        <v>0</v>
      </c>
      <c r="U1220" s="4" t="str">
        <f t="shared" si="431"/>
        <v>J=</v>
      </c>
      <c r="V1220" s="29">
        <f t="shared" si="432"/>
        <v>45586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35">
        <f t="shared" si="415"/>
        <v>45584</v>
      </c>
      <c r="B1221" s="156">
        <f t="shared" ca="1" si="418"/>
        <v>1951.7415443</v>
      </c>
      <c r="C1221" s="14">
        <f t="shared" si="419"/>
        <v>1000</v>
      </c>
      <c r="D1221" s="13">
        <f ca="1">IF(A1221&lt;$B$1,VLOOKUP(A1221,[1]DI!$A$4:$B$15000,2,FALSE),0)</f>
        <v>0</v>
      </c>
      <c r="E1221" s="14">
        <f t="shared" ca="1" si="420"/>
        <v>1</v>
      </c>
      <c r="F1221" s="14">
        <f ca="1">(TRUNC(PRODUCT($E$12:$E1220),16))</f>
        <v>1.42320666875746</v>
      </c>
      <c r="G1221" s="14">
        <f t="shared" ca="1" si="421"/>
        <v>1.41125440354932</v>
      </c>
      <c r="H1221" s="14">
        <f t="shared" ca="1" si="422"/>
        <v>1.0084692500000001</v>
      </c>
      <c r="I1221" s="13">
        <f t="shared" si="416"/>
        <v>0.1</v>
      </c>
      <c r="J1221" s="29">
        <f t="shared" si="423"/>
        <v>45555</v>
      </c>
      <c r="K1221" s="2">
        <f t="shared" si="424"/>
        <v>20</v>
      </c>
      <c r="L1221" s="17">
        <f t="shared" si="425"/>
        <v>21</v>
      </c>
      <c r="M1221" s="12">
        <f t="shared" si="426"/>
        <v>1.00797414</v>
      </c>
      <c r="N1221" s="12">
        <f t="shared" ca="1" si="427"/>
        <v>1.016510925</v>
      </c>
      <c r="O1221" s="17">
        <f t="shared" si="428"/>
        <v>0</v>
      </c>
      <c r="P1221" s="14">
        <f t="shared" ca="1" si="429"/>
        <v>951.74154429999999</v>
      </c>
      <c r="Q1221" s="14">
        <f t="shared" si="433"/>
        <v>0</v>
      </c>
      <c r="R1221" s="14">
        <f t="shared" ca="1" si="430"/>
        <v>920.03990936000002</v>
      </c>
      <c r="S1221" s="20">
        <f t="shared" si="414"/>
        <v>0</v>
      </c>
      <c r="T1221" s="14">
        <f t="shared" si="417"/>
        <v>0</v>
      </c>
      <c r="U1221" s="4" t="str">
        <f t="shared" si="431"/>
        <v>J=</v>
      </c>
      <c r="V1221" s="29">
        <f t="shared" si="432"/>
        <v>45586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35">
        <f t="shared" si="415"/>
        <v>45585</v>
      </c>
      <c r="B1222" s="156">
        <f t="shared" ca="1" si="418"/>
        <v>1951.7415443</v>
      </c>
      <c r="C1222" s="14">
        <f t="shared" si="419"/>
        <v>1000</v>
      </c>
      <c r="D1222" s="13">
        <f ca="1">IF(A1222&lt;$B$1,VLOOKUP(A1222,[1]DI!$A$4:$B$15000,2,FALSE),0)</f>
        <v>0</v>
      </c>
      <c r="E1222" s="14">
        <f t="shared" ca="1" si="420"/>
        <v>1</v>
      </c>
      <c r="F1222" s="14">
        <f ca="1">(TRUNC(PRODUCT($E$12:$E1221),16))</f>
        <v>1.42320666875746</v>
      </c>
      <c r="G1222" s="14">
        <f t="shared" ca="1" si="421"/>
        <v>1.41125440354932</v>
      </c>
      <c r="H1222" s="14">
        <f t="shared" ca="1" si="422"/>
        <v>1.0084692500000001</v>
      </c>
      <c r="I1222" s="13">
        <f t="shared" si="416"/>
        <v>0.1</v>
      </c>
      <c r="J1222" s="29">
        <f t="shared" si="423"/>
        <v>45555</v>
      </c>
      <c r="K1222" s="2">
        <f t="shared" si="424"/>
        <v>20</v>
      </c>
      <c r="L1222" s="17">
        <f t="shared" si="425"/>
        <v>21</v>
      </c>
      <c r="M1222" s="12">
        <f t="shared" si="426"/>
        <v>1.00797414</v>
      </c>
      <c r="N1222" s="12">
        <f t="shared" ca="1" si="427"/>
        <v>1.016510925</v>
      </c>
      <c r="O1222" s="17">
        <f t="shared" si="428"/>
        <v>0</v>
      </c>
      <c r="P1222" s="14">
        <f t="shared" ca="1" si="429"/>
        <v>951.74154429999999</v>
      </c>
      <c r="Q1222" s="14">
        <f t="shared" si="433"/>
        <v>0</v>
      </c>
      <c r="R1222" s="14">
        <f t="shared" ca="1" si="430"/>
        <v>920.03990936000002</v>
      </c>
      <c r="S1222" s="20">
        <f t="shared" si="414"/>
        <v>0</v>
      </c>
      <c r="T1222" s="14">
        <f t="shared" si="417"/>
        <v>0</v>
      </c>
      <c r="U1222" s="4" t="str">
        <f t="shared" si="431"/>
        <v>J=</v>
      </c>
      <c r="V1222" s="29">
        <f t="shared" si="432"/>
        <v>45586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x14ac:dyDescent="0.15">
      <c r="A1223" s="35">
        <f t="shared" si="415"/>
        <v>45586</v>
      </c>
      <c r="B1223" s="156">
        <f t="shared" ca="1" si="418"/>
        <v>1951.7415443</v>
      </c>
      <c r="C1223" s="14">
        <f t="shared" si="419"/>
        <v>1000</v>
      </c>
      <c r="D1223" s="13">
        <f ca="1">IF(A1223&lt;$B$1,VLOOKUP(A1223,[1]DI!$A$4:$B$15000,2,FALSE),0)</f>
        <v>0.1065</v>
      </c>
      <c r="E1223" s="14">
        <f t="shared" ca="1" si="420"/>
        <v>1.00040168</v>
      </c>
      <c r="F1223" s="14">
        <f ca="1">(TRUNC(PRODUCT($E$12:$E1222),16))</f>
        <v>1.42320666875746</v>
      </c>
      <c r="G1223" s="14">
        <f t="shared" ca="1" si="421"/>
        <v>1.41125440354932</v>
      </c>
      <c r="H1223" s="14">
        <f t="shared" ca="1" si="422"/>
        <v>1.0084692500000001</v>
      </c>
      <c r="I1223" s="13">
        <f t="shared" si="416"/>
        <v>0.1</v>
      </c>
      <c r="J1223" s="29">
        <f t="shared" si="423"/>
        <v>45555</v>
      </c>
      <c r="K1223" s="2">
        <f t="shared" si="424"/>
        <v>21</v>
      </c>
      <c r="L1223" s="17">
        <f t="shared" si="425"/>
        <v>21</v>
      </c>
      <c r="M1223" s="12">
        <f t="shared" si="426"/>
        <v>1.00797414</v>
      </c>
      <c r="N1223" s="12">
        <f t="shared" ca="1" si="427"/>
        <v>1.016510925</v>
      </c>
      <c r="O1223" s="17">
        <f t="shared" si="428"/>
        <v>29</v>
      </c>
      <c r="P1223" s="14">
        <f t="shared" ca="1" si="429"/>
        <v>951.74154429999999</v>
      </c>
      <c r="Q1223" s="14">
        <f t="shared" si="433"/>
        <v>0</v>
      </c>
      <c r="R1223" s="14">
        <f t="shared" ca="1" si="430"/>
        <v>951.74154429999999</v>
      </c>
      <c r="S1223" s="20">
        <f t="shared" si="414"/>
        <v>0</v>
      </c>
      <c r="T1223" s="14">
        <f t="shared" si="417"/>
        <v>0</v>
      </c>
      <c r="U1223" s="4" t="str">
        <f t="shared" si="431"/>
        <v>J=</v>
      </c>
      <c r="V1223" s="29">
        <f t="shared" si="432"/>
        <v>45586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35">
        <f t="shared" si="415"/>
        <v>45587</v>
      </c>
      <c r="B1224" s="156">
        <f t="shared" ca="1" si="418"/>
        <v>1953.2641349599999</v>
      </c>
      <c r="C1224" s="14">
        <f t="shared" si="419"/>
        <v>1000</v>
      </c>
      <c r="D1224" s="13">
        <f ca="1">IF(A1224&lt;$B$1,VLOOKUP(A1224,[1]DI!$A$4:$B$15000,2,FALSE),0)</f>
        <v>0.1065</v>
      </c>
      <c r="E1224" s="14">
        <f t="shared" ca="1" si="420"/>
        <v>1.00040168</v>
      </c>
      <c r="F1224" s="14">
        <f ca="1">(TRUNC(PRODUCT($E$12:$E1223),16))</f>
        <v>1.4237783424121699</v>
      </c>
      <c r="G1224" s="14">
        <f t="shared" ca="1" si="421"/>
        <v>1.42320666875746</v>
      </c>
      <c r="H1224" s="14">
        <f t="shared" ca="1" si="422"/>
        <v>1.00040168</v>
      </c>
      <c r="I1224" s="13">
        <f t="shared" si="416"/>
        <v>0.1</v>
      </c>
      <c r="J1224" s="29">
        <f t="shared" si="423"/>
        <v>45586</v>
      </c>
      <c r="K1224" s="2">
        <f t="shared" si="424"/>
        <v>1</v>
      </c>
      <c r="L1224" s="17">
        <f t="shared" si="425"/>
        <v>1</v>
      </c>
      <c r="M1224" s="12">
        <f t="shared" si="426"/>
        <v>1.000378287</v>
      </c>
      <c r="N1224" s="12">
        <f t="shared" ca="1" si="427"/>
        <v>1.0007801190000001</v>
      </c>
      <c r="O1224" s="17">
        <f t="shared" si="428"/>
        <v>0</v>
      </c>
      <c r="P1224" s="14">
        <f t="shared" ca="1" si="429"/>
        <v>953.26413495999998</v>
      </c>
      <c r="Q1224" s="14">
        <f t="shared" si="433"/>
        <v>0</v>
      </c>
      <c r="R1224" s="14">
        <f t="shared" ca="1" si="430"/>
        <v>951.74154429999999</v>
      </c>
      <c r="S1224" s="20">
        <f t="shared" si="414"/>
        <v>0</v>
      </c>
      <c r="T1224" s="14">
        <f t="shared" si="417"/>
        <v>0</v>
      </c>
      <c r="U1224" s="4" t="str">
        <f t="shared" si="431"/>
        <v>J=</v>
      </c>
      <c r="V1224" s="29">
        <f t="shared" si="432"/>
        <v>45617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35">
        <f t="shared" si="415"/>
        <v>45588</v>
      </c>
      <c r="B1225" s="156">
        <f t="shared" ca="1" si="418"/>
        <v>1954.7879083600001</v>
      </c>
      <c r="C1225" s="14">
        <f t="shared" si="419"/>
        <v>1000</v>
      </c>
      <c r="D1225" s="13">
        <f ca="1">IF(A1225&lt;$B$1,VLOOKUP(A1225,[1]DI!$A$4:$B$15000,2,FALSE),0)</f>
        <v>0.1065</v>
      </c>
      <c r="E1225" s="14">
        <f t="shared" ca="1" si="420"/>
        <v>1.00040168</v>
      </c>
      <c r="F1225" s="14">
        <f ca="1">(TRUNC(PRODUCT($E$12:$E1224),16))</f>
        <v>1.4243502456967501</v>
      </c>
      <c r="G1225" s="14">
        <f t="shared" ca="1" si="421"/>
        <v>1.42320666875746</v>
      </c>
      <c r="H1225" s="14">
        <f t="shared" ca="1" si="422"/>
        <v>1.0008035200000001</v>
      </c>
      <c r="I1225" s="13">
        <f t="shared" si="416"/>
        <v>0.1</v>
      </c>
      <c r="J1225" s="29">
        <f t="shared" si="423"/>
        <v>45586</v>
      </c>
      <c r="K1225" s="2">
        <f t="shared" si="424"/>
        <v>2</v>
      </c>
      <c r="L1225" s="17">
        <f t="shared" si="425"/>
        <v>2</v>
      </c>
      <c r="M1225" s="12">
        <f t="shared" si="426"/>
        <v>1.0007567159999999</v>
      </c>
      <c r="N1225" s="12">
        <f t="shared" ca="1" si="427"/>
        <v>1.0015608439999999</v>
      </c>
      <c r="O1225" s="17">
        <f t="shared" si="428"/>
        <v>0</v>
      </c>
      <c r="P1225" s="14">
        <f t="shared" ca="1" si="429"/>
        <v>954.78790835999996</v>
      </c>
      <c r="Q1225" s="14">
        <f t="shared" si="433"/>
        <v>0</v>
      </c>
      <c r="R1225" s="14">
        <f t="shared" ca="1" si="430"/>
        <v>951.74154429999999</v>
      </c>
      <c r="S1225" s="20">
        <f t="shared" si="414"/>
        <v>0</v>
      </c>
      <c r="T1225" s="14">
        <f t="shared" si="417"/>
        <v>0</v>
      </c>
      <c r="U1225" s="4" t="str">
        <f t="shared" si="431"/>
        <v>J=</v>
      </c>
      <c r="V1225" s="29">
        <f t="shared" si="432"/>
        <v>45617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35">
        <f t="shared" si="415"/>
        <v>45589</v>
      </c>
      <c r="B1226" s="156">
        <f t="shared" ca="1" si="418"/>
        <v>1956.3128703899999</v>
      </c>
      <c r="C1226" s="14">
        <f t="shared" si="419"/>
        <v>1000</v>
      </c>
      <c r="D1226" s="13">
        <f ca="1">IF(A1226&lt;$B$1,VLOOKUP(A1226,[1]DI!$A$4:$B$15000,2,FALSE),0)</f>
        <v>0.1065</v>
      </c>
      <c r="E1226" s="14">
        <f t="shared" ca="1" si="420"/>
        <v>1.00040168</v>
      </c>
      <c r="F1226" s="14">
        <f ca="1">(TRUNC(PRODUCT($E$12:$E1225),16))</f>
        <v>1.42492237870344</v>
      </c>
      <c r="G1226" s="14">
        <f t="shared" ca="1" si="421"/>
        <v>1.42320666875746</v>
      </c>
      <c r="H1226" s="14">
        <f t="shared" ca="1" si="422"/>
        <v>1.0012055200000001</v>
      </c>
      <c r="I1226" s="13">
        <f t="shared" si="416"/>
        <v>0.1</v>
      </c>
      <c r="J1226" s="29">
        <f t="shared" si="423"/>
        <v>45586</v>
      </c>
      <c r="K1226" s="2">
        <f t="shared" si="424"/>
        <v>3</v>
      </c>
      <c r="L1226" s="17">
        <f t="shared" si="425"/>
        <v>3</v>
      </c>
      <c r="M1226" s="12">
        <f t="shared" si="426"/>
        <v>1.001135289</v>
      </c>
      <c r="N1226" s="12">
        <f t="shared" ca="1" si="427"/>
        <v>1.0023421779999999</v>
      </c>
      <c r="O1226" s="17">
        <f t="shared" si="428"/>
        <v>0</v>
      </c>
      <c r="P1226" s="14">
        <f t="shared" ca="1" si="429"/>
        <v>956.31287038999994</v>
      </c>
      <c r="Q1226" s="14">
        <f t="shared" si="433"/>
        <v>0</v>
      </c>
      <c r="R1226" s="14">
        <f t="shared" ca="1" si="430"/>
        <v>951.74154429999999</v>
      </c>
      <c r="S1226" s="20">
        <f t="shared" si="414"/>
        <v>0</v>
      </c>
      <c r="T1226" s="14">
        <f t="shared" si="417"/>
        <v>0</v>
      </c>
      <c r="U1226" s="4" t="str">
        <f t="shared" si="431"/>
        <v>J=</v>
      </c>
      <c r="V1226" s="29">
        <f t="shared" si="432"/>
        <v>45617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35">
        <f t="shared" si="415"/>
        <v>45590</v>
      </c>
      <c r="B1227" s="156">
        <f t="shared" ca="1" si="418"/>
        <v>1957.8390366399999</v>
      </c>
      <c r="C1227" s="14">
        <f t="shared" si="419"/>
        <v>1000</v>
      </c>
      <c r="D1227" s="13">
        <f ca="1">IF(A1227&lt;$B$1,VLOOKUP(A1227,[1]DI!$A$4:$B$15000,2,FALSE),0)</f>
        <v>0.1065</v>
      </c>
      <c r="E1227" s="14">
        <f t="shared" ca="1" si="420"/>
        <v>1.00040168</v>
      </c>
      <c r="F1227" s="14">
        <f ca="1">(TRUNC(PRODUCT($E$12:$E1226),16))</f>
        <v>1.42549474152452</v>
      </c>
      <c r="G1227" s="14">
        <f t="shared" ca="1" si="421"/>
        <v>1.42320666875746</v>
      </c>
      <c r="H1227" s="14">
        <f t="shared" ca="1" si="422"/>
        <v>1.0016076899999999</v>
      </c>
      <c r="I1227" s="13">
        <f t="shared" si="416"/>
        <v>0.1</v>
      </c>
      <c r="J1227" s="29">
        <f t="shared" si="423"/>
        <v>45586</v>
      </c>
      <c r="K1227" s="2">
        <f t="shared" si="424"/>
        <v>4</v>
      </c>
      <c r="L1227" s="17">
        <f t="shared" si="425"/>
        <v>4</v>
      </c>
      <c r="M1227" s="12">
        <f t="shared" si="426"/>
        <v>1.001514005</v>
      </c>
      <c r="N1227" s="12">
        <f t="shared" ca="1" si="427"/>
        <v>1.0031241289999999</v>
      </c>
      <c r="O1227" s="17">
        <f t="shared" si="428"/>
        <v>0</v>
      </c>
      <c r="P1227" s="14">
        <f t="shared" ca="1" si="429"/>
        <v>957.83903664000002</v>
      </c>
      <c r="Q1227" s="14">
        <f t="shared" si="433"/>
        <v>0</v>
      </c>
      <c r="R1227" s="14">
        <f t="shared" ca="1" si="430"/>
        <v>951.74154429999999</v>
      </c>
      <c r="S1227" s="20">
        <f t="shared" si="414"/>
        <v>0</v>
      </c>
      <c r="T1227" s="14">
        <f t="shared" si="417"/>
        <v>0</v>
      </c>
      <c r="U1227" s="4" t="str">
        <f t="shared" si="431"/>
        <v>J=</v>
      </c>
      <c r="V1227" s="29">
        <f t="shared" si="432"/>
        <v>45617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35">
        <f t="shared" si="415"/>
        <v>45591</v>
      </c>
      <c r="B1228" s="156">
        <f t="shared" ca="1" si="418"/>
        <v>1959.3663719900001</v>
      </c>
      <c r="C1228" s="14">
        <f t="shared" si="419"/>
        <v>1000</v>
      </c>
      <c r="D1228" s="13">
        <f ca="1">IF(A1228&lt;$B$1,VLOOKUP(A1228,[1]DI!$A$4:$B$15000,2,FALSE),0)</f>
        <v>0</v>
      </c>
      <c r="E1228" s="14">
        <f t="shared" ca="1" si="420"/>
        <v>1</v>
      </c>
      <c r="F1228" s="14">
        <f ca="1">(TRUNC(PRODUCT($E$12:$E1227),16))</f>
        <v>1.4260673342523</v>
      </c>
      <c r="G1228" s="14">
        <f t="shared" ca="1" si="421"/>
        <v>1.42320666875746</v>
      </c>
      <c r="H1228" s="14">
        <f t="shared" ca="1" si="422"/>
        <v>1.00201001</v>
      </c>
      <c r="I1228" s="13">
        <f t="shared" si="416"/>
        <v>0.1</v>
      </c>
      <c r="J1228" s="29">
        <f t="shared" si="423"/>
        <v>45586</v>
      </c>
      <c r="K1228" s="2">
        <f t="shared" si="424"/>
        <v>4</v>
      </c>
      <c r="L1228" s="17">
        <f t="shared" si="425"/>
        <v>5</v>
      </c>
      <c r="M1228" s="12">
        <f t="shared" si="426"/>
        <v>1.001892864</v>
      </c>
      <c r="N1228" s="12">
        <f t="shared" ca="1" si="427"/>
        <v>1.003906679</v>
      </c>
      <c r="O1228" s="17">
        <f t="shared" si="428"/>
        <v>0</v>
      </c>
      <c r="P1228" s="14">
        <f t="shared" ca="1" si="429"/>
        <v>959.36637199000006</v>
      </c>
      <c r="Q1228" s="14">
        <f t="shared" si="433"/>
        <v>0</v>
      </c>
      <c r="R1228" s="14">
        <f t="shared" ca="1" si="430"/>
        <v>951.74154429999999</v>
      </c>
      <c r="S1228" s="20">
        <f t="shared" ref="S1228:S1291" si="434">IF($O1228&gt;0,VLOOKUP($O1228,$Y$12:$AE$150,7),0)</f>
        <v>0</v>
      </c>
      <c r="T1228" s="14">
        <f t="shared" si="417"/>
        <v>0</v>
      </c>
      <c r="U1228" s="4" t="str">
        <f t="shared" si="431"/>
        <v>J=</v>
      </c>
      <c r="V1228" s="29">
        <f t="shared" si="432"/>
        <v>45617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35">
        <f t="shared" ref="A1229:A1291" si="435">(A1228+1)</f>
        <v>45592</v>
      </c>
      <c r="B1229" s="156">
        <f t="shared" ca="1" si="418"/>
        <v>1959.3663719900001</v>
      </c>
      <c r="C1229" s="14">
        <f t="shared" si="419"/>
        <v>1000</v>
      </c>
      <c r="D1229" s="13">
        <f ca="1">IF(A1229&lt;$B$1,VLOOKUP(A1229,[1]DI!$A$4:$B$15000,2,FALSE),0)</f>
        <v>0</v>
      </c>
      <c r="E1229" s="14">
        <f t="shared" ca="1" si="420"/>
        <v>1</v>
      </c>
      <c r="F1229" s="14">
        <f ca="1">(TRUNC(PRODUCT($E$12:$E1228),16))</f>
        <v>1.4260673342523</v>
      </c>
      <c r="G1229" s="14">
        <f t="shared" ca="1" si="421"/>
        <v>1.42320666875746</v>
      </c>
      <c r="H1229" s="14">
        <f t="shared" ca="1" si="422"/>
        <v>1.00201001</v>
      </c>
      <c r="I1229" s="13">
        <f t="shared" ref="I1229:I1291" si="436">I1228</f>
        <v>0.1</v>
      </c>
      <c r="J1229" s="29">
        <f t="shared" si="423"/>
        <v>45586</v>
      </c>
      <c r="K1229" s="2">
        <f t="shared" si="424"/>
        <v>4</v>
      </c>
      <c r="L1229" s="17">
        <f t="shared" si="425"/>
        <v>5</v>
      </c>
      <c r="M1229" s="12">
        <f t="shared" si="426"/>
        <v>1.001892864</v>
      </c>
      <c r="N1229" s="12">
        <f t="shared" ca="1" si="427"/>
        <v>1.003906679</v>
      </c>
      <c r="O1229" s="17">
        <f t="shared" si="428"/>
        <v>0</v>
      </c>
      <c r="P1229" s="14">
        <f t="shared" ca="1" si="429"/>
        <v>959.36637199000006</v>
      </c>
      <c r="Q1229" s="14">
        <f t="shared" si="433"/>
        <v>0</v>
      </c>
      <c r="R1229" s="14">
        <f t="shared" ca="1" si="430"/>
        <v>951.74154429999999</v>
      </c>
      <c r="S1229" s="20">
        <f t="shared" si="434"/>
        <v>0</v>
      </c>
      <c r="T1229" s="14">
        <f t="shared" si="417"/>
        <v>0</v>
      </c>
      <c r="U1229" s="4" t="str">
        <f t="shared" si="431"/>
        <v>J=</v>
      </c>
      <c r="V1229" s="29">
        <f t="shared" si="432"/>
        <v>45617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35">
        <f t="shared" si="435"/>
        <v>45593</v>
      </c>
      <c r="B1230" s="156">
        <f t="shared" ca="1" si="418"/>
        <v>1959.3663719900001</v>
      </c>
      <c r="C1230" s="14">
        <f t="shared" si="419"/>
        <v>1000</v>
      </c>
      <c r="D1230" s="13">
        <f ca="1">IF(A1230&lt;$B$1,VLOOKUP(A1230,[1]DI!$A$4:$B$15000,2,FALSE),0)</f>
        <v>0.1065</v>
      </c>
      <c r="E1230" s="14">
        <f t="shared" ca="1" si="420"/>
        <v>1.00040168</v>
      </c>
      <c r="F1230" s="14">
        <f ca="1">(TRUNC(PRODUCT($E$12:$E1229),16))</f>
        <v>1.4260673342523</v>
      </c>
      <c r="G1230" s="14">
        <f t="shared" ca="1" si="421"/>
        <v>1.42320666875746</v>
      </c>
      <c r="H1230" s="14">
        <f t="shared" ca="1" si="422"/>
        <v>1.00201001</v>
      </c>
      <c r="I1230" s="13">
        <f t="shared" si="436"/>
        <v>0.1</v>
      </c>
      <c r="J1230" s="29">
        <f t="shared" si="423"/>
        <v>45586</v>
      </c>
      <c r="K1230" s="2">
        <f t="shared" si="424"/>
        <v>5</v>
      </c>
      <c r="L1230" s="17">
        <f t="shared" si="425"/>
        <v>5</v>
      </c>
      <c r="M1230" s="12">
        <f t="shared" si="426"/>
        <v>1.001892864</v>
      </c>
      <c r="N1230" s="12">
        <f t="shared" ca="1" si="427"/>
        <v>1.003906679</v>
      </c>
      <c r="O1230" s="17">
        <f t="shared" si="428"/>
        <v>0</v>
      </c>
      <c r="P1230" s="14">
        <f t="shared" ca="1" si="429"/>
        <v>959.36637199000006</v>
      </c>
      <c r="Q1230" s="14">
        <f t="shared" si="433"/>
        <v>0</v>
      </c>
      <c r="R1230" s="14">
        <f t="shared" ca="1" si="430"/>
        <v>951.74154429999999</v>
      </c>
      <c r="S1230" s="20">
        <f t="shared" si="434"/>
        <v>0</v>
      </c>
      <c r="T1230" s="14">
        <f t="shared" ref="T1230:T1276" si="437">IF(S1230&gt;0,TRUNC(S1230*C1230,8),0)</f>
        <v>0</v>
      </c>
      <c r="U1230" s="4" t="str">
        <f t="shared" si="431"/>
        <v>J=</v>
      </c>
      <c r="V1230" s="29">
        <f t="shared" si="432"/>
        <v>45617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35">
        <f t="shared" si="435"/>
        <v>45594</v>
      </c>
      <c r="B1231" s="156">
        <f t="shared" ca="1" si="418"/>
        <v>1960.89491546</v>
      </c>
      <c r="C1231" s="14">
        <f t="shared" si="419"/>
        <v>1000</v>
      </c>
      <c r="D1231" s="13">
        <f ca="1">IF(A1231&lt;$B$1,VLOOKUP(A1231,[1]DI!$A$4:$B$15000,2,FALSE),0)</f>
        <v>0.1065</v>
      </c>
      <c r="E1231" s="14">
        <f t="shared" ca="1" si="420"/>
        <v>1.00040168</v>
      </c>
      <c r="F1231" s="14">
        <f ca="1">(TRUNC(PRODUCT($E$12:$E1230),16))</f>
        <v>1.4266401569791201</v>
      </c>
      <c r="G1231" s="14">
        <f t="shared" ca="1" si="421"/>
        <v>1.42320666875746</v>
      </c>
      <c r="H1231" s="14">
        <f t="shared" ca="1" si="422"/>
        <v>1.0024124999999999</v>
      </c>
      <c r="I1231" s="13">
        <f t="shared" si="436"/>
        <v>0.1</v>
      </c>
      <c r="J1231" s="29">
        <f t="shared" si="423"/>
        <v>45586</v>
      </c>
      <c r="K1231" s="2">
        <f t="shared" si="424"/>
        <v>6</v>
      </c>
      <c r="L1231" s="17">
        <f t="shared" si="425"/>
        <v>6</v>
      </c>
      <c r="M1231" s="12">
        <f t="shared" si="426"/>
        <v>1.0022718669999999</v>
      </c>
      <c r="N1231" s="12">
        <f t="shared" ca="1" si="427"/>
        <v>1.0046898479999999</v>
      </c>
      <c r="O1231" s="17">
        <f t="shared" si="428"/>
        <v>0</v>
      </c>
      <c r="P1231" s="14">
        <f t="shared" ca="1" si="429"/>
        <v>960.89491545999999</v>
      </c>
      <c r="Q1231" s="14">
        <f t="shared" si="433"/>
        <v>0</v>
      </c>
      <c r="R1231" s="14">
        <f t="shared" ca="1" si="430"/>
        <v>951.74154429999999</v>
      </c>
      <c r="S1231" s="20">
        <f t="shared" si="434"/>
        <v>0</v>
      </c>
      <c r="T1231" s="14">
        <f t="shared" si="437"/>
        <v>0</v>
      </c>
      <c r="U1231" s="4" t="str">
        <f t="shared" si="431"/>
        <v>J=</v>
      </c>
      <c r="V1231" s="29">
        <f t="shared" si="432"/>
        <v>45617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35">
        <f t="shared" si="435"/>
        <v>45595</v>
      </c>
      <c r="B1232" s="156">
        <f t="shared" ca="1" si="418"/>
        <v>1962.4246475499999</v>
      </c>
      <c r="C1232" s="14">
        <f t="shared" si="419"/>
        <v>1000</v>
      </c>
      <c r="D1232" s="13">
        <f ca="1">IF(A1232&lt;$B$1,VLOOKUP(A1232,[1]DI!$A$4:$B$15000,2,FALSE),0)</f>
        <v>0.1065</v>
      </c>
      <c r="E1232" s="14">
        <f t="shared" ca="1" si="420"/>
        <v>1.00040168</v>
      </c>
      <c r="F1232" s="14">
        <f ca="1">(TRUNC(PRODUCT($E$12:$E1231),16))</f>
        <v>1.42721320979737</v>
      </c>
      <c r="G1232" s="14">
        <f t="shared" ca="1" si="421"/>
        <v>1.42320666875746</v>
      </c>
      <c r="H1232" s="14">
        <f t="shared" ca="1" si="422"/>
        <v>1.00281515</v>
      </c>
      <c r="I1232" s="13">
        <f t="shared" si="436"/>
        <v>0.1</v>
      </c>
      <c r="J1232" s="29">
        <f t="shared" si="423"/>
        <v>45586</v>
      </c>
      <c r="K1232" s="2">
        <f t="shared" si="424"/>
        <v>7</v>
      </c>
      <c r="L1232" s="17">
        <f t="shared" si="425"/>
        <v>7</v>
      </c>
      <c r="M1232" s="12">
        <f t="shared" si="426"/>
        <v>1.0026510129999999</v>
      </c>
      <c r="N1232" s="12">
        <f t="shared" ca="1" si="427"/>
        <v>1.0054736259999999</v>
      </c>
      <c r="O1232" s="17">
        <f t="shared" si="428"/>
        <v>0</v>
      </c>
      <c r="P1232" s="14">
        <f t="shared" ca="1" si="429"/>
        <v>962.42464754999992</v>
      </c>
      <c r="Q1232" s="14">
        <f t="shared" si="433"/>
        <v>0</v>
      </c>
      <c r="R1232" s="14">
        <f t="shared" ca="1" si="430"/>
        <v>951.74154429999999</v>
      </c>
      <c r="S1232" s="20">
        <f t="shared" si="434"/>
        <v>0</v>
      </c>
      <c r="T1232" s="14">
        <f t="shared" si="437"/>
        <v>0</v>
      </c>
      <c r="U1232" s="4" t="str">
        <f t="shared" si="431"/>
        <v>J=</v>
      </c>
      <c r="V1232" s="29">
        <f t="shared" si="432"/>
        <v>45617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35">
        <f t="shared" si="435"/>
        <v>45596</v>
      </c>
      <c r="B1233" s="156">
        <f t="shared" ca="1" si="418"/>
        <v>1963.9555682499999</v>
      </c>
      <c r="C1233" s="14">
        <f t="shared" si="419"/>
        <v>1000</v>
      </c>
      <c r="D1233" s="13">
        <f ca="1">IF(A1233&lt;$B$1,VLOOKUP(A1233,[1]DI!$A$4:$B$15000,2,FALSE),0)</f>
        <v>0.1065</v>
      </c>
      <c r="E1233" s="14">
        <f t="shared" ca="1" si="420"/>
        <v>1.00040168</v>
      </c>
      <c r="F1233" s="14">
        <f ca="1">(TRUNC(PRODUCT($E$12:$E1232),16))</f>
        <v>1.4277864927994799</v>
      </c>
      <c r="G1233" s="14">
        <f t="shared" ca="1" si="421"/>
        <v>1.42320666875746</v>
      </c>
      <c r="H1233" s="14">
        <f t="shared" ca="1" si="422"/>
        <v>1.00321796</v>
      </c>
      <c r="I1233" s="13">
        <f t="shared" si="436"/>
        <v>0.1</v>
      </c>
      <c r="J1233" s="29">
        <f t="shared" si="423"/>
        <v>45586</v>
      </c>
      <c r="K1233" s="2">
        <f t="shared" si="424"/>
        <v>8</v>
      </c>
      <c r="L1233" s="17">
        <f t="shared" si="425"/>
        <v>8</v>
      </c>
      <c r="M1233" s="12">
        <f t="shared" si="426"/>
        <v>1.003030302</v>
      </c>
      <c r="N1233" s="12">
        <f t="shared" ca="1" si="427"/>
        <v>1.0062580130000001</v>
      </c>
      <c r="O1233" s="17">
        <f t="shared" si="428"/>
        <v>0</v>
      </c>
      <c r="P1233" s="14">
        <f t="shared" ca="1" si="429"/>
        <v>963.95556825000006</v>
      </c>
      <c r="Q1233" s="14">
        <f t="shared" si="433"/>
        <v>0</v>
      </c>
      <c r="R1233" s="14">
        <f t="shared" ca="1" si="430"/>
        <v>951.74154429999999</v>
      </c>
      <c r="S1233" s="20">
        <f t="shared" si="434"/>
        <v>0</v>
      </c>
      <c r="T1233" s="14">
        <f t="shared" si="437"/>
        <v>0</v>
      </c>
      <c r="U1233" s="4" t="str">
        <f t="shared" si="431"/>
        <v>J=</v>
      </c>
      <c r="V1233" s="29">
        <f t="shared" si="432"/>
        <v>45617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35">
        <f t="shared" si="435"/>
        <v>45597</v>
      </c>
      <c r="B1234" s="156">
        <f t="shared" ca="1" si="418"/>
        <v>1965.4876814499999</v>
      </c>
      <c r="C1234" s="14">
        <f t="shared" si="419"/>
        <v>1000</v>
      </c>
      <c r="D1234" s="13">
        <f ca="1">IF(A1234&lt;$B$1,VLOOKUP(A1234,[1]DI!$A$4:$B$15000,2,FALSE),0)</f>
        <v>0.1065</v>
      </c>
      <c r="E1234" s="14">
        <f t="shared" ca="1" si="420"/>
        <v>1.00040168</v>
      </c>
      <c r="F1234" s="14">
        <f ca="1">(TRUNC(PRODUCT($E$12:$E1233),16))</f>
        <v>1.42836000607791</v>
      </c>
      <c r="G1234" s="14">
        <f t="shared" ca="1" si="421"/>
        <v>1.42320666875746</v>
      </c>
      <c r="H1234" s="14">
        <f t="shared" ca="1" si="422"/>
        <v>1.0036209300000001</v>
      </c>
      <c r="I1234" s="13">
        <f t="shared" si="436"/>
        <v>0.1</v>
      </c>
      <c r="J1234" s="29">
        <f t="shared" si="423"/>
        <v>45586</v>
      </c>
      <c r="K1234" s="2">
        <f t="shared" si="424"/>
        <v>9</v>
      </c>
      <c r="L1234" s="17">
        <f t="shared" si="425"/>
        <v>9</v>
      </c>
      <c r="M1234" s="12">
        <f t="shared" si="426"/>
        <v>1.003409735</v>
      </c>
      <c r="N1234" s="12">
        <f t="shared" ca="1" si="427"/>
        <v>1.0070430109999999</v>
      </c>
      <c r="O1234" s="17">
        <f t="shared" si="428"/>
        <v>0</v>
      </c>
      <c r="P1234" s="14">
        <f t="shared" ca="1" si="429"/>
        <v>965.48768144999997</v>
      </c>
      <c r="Q1234" s="14">
        <f t="shared" si="433"/>
        <v>0</v>
      </c>
      <c r="R1234" s="14">
        <f t="shared" ca="1" si="430"/>
        <v>951.74154429999999</v>
      </c>
      <c r="S1234" s="20">
        <f t="shared" si="434"/>
        <v>0</v>
      </c>
      <c r="T1234" s="14">
        <f t="shared" si="437"/>
        <v>0</v>
      </c>
      <c r="U1234" s="4" t="str">
        <f t="shared" si="431"/>
        <v>J=</v>
      </c>
      <c r="V1234" s="29">
        <f t="shared" si="432"/>
        <v>45617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35">
        <f t="shared" si="435"/>
        <v>45598</v>
      </c>
      <c r="B1235" s="156">
        <f t="shared" ca="1" si="418"/>
        <v>1967.02100475</v>
      </c>
      <c r="C1235" s="14">
        <f t="shared" si="419"/>
        <v>1000</v>
      </c>
      <c r="D1235" s="13">
        <f ca="1">IF(A1235&lt;$B$1,VLOOKUP(A1235,[1]DI!$A$4:$B$15000,2,FALSE),0)</f>
        <v>0</v>
      </c>
      <c r="E1235" s="14">
        <f t="shared" ca="1" si="420"/>
        <v>1</v>
      </c>
      <c r="F1235" s="14">
        <f ca="1">(TRUNC(PRODUCT($E$12:$E1234),16))</f>
        <v>1.42893374972515</v>
      </c>
      <c r="G1235" s="14">
        <f t="shared" ca="1" si="421"/>
        <v>1.42320666875746</v>
      </c>
      <c r="H1235" s="14">
        <f t="shared" ca="1" si="422"/>
        <v>1.00402407</v>
      </c>
      <c r="I1235" s="13">
        <f t="shared" si="436"/>
        <v>0.1</v>
      </c>
      <c r="J1235" s="29">
        <f t="shared" si="423"/>
        <v>45586</v>
      </c>
      <c r="K1235" s="2">
        <f t="shared" si="424"/>
        <v>9</v>
      </c>
      <c r="L1235" s="17">
        <f t="shared" si="425"/>
        <v>10</v>
      </c>
      <c r="M1235" s="12">
        <f t="shared" si="426"/>
        <v>1.003789311</v>
      </c>
      <c r="N1235" s="12">
        <f t="shared" ca="1" si="427"/>
        <v>1.007828629</v>
      </c>
      <c r="O1235" s="17">
        <f t="shared" si="428"/>
        <v>0</v>
      </c>
      <c r="P1235" s="14">
        <f t="shared" ca="1" si="429"/>
        <v>967.02100474999997</v>
      </c>
      <c r="Q1235" s="14">
        <f t="shared" si="433"/>
        <v>0</v>
      </c>
      <c r="R1235" s="14">
        <f t="shared" ca="1" si="430"/>
        <v>951.74154429999999</v>
      </c>
      <c r="S1235" s="20">
        <f t="shared" si="434"/>
        <v>0</v>
      </c>
      <c r="T1235" s="14">
        <f t="shared" si="437"/>
        <v>0</v>
      </c>
      <c r="U1235" s="4" t="str">
        <f t="shared" si="431"/>
        <v>J=</v>
      </c>
      <c r="V1235" s="29">
        <f t="shared" si="432"/>
        <v>45617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35">
        <f t="shared" si="435"/>
        <v>45599</v>
      </c>
      <c r="B1236" s="156">
        <f t="shared" ca="1" si="418"/>
        <v>1967.02100475</v>
      </c>
      <c r="C1236" s="14">
        <f t="shared" si="419"/>
        <v>1000</v>
      </c>
      <c r="D1236" s="13">
        <f ca="1">IF(A1236&lt;$B$1,VLOOKUP(A1236,[1]DI!$A$4:$B$15000,2,FALSE),0)</f>
        <v>0</v>
      </c>
      <c r="E1236" s="14">
        <f t="shared" ca="1" si="420"/>
        <v>1</v>
      </c>
      <c r="F1236" s="14">
        <f ca="1">(TRUNC(PRODUCT($E$12:$E1235),16))</f>
        <v>1.42893374972515</v>
      </c>
      <c r="G1236" s="14">
        <f t="shared" ca="1" si="421"/>
        <v>1.42320666875746</v>
      </c>
      <c r="H1236" s="14">
        <f t="shared" ca="1" si="422"/>
        <v>1.00402407</v>
      </c>
      <c r="I1236" s="13">
        <f t="shared" si="436"/>
        <v>0.1</v>
      </c>
      <c r="J1236" s="29">
        <f t="shared" si="423"/>
        <v>45586</v>
      </c>
      <c r="K1236" s="2">
        <f t="shared" si="424"/>
        <v>9</v>
      </c>
      <c r="L1236" s="17">
        <f t="shared" si="425"/>
        <v>10</v>
      </c>
      <c r="M1236" s="12">
        <f t="shared" si="426"/>
        <v>1.003789311</v>
      </c>
      <c r="N1236" s="12">
        <f t="shared" ca="1" si="427"/>
        <v>1.007828629</v>
      </c>
      <c r="O1236" s="17">
        <f t="shared" si="428"/>
        <v>0</v>
      </c>
      <c r="P1236" s="14">
        <f t="shared" ca="1" si="429"/>
        <v>967.02100474999997</v>
      </c>
      <c r="Q1236" s="14">
        <f t="shared" si="433"/>
        <v>0</v>
      </c>
      <c r="R1236" s="14">
        <f t="shared" ca="1" si="430"/>
        <v>951.74154429999999</v>
      </c>
      <c r="S1236" s="20">
        <f t="shared" si="434"/>
        <v>0</v>
      </c>
      <c r="T1236" s="14">
        <f t="shared" si="437"/>
        <v>0</v>
      </c>
      <c r="U1236" s="4" t="str">
        <f t="shared" si="431"/>
        <v>J=</v>
      </c>
      <c r="V1236" s="29">
        <f t="shared" si="432"/>
        <v>45617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35">
        <f t="shared" si="435"/>
        <v>45600</v>
      </c>
      <c r="B1237" s="156">
        <f t="shared" ca="1" si="418"/>
        <v>1967.02100475</v>
      </c>
      <c r="C1237" s="14">
        <f t="shared" si="419"/>
        <v>1000</v>
      </c>
      <c r="D1237" s="13">
        <f ca="1">IF(A1237&lt;$B$1,VLOOKUP(A1237,[1]DI!$A$4:$B$15000,2,FALSE),0)</f>
        <v>0.1065</v>
      </c>
      <c r="E1237" s="14">
        <f t="shared" ca="1" si="420"/>
        <v>1.00040168</v>
      </c>
      <c r="F1237" s="14">
        <f ca="1">(TRUNC(PRODUCT($E$12:$E1236),16))</f>
        <v>1.42893374972515</v>
      </c>
      <c r="G1237" s="14">
        <f t="shared" ca="1" si="421"/>
        <v>1.42320666875746</v>
      </c>
      <c r="H1237" s="14">
        <f t="shared" ca="1" si="422"/>
        <v>1.00402407</v>
      </c>
      <c r="I1237" s="13">
        <f t="shared" si="436"/>
        <v>0.1</v>
      </c>
      <c r="J1237" s="29">
        <f t="shared" si="423"/>
        <v>45586</v>
      </c>
      <c r="K1237" s="2">
        <f t="shared" si="424"/>
        <v>10</v>
      </c>
      <c r="L1237" s="17">
        <f t="shared" si="425"/>
        <v>10</v>
      </c>
      <c r="M1237" s="12">
        <f t="shared" si="426"/>
        <v>1.003789311</v>
      </c>
      <c r="N1237" s="12">
        <f t="shared" ca="1" si="427"/>
        <v>1.007828629</v>
      </c>
      <c r="O1237" s="17">
        <f t="shared" si="428"/>
        <v>0</v>
      </c>
      <c r="P1237" s="14">
        <f t="shared" ca="1" si="429"/>
        <v>967.02100474999997</v>
      </c>
      <c r="Q1237" s="14">
        <f t="shared" si="433"/>
        <v>0</v>
      </c>
      <c r="R1237" s="14">
        <f t="shared" ca="1" si="430"/>
        <v>951.74154429999999</v>
      </c>
      <c r="S1237" s="20">
        <f t="shared" si="434"/>
        <v>0</v>
      </c>
      <c r="T1237" s="14">
        <f t="shared" si="437"/>
        <v>0</v>
      </c>
      <c r="U1237" s="4" t="str">
        <f t="shared" si="431"/>
        <v>J=</v>
      </c>
      <c r="V1237" s="29">
        <f t="shared" si="432"/>
        <v>45617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35">
        <f t="shared" si="435"/>
        <v>45601</v>
      </c>
      <c r="B1238" s="156">
        <f t="shared" ca="1" si="418"/>
        <v>1968.55550298</v>
      </c>
      <c r="C1238" s="14">
        <f t="shared" si="419"/>
        <v>1000</v>
      </c>
      <c r="D1238" s="13">
        <f ca="1">IF(A1238&lt;$B$1,VLOOKUP(A1238,[1]DI!$A$4:$B$15000,2,FALSE),0)</f>
        <v>0.1065</v>
      </c>
      <c r="E1238" s="14">
        <f t="shared" ca="1" si="420"/>
        <v>1.00040168</v>
      </c>
      <c r="F1238" s="14">
        <f ca="1">(TRUNC(PRODUCT($E$12:$E1237),16))</f>
        <v>1.4295077238337399</v>
      </c>
      <c r="G1238" s="14">
        <f t="shared" ca="1" si="421"/>
        <v>1.42320666875746</v>
      </c>
      <c r="H1238" s="14">
        <f t="shared" ca="1" si="422"/>
        <v>1.00442736</v>
      </c>
      <c r="I1238" s="13">
        <f t="shared" si="436"/>
        <v>0.1</v>
      </c>
      <c r="J1238" s="29">
        <f t="shared" si="423"/>
        <v>45586</v>
      </c>
      <c r="K1238" s="2">
        <f t="shared" si="424"/>
        <v>11</v>
      </c>
      <c r="L1238" s="17">
        <f t="shared" si="425"/>
        <v>11</v>
      </c>
      <c r="M1238" s="12">
        <f t="shared" si="426"/>
        <v>1.004169031</v>
      </c>
      <c r="N1238" s="12">
        <f t="shared" ca="1" si="427"/>
        <v>1.008614849</v>
      </c>
      <c r="O1238" s="17">
        <f t="shared" si="428"/>
        <v>0</v>
      </c>
      <c r="P1238" s="14">
        <f t="shared" ca="1" si="429"/>
        <v>968.55550298000003</v>
      </c>
      <c r="Q1238" s="14">
        <f t="shared" si="433"/>
        <v>0</v>
      </c>
      <c r="R1238" s="14">
        <f t="shared" ca="1" si="430"/>
        <v>951.74154429999999</v>
      </c>
      <c r="S1238" s="20">
        <f t="shared" si="434"/>
        <v>0</v>
      </c>
      <c r="T1238" s="14">
        <f t="shared" si="437"/>
        <v>0</v>
      </c>
      <c r="U1238" s="4" t="str">
        <f t="shared" si="431"/>
        <v>J=</v>
      </c>
      <c r="V1238" s="29">
        <f t="shared" si="432"/>
        <v>45617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35">
        <f t="shared" si="435"/>
        <v>45602</v>
      </c>
      <c r="B1239" s="156">
        <f t="shared" ca="1" si="418"/>
        <v>1970.09121325</v>
      </c>
      <c r="C1239" s="14">
        <f t="shared" si="419"/>
        <v>1000</v>
      </c>
      <c r="D1239" s="13">
        <f ca="1">IF(A1239&lt;$B$1,VLOOKUP(A1239,[1]DI!$A$4:$B$15000,2,FALSE),0)</f>
        <v>0.1065</v>
      </c>
      <c r="E1239" s="14">
        <f t="shared" ca="1" si="420"/>
        <v>1.00040168</v>
      </c>
      <c r="F1239" s="14">
        <f ca="1">(TRUNC(PRODUCT($E$12:$E1238),16))</f>
        <v>1.43008192849625</v>
      </c>
      <c r="G1239" s="14">
        <f t="shared" ca="1" si="421"/>
        <v>1.42320666875746</v>
      </c>
      <c r="H1239" s="14">
        <f t="shared" ca="1" si="422"/>
        <v>1.00483082</v>
      </c>
      <c r="I1239" s="13">
        <f t="shared" si="436"/>
        <v>0.1</v>
      </c>
      <c r="J1239" s="29">
        <f t="shared" si="423"/>
        <v>45586</v>
      </c>
      <c r="K1239" s="2">
        <f t="shared" si="424"/>
        <v>12</v>
      </c>
      <c r="L1239" s="17">
        <f t="shared" si="425"/>
        <v>12</v>
      </c>
      <c r="M1239" s="12">
        <f t="shared" si="426"/>
        <v>1.0045488950000001</v>
      </c>
      <c r="N1239" s="12">
        <f t="shared" ca="1" si="427"/>
        <v>1.00940169</v>
      </c>
      <c r="O1239" s="17">
        <f t="shared" si="428"/>
        <v>0</v>
      </c>
      <c r="P1239" s="14">
        <f t="shared" ca="1" si="429"/>
        <v>970.09121325000001</v>
      </c>
      <c r="Q1239" s="14">
        <f t="shared" si="433"/>
        <v>0</v>
      </c>
      <c r="R1239" s="14">
        <f t="shared" ca="1" si="430"/>
        <v>951.74154429999999</v>
      </c>
      <c r="S1239" s="20">
        <f t="shared" si="434"/>
        <v>0</v>
      </c>
      <c r="T1239" s="14">
        <f t="shared" si="437"/>
        <v>0</v>
      </c>
      <c r="U1239" s="4" t="str">
        <f t="shared" si="431"/>
        <v>J=</v>
      </c>
      <c r="V1239" s="29">
        <f t="shared" si="432"/>
        <v>45617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35">
        <f t="shared" si="435"/>
        <v>45603</v>
      </c>
      <c r="B1240" s="156">
        <f t="shared" ca="1" si="418"/>
        <v>1971.6281160399999</v>
      </c>
      <c r="C1240" s="14">
        <f t="shared" si="419"/>
        <v>1000</v>
      </c>
      <c r="D1240" s="13">
        <f ca="1">IF(A1240&lt;$B$1,VLOOKUP(A1240,[1]DI!$A$4:$B$15000,2,FALSE),0)</f>
        <v>0.1115</v>
      </c>
      <c r="E1240" s="14">
        <f t="shared" ca="1" si="420"/>
        <v>1.00041957</v>
      </c>
      <c r="F1240" s="14">
        <f ca="1">(TRUNC(PRODUCT($E$12:$E1239),16))</f>
        <v>1.43065636380529</v>
      </c>
      <c r="G1240" s="14">
        <f t="shared" ca="1" si="421"/>
        <v>1.42320666875746</v>
      </c>
      <c r="H1240" s="14">
        <f t="shared" ca="1" si="422"/>
        <v>1.00523444</v>
      </c>
      <c r="I1240" s="13">
        <f t="shared" si="436"/>
        <v>0.1</v>
      </c>
      <c r="J1240" s="29">
        <f t="shared" si="423"/>
        <v>45586</v>
      </c>
      <c r="K1240" s="2">
        <f t="shared" si="424"/>
        <v>13</v>
      </c>
      <c r="L1240" s="17">
        <f t="shared" si="425"/>
        <v>13</v>
      </c>
      <c r="M1240" s="12">
        <f t="shared" si="426"/>
        <v>1.0049289020000001</v>
      </c>
      <c r="N1240" s="12">
        <f t="shared" ca="1" si="427"/>
        <v>1.010189142</v>
      </c>
      <c r="O1240" s="17">
        <f t="shared" si="428"/>
        <v>0</v>
      </c>
      <c r="P1240" s="14">
        <f t="shared" ca="1" si="429"/>
        <v>971.6281160399999</v>
      </c>
      <c r="Q1240" s="14">
        <f t="shared" si="433"/>
        <v>0</v>
      </c>
      <c r="R1240" s="14">
        <f t="shared" ca="1" si="430"/>
        <v>951.74154429999999</v>
      </c>
      <c r="S1240" s="20">
        <f t="shared" si="434"/>
        <v>0</v>
      </c>
      <c r="T1240" s="14">
        <f t="shared" si="437"/>
        <v>0</v>
      </c>
      <c r="U1240" s="4" t="str">
        <f t="shared" si="431"/>
        <v>J=</v>
      </c>
      <c r="V1240" s="29">
        <f t="shared" si="432"/>
        <v>45617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35">
        <f t="shared" si="435"/>
        <v>45604</v>
      </c>
      <c r="B1241" s="156">
        <f t="shared" ref="B1241:B1276" ca="1" si="438">IF(A1241&lt;=TODAY(),C1241+P1241,IF(AND(A1241&gt;TODAY(),A1241&lt;=$B$1),IF(VLOOKUP(TODAY(),$A$10:$D$5000,4,FALSE)=0,"n.d",C1241+P1241),"n.d"))</f>
        <v>1973.20151248</v>
      </c>
      <c r="C1241" s="14">
        <f t="shared" ref="C1241:C1276" si="439">(C1240-T1240)</f>
        <v>1000</v>
      </c>
      <c r="D1241" s="13">
        <f ca="1">IF(A1241&lt;$B$1,VLOOKUP(A1241,[1]DI!$A$4:$B$15000,2,FALSE),0)</f>
        <v>0.1115</v>
      </c>
      <c r="E1241" s="14">
        <f t="shared" ref="E1241:E1276" ca="1" si="440">ROUND(((1+D1241)^(1/252)),8)</f>
        <v>1.00041957</v>
      </c>
      <c r="F1241" s="14">
        <f ca="1">(TRUNC(PRODUCT($E$12:$E1240),16))</f>
        <v>1.43125662429585</v>
      </c>
      <c r="G1241" s="14">
        <f t="shared" ref="G1241:G1276" ca="1" si="441">IF(O1240&gt;0,F1240,G1240)</f>
        <v>1.42320666875746</v>
      </c>
      <c r="H1241" s="14">
        <f t="shared" ref="H1241:H1276" ca="1" si="442">ROUND(F1241/G1241,8)</f>
        <v>1.0056562099999999</v>
      </c>
      <c r="I1241" s="13">
        <f t="shared" si="436"/>
        <v>0.1</v>
      </c>
      <c r="J1241" s="29">
        <f t="shared" ref="J1241:J1276" si="443">IF(O1240&gt;0,VLOOKUP(O1240,Y$12:AI$150,2),J1240)</f>
        <v>45586</v>
      </c>
      <c r="K1241" s="2">
        <f t="shared" ref="K1241:K1276" si="444">IF(A1241&gt;J1241,IF(NETWORKDAYS(J1241,A1241,$Y$160:$Y$544)-1=0,1,NETWORKDAYS(J1241,A1241,$Y$160:$Y$544)-1),0)</f>
        <v>14</v>
      </c>
      <c r="L1241" s="17">
        <f t="shared" ref="L1241:L1276" si="445">IF(AND(K1241=1,K1240=1),1,IF(K1241&gt;0,IF(K1241=K1240,K1241+1,K1241),0))</f>
        <v>14</v>
      </c>
      <c r="M1241" s="12">
        <f t="shared" ref="M1241:M1276" si="446">ROUND((I1241+1)^(L1241/252),9)</f>
        <v>1.005309053</v>
      </c>
      <c r="N1241" s="12">
        <f t="shared" ref="N1241:N1276" ca="1" si="447">ROUND(H1241*M1241,9)</f>
        <v>1.010995292</v>
      </c>
      <c r="O1241" s="17">
        <f t="shared" ref="O1241:O1276" si="448">IF(VLOOKUP(A1241,Z$12:AG$150,8)=VLOOKUP(A1240,Z$12:AG$150,8),0,VLOOKUP(A1241,Z$12:AG$150,8))</f>
        <v>0</v>
      </c>
      <c r="P1241" s="14">
        <f t="shared" ref="P1241:P1276" ca="1" si="449">TRUNC(((N1241-1)*C1241),8)+TRUNC(R1240*N1241,8)</f>
        <v>973.20151247999991</v>
      </c>
      <c r="Q1241" s="14">
        <f t="shared" si="433"/>
        <v>0</v>
      </c>
      <c r="R1241" s="14">
        <f t="shared" ref="R1241:R1276" ca="1" si="450">IF(O1241&gt;0,P1241-Q1241,R1240)</f>
        <v>951.74154429999999</v>
      </c>
      <c r="S1241" s="20">
        <f t="shared" si="434"/>
        <v>0</v>
      </c>
      <c r="T1241" s="14">
        <f t="shared" si="437"/>
        <v>0</v>
      </c>
      <c r="U1241" s="4" t="str">
        <f t="shared" ref="U1241:U1276" si="451">IF(O1240&gt;0,VLOOKUP(O1240,Y$12:AI$150,10),U1240)</f>
        <v>J=</v>
      </c>
      <c r="V1241" s="29">
        <f t="shared" ref="V1241:V1276" si="452">IF(O1240&gt;0,VLOOKUP(O1240,Y$12:AI$150,11),V1240)</f>
        <v>45617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35">
        <f t="shared" si="435"/>
        <v>45605</v>
      </c>
      <c r="B1242" s="156">
        <f t="shared" ca="1" si="438"/>
        <v>1974.7761521900002</v>
      </c>
      <c r="C1242" s="14">
        <f t="shared" si="439"/>
        <v>1000</v>
      </c>
      <c r="D1242" s="13">
        <f ca="1">IF(A1242&lt;$B$1,VLOOKUP(A1242,[1]DI!$A$4:$B$15000,2,FALSE),0)</f>
        <v>0</v>
      </c>
      <c r="E1242" s="14">
        <f t="shared" ca="1" si="440"/>
        <v>1</v>
      </c>
      <c r="F1242" s="14">
        <f ca="1">(TRUNC(PRODUCT($E$12:$E1241),16))</f>
        <v>1.43185713663771</v>
      </c>
      <c r="G1242" s="14">
        <f t="shared" ca="1" si="441"/>
        <v>1.42320666875746</v>
      </c>
      <c r="H1242" s="14">
        <f t="shared" ca="1" si="442"/>
        <v>1.00607815</v>
      </c>
      <c r="I1242" s="13">
        <f t="shared" si="436"/>
        <v>0.1</v>
      </c>
      <c r="J1242" s="29">
        <f t="shared" si="443"/>
        <v>45586</v>
      </c>
      <c r="K1242" s="2">
        <f t="shared" si="444"/>
        <v>14</v>
      </c>
      <c r="L1242" s="17">
        <f t="shared" si="445"/>
        <v>15</v>
      </c>
      <c r="M1242" s="12">
        <f t="shared" si="446"/>
        <v>1.005689348</v>
      </c>
      <c r="N1242" s="12">
        <f t="shared" ca="1" si="447"/>
        <v>1.011802079</v>
      </c>
      <c r="O1242" s="17">
        <f t="shared" si="448"/>
        <v>0</v>
      </c>
      <c r="P1242" s="14">
        <f t="shared" ca="1" si="449"/>
        <v>974.77615219000006</v>
      </c>
      <c r="Q1242" s="14">
        <f t="shared" si="433"/>
        <v>0</v>
      </c>
      <c r="R1242" s="14">
        <f t="shared" ca="1" si="450"/>
        <v>951.74154429999999</v>
      </c>
      <c r="S1242" s="20">
        <f t="shared" si="434"/>
        <v>0</v>
      </c>
      <c r="T1242" s="14">
        <f t="shared" si="437"/>
        <v>0</v>
      </c>
      <c r="U1242" s="4" t="str">
        <f t="shared" si="451"/>
        <v>J=</v>
      </c>
      <c r="V1242" s="29">
        <f t="shared" si="452"/>
        <v>45617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35">
        <f t="shared" si="435"/>
        <v>45606</v>
      </c>
      <c r="B1243" s="156">
        <f t="shared" ca="1" si="438"/>
        <v>1974.7761521900002</v>
      </c>
      <c r="C1243" s="14">
        <f t="shared" si="439"/>
        <v>1000</v>
      </c>
      <c r="D1243" s="13">
        <f ca="1">IF(A1243&lt;$B$1,VLOOKUP(A1243,[1]DI!$A$4:$B$15000,2,FALSE),0)</f>
        <v>0</v>
      </c>
      <c r="E1243" s="14">
        <f t="shared" ca="1" si="440"/>
        <v>1</v>
      </c>
      <c r="F1243" s="14">
        <f ca="1">(TRUNC(PRODUCT($E$12:$E1242),16))</f>
        <v>1.43185713663771</v>
      </c>
      <c r="G1243" s="14">
        <f t="shared" ca="1" si="441"/>
        <v>1.42320666875746</v>
      </c>
      <c r="H1243" s="14">
        <f t="shared" ca="1" si="442"/>
        <v>1.00607815</v>
      </c>
      <c r="I1243" s="13">
        <f t="shared" si="436"/>
        <v>0.1</v>
      </c>
      <c r="J1243" s="29">
        <f t="shared" si="443"/>
        <v>45586</v>
      </c>
      <c r="K1243" s="2">
        <f t="shared" si="444"/>
        <v>14</v>
      </c>
      <c r="L1243" s="17">
        <f t="shared" si="445"/>
        <v>15</v>
      </c>
      <c r="M1243" s="12">
        <f t="shared" si="446"/>
        <v>1.005689348</v>
      </c>
      <c r="N1243" s="12">
        <f t="shared" ca="1" si="447"/>
        <v>1.011802079</v>
      </c>
      <c r="O1243" s="17">
        <f t="shared" si="448"/>
        <v>0</v>
      </c>
      <c r="P1243" s="14">
        <f t="shared" ca="1" si="449"/>
        <v>974.77615219000006</v>
      </c>
      <c r="Q1243" s="14">
        <f t="shared" si="433"/>
        <v>0</v>
      </c>
      <c r="R1243" s="14">
        <f t="shared" ca="1" si="450"/>
        <v>951.74154429999999</v>
      </c>
      <c r="S1243" s="20">
        <f t="shared" si="434"/>
        <v>0</v>
      </c>
      <c r="T1243" s="14">
        <f t="shared" si="437"/>
        <v>0</v>
      </c>
      <c r="U1243" s="4" t="str">
        <f t="shared" si="451"/>
        <v>J=</v>
      </c>
      <c r="V1243" s="29">
        <f t="shared" si="452"/>
        <v>45617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35">
        <f t="shared" si="435"/>
        <v>45607</v>
      </c>
      <c r="B1244" s="156">
        <f t="shared" ca="1" si="438"/>
        <v>1974.7761521900002</v>
      </c>
      <c r="C1244" s="14">
        <f t="shared" si="439"/>
        <v>1000</v>
      </c>
      <c r="D1244" s="13">
        <f ca="1">IF(A1244&lt;$B$1,VLOOKUP(A1244,[1]DI!$A$4:$B$15000,2,FALSE),0)</f>
        <v>0.1115</v>
      </c>
      <c r="E1244" s="14">
        <f t="shared" ca="1" si="440"/>
        <v>1.00041957</v>
      </c>
      <c r="F1244" s="14">
        <f ca="1">(TRUNC(PRODUCT($E$12:$E1243),16))</f>
        <v>1.43185713663771</v>
      </c>
      <c r="G1244" s="14">
        <f t="shared" ca="1" si="441"/>
        <v>1.42320666875746</v>
      </c>
      <c r="H1244" s="14">
        <f t="shared" ca="1" si="442"/>
        <v>1.00607815</v>
      </c>
      <c r="I1244" s="13">
        <f t="shared" si="436"/>
        <v>0.1</v>
      </c>
      <c r="J1244" s="29">
        <f t="shared" si="443"/>
        <v>45586</v>
      </c>
      <c r="K1244" s="2">
        <f t="shared" si="444"/>
        <v>15</v>
      </c>
      <c r="L1244" s="17">
        <f t="shared" si="445"/>
        <v>15</v>
      </c>
      <c r="M1244" s="12">
        <f t="shared" si="446"/>
        <v>1.005689348</v>
      </c>
      <c r="N1244" s="12">
        <f t="shared" ca="1" si="447"/>
        <v>1.011802079</v>
      </c>
      <c r="O1244" s="17">
        <f t="shared" si="448"/>
        <v>0</v>
      </c>
      <c r="P1244" s="14">
        <f t="shared" ca="1" si="449"/>
        <v>974.77615219000006</v>
      </c>
      <c r="Q1244" s="14">
        <f t="shared" si="433"/>
        <v>0</v>
      </c>
      <c r="R1244" s="14">
        <f t="shared" ca="1" si="450"/>
        <v>951.74154429999999</v>
      </c>
      <c r="S1244" s="20">
        <f t="shared" si="434"/>
        <v>0</v>
      </c>
      <c r="T1244" s="14">
        <f t="shared" si="437"/>
        <v>0</v>
      </c>
      <c r="U1244" s="4" t="str">
        <f t="shared" si="451"/>
        <v>J=</v>
      </c>
      <c r="V1244" s="29">
        <f t="shared" si="452"/>
        <v>45617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35">
        <f t="shared" si="435"/>
        <v>45608</v>
      </c>
      <c r="B1245" s="156">
        <f t="shared" ca="1" si="438"/>
        <v>1976.3520527199998</v>
      </c>
      <c r="C1245" s="14">
        <f t="shared" si="439"/>
        <v>1000</v>
      </c>
      <c r="D1245" s="13">
        <f ca="1">IF(A1245&lt;$B$1,VLOOKUP(A1245,[1]DI!$A$4:$B$15000,2,FALSE),0)</f>
        <v>0.1115</v>
      </c>
      <c r="E1245" s="14">
        <f t="shared" ca="1" si="440"/>
        <v>1.00041957</v>
      </c>
      <c r="F1245" s="14">
        <f ca="1">(TRUNC(PRODUCT($E$12:$E1244),16))</f>
        <v>1.4324579009365299</v>
      </c>
      <c r="G1245" s="14">
        <f t="shared" ca="1" si="441"/>
        <v>1.42320666875746</v>
      </c>
      <c r="H1245" s="14">
        <f t="shared" ca="1" si="442"/>
        <v>1.0065002700000001</v>
      </c>
      <c r="I1245" s="13">
        <f t="shared" si="436"/>
        <v>0.1</v>
      </c>
      <c r="J1245" s="29">
        <f t="shared" si="443"/>
        <v>45586</v>
      </c>
      <c r="K1245" s="2">
        <f t="shared" si="444"/>
        <v>16</v>
      </c>
      <c r="L1245" s="17">
        <f t="shared" si="445"/>
        <v>16</v>
      </c>
      <c r="M1245" s="12">
        <f t="shared" si="446"/>
        <v>1.0060697869999999</v>
      </c>
      <c r="N1245" s="12">
        <f t="shared" ca="1" si="447"/>
        <v>1.012609512</v>
      </c>
      <c r="O1245" s="17">
        <f t="shared" si="448"/>
        <v>0</v>
      </c>
      <c r="P1245" s="14">
        <f t="shared" ca="1" si="449"/>
        <v>976.35205271999996</v>
      </c>
      <c r="Q1245" s="14">
        <f t="shared" si="433"/>
        <v>0</v>
      </c>
      <c r="R1245" s="14">
        <f t="shared" ca="1" si="450"/>
        <v>951.74154429999999</v>
      </c>
      <c r="S1245" s="20">
        <f t="shared" si="434"/>
        <v>0</v>
      </c>
      <c r="T1245" s="14">
        <f t="shared" si="437"/>
        <v>0</v>
      </c>
      <c r="U1245" s="4" t="str">
        <f t="shared" si="451"/>
        <v>J=</v>
      </c>
      <c r="V1245" s="29">
        <f t="shared" si="452"/>
        <v>45617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35">
        <f t="shared" si="435"/>
        <v>45609</v>
      </c>
      <c r="B1246" s="156">
        <f t="shared" ca="1" si="438"/>
        <v>1977.92921798</v>
      </c>
      <c r="C1246" s="14">
        <f t="shared" si="439"/>
        <v>1000</v>
      </c>
      <c r="D1246" s="13">
        <f ca="1">IF(A1246&lt;$B$1,VLOOKUP(A1246,[1]DI!$A$4:$B$15000,2,FALSE),0)</f>
        <v>0.1115</v>
      </c>
      <c r="E1246" s="14">
        <f t="shared" ca="1" si="440"/>
        <v>1.00041957</v>
      </c>
      <c r="F1246" s="14">
        <f ca="1">(TRUNC(PRODUCT($E$12:$E1245),16))</f>
        <v>1.4330589172980199</v>
      </c>
      <c r="G1246" s="14">
        <f t="shared" ca="1" si="441"/>
        <v>1.42320666875746</v>
      </c>
      <c r="H1246" s="14">
        <f t="shared" ca="1" si="442"/>
        <v>1.00692257</v>
      </c>
      <c r="I1246" s="13">
        <f t="shared" si="436"/>
        <v>0.1</v>
      </c>
      <c r="J1246" s="29">
        <f t="shared" si="443"/>
        <v>45586</v>
      </c>
      <c r="K1246" s="2">
        <f t="shared" si="444"/>
        <v>17</v>
      </c>
      <c r="L1246" s="17">
        <f t="shared" si="445"/>
        <v>17</v>
      </c>
      <c r="M1246" s="12">
        <f t="shared" si="446"/>
        <v>1.00645037</v>
      </c>
      <c r="N1246" s="12">
        <f t="shared" ca="1" si="447"/>
        <v>1.013417593</v>
      </c>
      <c r="O1246" s="17">
        <f t="shared" si="448"/>
        <v>0</v>
      </c>
      <c r="P1246" s="14">
        <f t="shared" ca="1" si="449"/>
        <v>977.92921797999998</v>
      </c>
      <c r="Q1246" s="14">
        <f t="shared" si="433"/>
        <v>0</v>
      </c>
      <c r="R1246" s="14">
        <f t="shared" ca="1" si="450"/>
        <v>951.74154429999999</v>
      </c>
      <c r="S1246" s="20">
        <f t="shared" si="434"/>
        <v>0</v>
      </c>
      <c r="T1246" s="14">
        <f t="shared" si="437"/>
        <v>0</v>
      </c>
      <c r="U1246" s="4" t="str">
        <f t="shared" si="451"/>
        <v>J=</v>
      </c>
      <c r="V1246" s="29">
        <f t="shared" si="452"/>
        <v>45617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35">
        <f t="shared" si="435"/>
        <v>45610</v>
      </c>
      <c r="B1247" s="156">
        <f t="shared" ca="1" si="438"/>
        <v>1979.5076460099999</v>
      </c>
      <c r="C1247" s="14">
        <f t="shared" si="439"/>
        <v>1000</v>
      </c>
      <c r="D1247" s="13">
        <f ca="1">IF(A1247&lt;$B$1,VLOOKUP(A1247,[1]DI!$A$4:$B$15000,2,FALSE),0)</f>
        <v>0.1115</v>
      </c>
      <c r="E1247" s="14">
        <f t="shared" ca="1" si="440"/>
        <v>1.00041957</v>
      </c>
      <c r="F1247" s="14">
        <f ca="1">(TRUNC(PRODUCT($E$12:$E1246),16))</f>
        <v>1.4336601858279501</v>
      </c>
      <c r="G1247" s="14">
        <f t="shared" ca="1" si="441"/>
        <v>1.42320666875746</v>
      </c>
      <c r="H1247" s="14">
        <f t="shared" ca="1" si="442"/>
        <v>1.0073450500000001</v>
      </c>
      <c r="I1247" s="13">
        <f t="shared" si="436"/>
        <v>0.1</v>
      </c>
      <c r="J1247" s="29">
        <f t="shared" si="443"/>
        <v>45586</v>
      </c>
      <c r="K1247" s="2">
        <f t="shared" si="444"/>
        <v>18</v>
      </c>
      <c r="L1247" s="17">
        <f t="shared" si="445"/>
        <v>18</v>
      </c>
      <c r="M1247" s="12">
        <f t="shared" si="446"/>
        <v>1.006831096</v>
      </c>
      <c r="N1247" s="12">
        <f t="shared" ca="1" si="447"/>
        <v>1.014226321</v>
      </c>
      <c r="O1247" s="17">
        <f t="shared" si="448"/>
        <v>0</v>
      </c>
      <c r="P1247" s="14">
        <f t="shared" ca="1" si="449"/>
        <v>979.50764601000003</v>
      </c>
      <c r="Q1247" s="14">
        <f t="shared" si="433"/>
        <v>0</v>
      </c>
      <c r="R1247" s="14">
        <f t="shared" ca="1" si="450"/>
        <v>951.74154429999999</v>
      </c>
      <c r="S1247" s="20">
        <f t="shared" si="434"/>
        <v>0</v>
      </c>
      <c r="T1247" s="14">
        <f t="shared" si="437"/>
        <v>0</v>
      </c>
      <c r="U1247" s="4" t="str">
        <f t="shared" si="451"/>
        <v>J=</v>
      </c>
      <c r="V1247" s="29">
        <f t="shared" si="452"/>
        <v>45617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35">
        <f t="shared" si="435"/>
        <v>45611</v>
      </c>
      <c r="B1248" s="156">
        <f t="shared" ca="1" si="438"/>
        <v>1981.0873192500001</v>
      </c>
      <c r="C1248" s="14">
        <f t="shared" si="439"/>
        <v>1000</v>
      </c>
      <c r="D1248" s="13">
        <f ca="1">IF(A1248&lt;$B$1,VLOOKUP(A1248,[1]DI!$A$4:$B$15000,2,FALSE),0)</f>
        <v>0</v>
      </c>
      <c r="E1248" s="14">
        <f t="shared" ca="1" si="440"/>
        <v>1</v>
      </c>
      <c r="F1248" s="14">
        <f ca="1">(TRUNC(PRODUCT($E$12:$E1247),16))</f>
        <v>1.4342617066321199</v>
      </c>
      <c r="G1248" s="14">
        <f t="shared" ca="1" si="441"/>
        <v>1.42320666875746</v>
      </c>
      <c r="H1248" s="14">
        <f t="shared" ca="1" si="442"/>
        <v>1.0077677</v>
      </c>
      <c r="I1248" s="13">
        <f t="shared" si="436"/>
        <v>0.1</v>
      </c>
      <c r="J1248" s="29">
        <f t="shared" si="443"/>
        <v>45586</v>
      </c>
      <c r="K1248" s="2">
        <f t="shared" si="444"/>
        <v>18</v>
      </c>
      <c r="L1248" s="17">
        <f t="shared" si="445"/>
        <v>19</v>
      </c>
      <c r="M1248" s="12">
        <f t="shared" si="446"/>
        <v>1.0072119669999999</v>
      </c>
      <c r="N1248" s="12">
        <f t="shared" ca="1" si="447"/>
        <v>1.0150356869999999</v>
      </c>
      <c r="O1248" s="17">
        <f t="shared" si="448"/>
        <v>0</v>
      </c>
      <c r="P1248" s="14">
        <f t="shared" ca="1" si="449"/>
        <v>981.08731925000006</v>
      </c>
      <c r="Q1248" s="14">
        <f t="shared" si="433"/>
        <v>0</v>
      </c>
      <c r="R1248" s="14">
        <f t="shared" ca="1" si="450"/>
        <v>951.74154429999999</v>
      </c>
      <c r="S1248" s="20">
        <f t="shared" si="434"/>
        <v>0</v>
      </c>
      <c r="T1248" s="14">
        <f t="shared" si="437"/>
        <v>0</v>
      </c>
      <c r="U1248" s="4" t="str">
        <f t="shared" si="451"/>
        <v>J=</v>
      </c>
      <c r="V1248" s="29">
        <f t="shared" si="452"/>
        <v>45617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35">
        <f t="shared" si="435"/>
        <v>45612</v>
      </c>
      <c r="B1249" s="156">
        <f t="shared" ca="1" si="438"/>
        <v>1981.0873192500001</v>
      </c>
      <c r="C1249" s="14">
        <f t="shared" si="439"/>
        <v>1000</v>
      </c>
      <c r="D1249" s="13">
        <f ca="1">IF(A1249&lt;$B$1,VLOOKUP(A1249,[1]DI!$A$4:$B$15000,2,FALSE),0)</f>
        <v>0</v>
      </c>
      <c r="E1249" s="14">
        <f t="shared" ca="1" si="440"/>
        <v>1</v>
      </c>
      <c r="F1249" s="14">
        <f ca="1">(TRUNC(PRODUCT($E$12:$E1248),16))</f>
        <v>1.4342617066321199</v>
      </c>
      <c r="G1249" s="14">
        <f t="shared" ca="1" si="441"/>
        <v>1.42320666875746</v>
      </c>
      <c r="H1249" s="14">
        <f t="shared" ca="1" si="442"/>
        <v>1.0077677</v>
      </c>
      <c r="I1249" s="13">
        <f t="shared" si="436"/>
        <v>0.1</v>
      </c>
      <c r="J1249" s="29">
        <f t="shared" si="443"/>
        <v>45586</v>
      </c>
      <c r="K1249" s="2">
        <f t="shared" si="444"/>
        <v>18</v>
      </c>
      <c r="L1249" s="17">
        <f t="shared" si="445"/>
        <v>19</v>
      </c>
      <c r="M1249" s="12">
        <f t="shared" si="446"/>
        <v>1.0072119669999999</v>
      </c>
      <c r="N1249" s="12">
        <f t="shared" ca="1" si="447"/>
        <v>1.0150356869999999</v>
      </c>
      <c r="O1249" s="17">
        <f t="shared" si="448"/>
        <v>0</v>
      </c>
      <c r="P1249" s="14">
        <f t="shared" ca="1" si="449"/>
        <v>981.08731925000006</v>
      </c>
      <c r="Q1249" s="14">
        <f t="shared" si="433"/>
        <v>0</v>
      </c>
      <c r="R1249" s="14">
        <f t="shared" ca="1" si="450"/>
        <v>951.74154429999999</v>
      </c>
      <c r="S1249" s="20">
        <f t="shared" si="434"/>
        <v>0</v>
      </c>
      <c r="T1249" s="14">
        <f t="shared" si="437"/>
        <v>0</v>
      </c>
      <c r="U1249" s="4" t="str">
        <f t="shared" si="451"/>
        <v>J=</v>
      </c>
      <c r="V1249" s="29">
        <f t="shared" si="452"/>
        <v>45617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35">
        <f t="shared" si="435"/>
        <v>45613</v>
      </c>
      <c r="B1250" s="156">
        <f t="shared" ca="1" si="438"/>
        <v>1981.0873192500001</v>
      </c>
      <c r="C1250" s="14">
        <f t="shared" si="439"/>
        <v>1000</v>
      </c>
      <c r="D1250" s="13">
        <f ca="1">IF(A1250&lt;$B$1,VLOOKUP(A1250,[1]DI!$A$4:$B$15000,2,FALSE),0)</f>
        <v>0</v>
      </c>
      <c r="E1250" s="14">
        <f t="shared" ca="1" si="440"/>
        <v>1</v>
      </c>
      <c r="F1250" s="14">
        <f ca="1">(TRUNC(PRODUCT($E$12:$E1249),16))</f>
        <v>1.4342617066321199</v>
      </c>
      <c r="G1250" s="14">
        <f t="shared" ca="1" si="441"/>
        <v>1.42320666875746</v>
      </c>
      <c r="H1250" s="14">
        <f t="shared" ca="1" si="442"/>
        <v>1.0077677</v>
      </c>
      <c r="I1250" s="13">
        <f t="shared" si="436"/>
        <v>0.1</v>
      </c>
      <c r="J1250" s="29">
        <f t="shared" si="443"/>
        <v>45586</v>
      </c>
      <c r="K1250" s="2">
        <f t="shared" si="444"/>
        <v>18</v>
      </c>
      <c r="L1250" s="17">
        <f t="shared" si="445"/>
        <v>19</v>
      </c>
      <c r="M1250" s="12">
        <f t="shared" si="446"/>
        <v>1.0072119669999999</v>
      </c>
      <c r="N1250" s="12">
        <f t="shared" ca="1" si="447"/>
        <v>1.0150356869999999</v>
      </c>
      <c r="O1250" s="17">
        <f t="shared" si="448"/>
        <v>0</v>
      </c>
      <c r="P1250" s="14">
        <f t="shared" ca="1" si="449"/>
        <v>981.08731925000006</v>
      </c>
      <c r="Q1250" s="14">
        <f t="shared" si="433"/>
        <v>0</v>
      </c>
      <c r="R1250" s="14">
        <f t="shared" ca="1" si="450"/>
        <v>951.74154429999999</v>
      </c>
      <c r="S1250" s="20">
        <f t="shared" si="434"/>
        <v>0</v>
      </c>
      <c r="T1250" s="14">
        <f t="shared" si="437"/>
        <v>0</v>
      </c>
      <c r="U1250" s="4" t="str">
        <f t="shared" si="451"/>
        <v>J=</v>
      </c>
      <c r="V1250" s="29">
        <f t="shared" si="452"/>
        <v>45617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35">
        <f t="shared" si="435"/>
        <v>45614</v>
      </c>
      <c r="B1251" s="156">
        <f t="shared" ca="1" si="438"/>
        <v>1981.0873192500001</v>
      </c>
      <c r="C1251" s="14">
        <f t="shared" si="439"/>
        <v>1000</v>
      </c>
      <c r="D1251" s="13">
        <f ca="1">IF(A1251&lt;$B$1,VLOOKUP(A1251,[1]DI!$A$4:$B$15000,2,FALSE),0)</f>
        <v>0.1115</v>
      </c>
      <c r="E1251" s="14">
        <f t="shared" ca="1" si="440"/>
        <v>1.00041957</v>
      </c>
      <c r="F1251" s="14">
        <f ca="1">(TRUNC(PRODUCT($E$12:$E1250),16))</f>
        <v>1.4342617066321199</v>
      </c>
      <c r="G1251" s="14">
        <f t="shared" ca="1" si="441"/>
        <v>1.42320666875746</v>
      </c>
      <c r="H1251" s="14">
        <f t="shared" ca="1" si="442"/>
        <v>1.0077677</v>
      </c>
      <c r="I1251" s="13">
        <f t="shared" si="436"/>
        <v>0.1</v>
      </c>
      <c r="J1251" s="29">
        <f t="shared" si="443"/>
        <v>45586</v>
      </c>
      <c r="K1251" s="2">
        <f t="shared" si="444"/>
        <v>19</v>
      </c>
      <c r="L1251" s="17">
        <f t="shared" si="445"/>
        <v>19</v>
      </c>
      <c r="M1251" s="12">
        <f t="shared" si="446"/>
        <v>1.0072119669999999</v>
      </c>
      <c r="N1251" s="12">
        <f t="shared" ca="1" si="447"/>
        <v>1.0150356869999999</v>
      </c>
      <c r="O1251" s="17">
        <f t="shared" si="448"/>
        <v>0</v>
      </c>
      <c r="P1251" s="14">
        <f t="shared" ca="1" si="449"/>
        <v>981.08731925000006</v>
      </c>
      <c r="Q1251" s="14">
        <f t="shared" si="433"/>
        <v>0</v>
      </c>
      <c r="R1251" s="14">
        <f t="shared" ca="1" si="450"/>
        <v>951.74154429999999</v>
      </c>
      <c r="S1251" s="20">
        <f t="shared" si="434"/>
        <v>0</v>
      </c>
      <c r="T1251" s="14">
        <f t="shared" si="437"/>
        <v>0</v>
      </c>
      <c r="U1251" s="4" t="str">
        <f t="shared" si="451"/>
        <v>J=</v>
      </c>
      <c r="V1251" s="29">
        <f t="shared" si="452"/>
        <v>45617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35">
        <f t="shared" si="435"/>
        <v>45615</v>
      </c>
      <c r="B1252" s="156">
        <f t="shared" ca="1" si="438"/>
        <v>1982.6682611399999</v>
      </c>
      <c r="C1252" s="14">
        <f t="shared" si="439"/>
        <v>1000</v>
      </c>
      <c r="D1252" s="13">
        <f ca="1">IF(A1252&lt;$B$1,VLOOKUP(A1252,[1]DI!$A$4:$B$15000,2,FALSE),0)</f>
        <v>0.1115</v>
      </c>
      <c r="E1252" s="14">
        <f t="shared" ca="1" si="440"/>
        <v>1.00041957</v>
      </c>
      <c r="F1252" s="14">
        <f ca="1">(TRUNC(PRODUCT($E$12:$E1251),16))</f>
        <v>1.43486347981637</v>
      </c>
      <c r="G1252" s="14">
        <f t="shared" ca="1" si="441"/>
        <v>1.42320666875746</v>
      </c>
      <c r="H1252" s="14">
        <f t="shared" ca="1" si="442"/>
        <v>1.00819053</v>
      </c>
      <c r="I1252" s="13">
        <f t="shared" si="436"/>
        <v>0.1</v>
      </c>
      <c r="J1252" s="29">
        <f t="shared" si="443"/>
        <v>45586</v>
      </c>
      <c r="K1252" s="2">
        <f t="shared" si="444"/>
        <v>20</v>
      </c>
      <c r="L1252" s="17">
        <f t="shared" si="445"/>
        <v>20</v>
      </c>
      <c r="M1252" s="12">
        <f t="shared" si="446"/>
        <v>1.007592982</v>
      </c>
      <c r="N1252" s="12">
        <f t="shared" ca="1" si="447"/>
        <v>1.0158457030000001</v>
      </c>
      <c r="O1252" s="17">
        <f t="shared" si="448"/>
        <v>0</v>
      </c>
      <c r="P1252" s="14">
        <f t="shared" ca="1" si="449"/>
        <v>982.66826113999991</v>
      </c>
      <c r="Q1252" s="14">
        <f t="shared" si="433"/>
        <v>0</v>
      </c>
      <c r="R1252" s="14">
        <f t="shared" ca="1" si="450"/>
        <v>951.74154429999999</v>
      </c>
      <c r="S1252" s="20">
        <f t="shared" si="434"/>
        <v>0</v>
      </c>
      <c r="T1252" s="14">
        <f t="shared" si="437"/>
        <v>0</v>
      </c>
      <c r="U1252" s="4" t="str">
        <f t="shared" si="451"/>
        <v>J=</v>
      </c>
      <c r="V1252" s="29">
        <f t="shared" si="452"/>
        <v>45617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35">
        <f t="shared" si="435"/>
        <v>45616</v>
      </c>
      <c r="B1253" s="156">
        <f t="shared" ca="1" si="438"/>
        <v>1984.2504443299999</v>
      </c>
      <c r="C1253" s="14">
        <f t="shared" si="439"/>
        <v>1000</v>
      </c>
      <c r="D1253" s="13">
        <f ca="1">IF(A1253&lt;$B$1,VLOOKUP(A1253,[1]DI!$A$4:$B$15000,2,FALSE),0)</f>
        <v>0</v>
      </c>
      <c r="E1253" s="14">
        <f t="shared" ca="1" si="440"/>
        <v>1</v>
      </c>
      <c r="F1253" s="14">
        <f ca="1">(TRUNC(PRODUCT($E$12:$E1252),16))</f>
        <v>1.4354655054865999</v>
      </c>
      <c r="G1253" s="14">
        <f t="shared" ca="1" si="441"/>
        <v>1.42320666875746</v>
      </c>
      <c r="H1253" s="14">
        <f t="shared" ca="1" si="442"/>
        <v>1.0086135300000001</v>
      </c>
      <c r="I1253" s="13">
        <f t="shared" si="436"/>
        <v>0.1</v>
      </c>
      <c r="J1253" s="29">
        <f t="shared" si="443"/>
        <v>45586</v>
      </c>
      <c r="K1253" s="2">
        <f t="shared" si="444"/>
        <v>20</v>
      </c>
      <c r="L1253" s="17">
        <f t="shared" si="445"/>
        <v>21</v>
      </c>
      <c r="M1253" s="12">
        <f t="shared" si="446"/>
        <v>1.00797414</v>
      </c>
      <c r="N1253" s="12">
        <f t="shared" ca="1" si="447"/>
        <v>1.0166563550000001</v>
      </c>
      <c r="O1253" s="17">
        <f t="shared" si="448"/>
        <v>0</v>
      </c>
      <c r="P1253" s="14">
        <f t="shared" ca="1" si="449"/>
        <v>984.25044432999994</v>
      </c>
      <c r="Q1253" s="14">
        <f t="shared" si="433"/>
        <v>0</v>
      </c>
      <c r="R1253" s="14">
        <f t="shared" ca="1" si="450"/>
        <v>951.74154429999999</v>
      </c>
      <c r="S1253" s="20">
        <f t="shared" si="434"/>
        <v>0</v>
      </c>
      <c r="T1253" s="14">
        <f t="shared" si="437"/>
        <v>0</v>
      </c>
      <c r="U1253" s="4" t="str">
        <f t="shared" si="451"/>
        <v>J=</v>
      </c>
      <c r="V1253" s="29">
        <f t="shared" si="452"/>
        <v>45617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35">
        <f t="shared" si="435"/>
        <v>45617</v>
      </c>
      <c r="B1254" s="156">
        <f t="shared" ca="1" si="438"/>
        <v>1984.2504443299999</v>
      </c>
      <c r="C1254" s="14">
        <f t="shared" si="439"/>
        <v>1000</v>
      </c>
      <c r="D1254" s="13">
        <f ca="1">IF(A1254&lt;$B$1,VLOOKUP(A1254,[1]DI!$A$4:$B$15000,2,FALSE),0)</f>
        <v>0.1115</v>
      </c>
      <c r="E1254" s="14">
        <f t="shared" ca="1" si="440"/>
        <v>1.00041957</v>
      </c>
      <c r="F1254" s="14">
        <f ca="1">(TRUNC(PRODUCT($E$12:$E1253),16))</f>
        <v>1.4354655054865999</v>
      </c>
      <c r="G1254" s="14">
        <f t="shared" ca="1" si="441"/>
        <v>1.42320666875746</v>
      </c>
      <c r="H1254" s="14">
        <f t="shared" ca="1" si="442"/>
        <v>1.0086135300000001</v>
      </c>
      <c r="I1254" s="13">
        <f t="shared" si="436"/>
        <v>0.1</v>
      </c>
      <c r="J1254" s="29">
        <f t="shared" si="443"/>
        <v>45586</v>
      </c>
      <c r="K1254" s="2">
        <f t="shared" si="444"/>
        <v>21</v>
      </c>
      <c r="L1254" s="17">
        <f t="shared" si="445"/>
        <v>21</v>
      </c>
      <c r="M1254" s="12">
        <f t="shared" si="446"/>
        <v>1.00797414</v>
      </c>
      <c r="N1254" s="12">
        <f t="shared" ca="1" si="447"/>
        <v>1.0166563550000001</v>
      </c>
      <c r="O1254" s="17">
        <f t="shared" si="448"/>
        <v>30</v>
      </c>
      <c r="P1254" s="14">
        <f t="shared" ca="1" si="449"/>
        <v>984.25044432999994</v>
      </c>
      <c r="Q1254" s="14">
        <f t="shared" si="433"/>
        <v>0</v>
      </c>
      <c r="R1254" s="14">
        <f t="shared" ca="1" si="450"/>
        <v>984.25044432999994</v>
      </c>
      <c r="S1254" s="20">
        <f t="shared" si="434"/>
        <v>0</v>
      </c>
      <c r="T1254" s="14">
        <f t="shared" si="437"/>
        <v>0</v>
      </c>
      <c r="U1254" s="4" t="str">
        <f t="shared" si="451"/>
        <v>J=</v>
      </c>
      <c r="V1254" s="29">
        <f t="shared" si="452"/>
        <v>45617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35">
        <f t="shared" si="435"/>
        <v>45618</v>
      </c>
      <c r="B1255" s="156">
        <f t="shared" ca="1" si="438"/>
        <v>1985.8339079299999</v>
      </c>
      <c r="C1255" s="14">
        <f t="shared" si="439"/>
        <v>1000</v>
      </c>
      <c r="D1255" s="13">
        <f ca="1">IF(A1255&lt;$B$1,VLOOKUP(A1255,[1]DI!$A$4:$B$15000,2,FALSE),0)</f>
        <v>0.1115</v>
      </c>
      <c r="E1255" s="14">
        <f t="shared" ca="1" si="440"/>
        <v>1.00041957</v>
      </c>
      <c r="F1255" s="14">
        <f ca="1">(TRUNC(PRODUCT($E$12:$E1254),16))</f>
        <v>1.4360677837487399</v>
      </c>
      <c r="G1255" s="14">
        <f t="shared" ca="1" si="441"/>
        <v>1.4354655054865999</v>
      </c>
      <c r="H1255" s="14">
        <f t="shared" ca="1" si="442"/>
        <v>1.00041957</v>
      </c>
      <c r="I1255" s="13">
        <f t="shared" si="436"/>
        <v>0.1</v>
      </c>
      <c r="J1255" s="29">
        <f t="shared" si="443"/>
        <v>45617</v>
      </c>
      <c r="K1255" s="2">
        <f t="shared" si="444"/>
        <v>1</v>
      </c>
      <c r="L1255" s="17">
        <f t="shared" si="445"/>
        <v>1</v>
      </c>
      <c r="M1255" s="12">
        <f t="shared" si="446"/>
        <v>1.000378287</v>
      </c>
      <c r="N1255" s="12">
        <f t="shared" ca="1" si="447"/>
        <v>1.0007980160000001</v>
      </c>
      <c r="O1255" s="17">
        <f t="shared" si="448"/>
        <v>0</v>
      </c>
      <c r="P1255" s="14">
        <f t="shared" ca="1" si="449"/>
        <v>985.83390793000001</v>
      </c>
      <c r="Q1255" s="14">
        <f t="shared" si="433"/>
        <v>0</v>
      </c>
      <c r="R1255" s="14">
        <f t="shared" ca="1" si="450"/>
        <v>984.25044432999994</v>
      </c>
      <c r="S1255" s="20">
        <f t="shared" si="434"/>
        <v>0</v>
      </c>
      <c r="T1255" s="14">
        <f t="shared" si="437"/>
        <v>0</v>
      </c>
      <c r="U1255" s="4" t="str">
        <f t="shared" si="451"/>
        <v>J=</v>
      </c>
      <c r="V1255" s="29">
        <f t="shared" si="452"/>
        <v>45636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35">
        <f t="shared" si="435"/>
        <v>45619</v>
      </c>
      <c r="B1256" s="156">
        <f t="shared" ca="1" si="438"/>
        <v>1986.6671125400001</v>
      </c>
      <c r="C1256" s="14">
        <f t="shared" si="439"/>
        <v>1000</v>
      </c>
      <c r="D1256" s="13">
        <f ca="1">IF(A1256&lt;$B$1,VLOOKUP(A1256,[1]DI!$A$4:$B$15000,2,FALSE),0)</f>
        <v>0</v>
      </c>
      <c r="E1256" s="14">
        <f t="shared" ca="1" si="440"/>
        <v>1</v>
      </c>
      <c r="F1256" s="14">
        <f ca="1">(TRUNC(PRODUCT($E$12:$E1255),16))</f>
        <v>1.4366703147087601</v>
      </c>
      <c r="G1256" s="14">
        <f t="shared" ca="1" si="441"/>
        <v>1.4354655054865999</v>
      </c>
      <c r="H1256" s="14">
        <f t="shared" ca="1" si="442"/>
        <v>1.0008393200000001</v>
      </c>
      <c r="I1256" s="13">
        <f t="shared" si="436"/>
        <v>0.1</v>
      </c>
      <c r="J1256" s="29">
        <f t="shared" si="443"/>
        <v>45617</v>
      </c>
      <c r="K1256" s="2">
        <f t="shared" si="444"/>
        <v>1</v>
      </c>
      <c r="L1256" s="17">
        <f t="shared" si="445"/>
        <v>1</v>
      </c>
      <c r="M1256" s="12">
        <f t="shared" si="446"/>
        <v>1.000378287</v>
      </c>
      <c r="N1256" s="12">
        <f t="shared" ca="1" si="447"/>
        <v>1.001217925</v>
      </c>
      <c r="O1256" s="17">
        <f t="shared" si="448"/>
        <v>0</v>
      </c>
      <c r="P1256" s="14">
        <f t="shared" ca="1" si="449"/>
        <v>986.66711254000006</v>
      </c>
      <c r="Q1256" s="14">
        <f t="shared" si="433"/>
        <v>0</v>
      </c>
      <c r="R1256" s="14">
        <f t="shared" ca="1" si="450"/>
        <v>984.25044432999994</v>
      </c>
      <c r="S1256" s="20">
        <f t="shared" si="434"/>
        <v>0</v>
      </c>
      <c r="T1256" s="14">
        <f t="shared" si="437"/>
        <v>0</v>
      </c>
      <c r="U1256" s="4" t="str">
        <f t="shared" si="451"/>
        <v>J=</v>
      </c>
      <c r="V1256" s="29">
        <f t="shared" si="452"/>
        <v>45636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35">
        <f t="shared" si="435"/>
        <v>45620</v>
      </c>
      <c r="B1257" s="156">
        <f t="shared" ca="1" si="438"/>
        <v>1986.6671125400001</v>
      </c>
      <c r="C1257" s="14">
        <f t="shared" si="439"/>
        <v>1000</v>
      </c>
      <c r="D1257" s="13">
        <f ca="1">IF(A1257&lt;$B$1,VLOOKUP(A1257,[1]DI!$A$4:$B$15000,2,FALSE),0)</f>
        <v>0</v>
      </c>
      <c r="E1257" s="14">
        <f t="shared" ca="1" si="440"/>
        <v>1</v>
      </c>
      <c r="F1257" s="14">
        <f ca="1">(TRUNC(PRODUCT($E$12:$E1256),16))</f>
        <v>1.4366703147087601</v>
      </c>
      <c r="G1257" s="14">
        <f t="shared" ca="1" si="441"/>
        <v>1.4354655054865999</v>
      </c>
      <c r="H1257" s="14">
        <f t="shared" ca="1" si="442"/>
        <v>1.0008393200000001</v>
      </c>
      <c r="I1257" s="13">
        <f t="shared" si="436"/>
        <v>0.1</v>
      </c>
      <c r="J1257" s="29">
        <f t="shared" si="443"/>
        <v>45617</v>
      </c>
      <c r="K1257" s="2">
        <f t="shared" si="444"/>
        <v>1</v>
      </c>
      <c r="L1257" s="17">
        <f t="shared" si="445"/>
        <v>1</v>
      </c>
      <c r="M1257" s="12">
        <f t="shared" si="446"/>
        <v>1.000378287</v>
      </c>
      <c r="N1257" s="12">
        <f t="shared" ca="1" si="447"/>
        <v>1.001217925</v>
      </c>
      <c r="O1257" s="17">
        <f t="shared" si="448"/>
        <v>0</v>
      </c>
      <c r="P1257" s="14">
        <f t="shared" ca="1" si="449"/>
        <v>986.66711254000006</v>
      </c>
      <c r="Q1257" s="14">
        <f t="shared" si="433"/>
        <v>0</v>
      </c>
      <c r="R1257" s="14">
        <f t="shared" ca="1" si="450"/>
        <v>984.25044432999994</v>
      </c>
      <c r="S1257" s="20">
        <f t="shared" si="434"/>
        <v>0</v>
      </c>
      <c r="T1257" s="14">
        <f t="shared" si="437"/>
        <v>0</v>
      </c>
      <c r="U1257" s="4" t="str">
        <f t="shared" si="451"/>
        <v>J=</v>
      </c>
      <c r="V1257" s="29">
        <f t="shared" si="452"/>
        <v>45636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35">
        <f t="shared" si="435"/>
        <v>45621</v>
      </c>
      <c r="B1258" s="156">
        <f t="shared" ca="1" si="438"/>
        <v>1987.4186394600001</v>
      </c>
      <c r="C1258" s="14">
        <f t="shared" si="439"/>
        <v>1000</v>
      </c>
      <c r="D1258" s="13">
        <f ca="1">IF(A1258&lt;$B$1,VLOOKUP(A1258,[1]DI!$A$4:$B$15000,2,FALSE),0)</f>
        <v>0.1115</v>
      </c>
      <c r="E1258" s="14">
        <f t="shared" ca="1" si="440"/>
        <v>1.00041957</v>
      </c>
      <c r="F1258" s="14">
        <f ca="1">(TRUNC(PRODUCT($E$12:$E1257),16))</f>
        <v>1.4366703147087601</v>
      </c>
      <c r="G1258" s="14">
        <f t="shared" ca="1" si="441"/>
        <v>1.4354655054865999</v>
      </c>
      <c r="H1258" s="14">
        <f t="shared" ca="1" si="442"/>
        <v>1.0008393200000001</v>
      </c>
      <c r="I1258" s="13">
        <f t="shared" si="436"/>
        <v>0.1</v>
      </c>
      <c r="J1258" s="29">
        <f t="shared" si="443"/>
        <v>45617</v>
      </c>
      <c r="K1258" s="2">
        <f t="shared" si="444"/>
        <v>2</v>
      </c>
      <c r="L1258" s="17">
        <f t="shared" si="445"/>
        <v>2</v>
      </c>
      <c r="M1258" s="12">
        <f t="shared" si="446"/>
        <v>1.0007567159999999</v>
      </c>
      <c r="N1258" s="12">
        <f t="shared" ca="1" si="447"/>
        <v>1.0015966709999999</v>
      </c>
      <c r="O1258" s="17">
        <f t="shared" si="448"/>
        <v>0</v>
      </c>
      <c r="P1258" s="14">
        <f t="shared" ca="1" si="449"/>
        <v>987.41863946000001</v>
      </c>
      <c r="Q1258" s="14">
        <f t="shared" si="433"/>
        <v>0</v>
      </c>
      <c r="R1258" s="14">
        <f t="shared" ca="1" si="450"/>
        <v>984.25044432999994</v>
      </c>
      <c r="S1258" s="20">
        <f t="shared" si="434"/>
        <v>0</v>
      </c>
      <c r="T1258" s="14">
        <f t="shared" si="437"/>
        <v>0</v>
      </c>
      <c r="U1258" s="4" t="str">
        <f t="shared" si="451"/>
        <v>J=</v>
      </c>
      <c r="V1258" s="29">
        <f t="shared" si="452"/>
        <v>45636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35">
        <f t="shared" si="435"/>
        <v>45622</v>
      </c>
      <c r="B1259" s="156">
        <f t="shared" ca="1" si="438"/>
        <v>1989.0046270399998</v>
      </c>
      <c r="C1259" s="14">
        <f t="shared" si="439"/>
        <v>1000</v>
      </c>
      <c r="D1259" s="13">
        <f ca="1">IF(A1259&lt;$B$1,VLOOKUP(A1259,[1]DI!$A$4:$B$15000,2,FALSE),0)</f>
        <v>0.1115</v>
      </c>
      <c r="E1259" s="14">
        <f t="shared" ca="1" si="440"/>
        <v>1.00041957</v>
      </c>
      <c r="F1259" s="14">
        <f ca="1">(TRUNC(PRODUCT($E$12:$E1258),16))</f>
        <v>1.43727309847271</v>
      </c>
      <c r="G1259" s="14">
        <f t="shared" ca="1" si="441"/>
        <v>1.4354655054865999</v>
      </c>
      <c r="H1259" s="14">
        <f t="shared" ca="1" si="442"/>
        <v>1.00125924</v>
      </c>
      <c r="I1259" s="13">
        <f t="shared" si="436"/>
        <v>0.1</v>
      </c>
      <c r="J1259" s="29">
        <f t="shared" si="443"/>
        <v>45617</v>
      </c>
      <c r="K1259" s="2">
        <f t="shared" si="444"/>
        <v>3</v>
      </c>
      <c r="L1259" s="17">
        <f t="shared" si="445"/>
        <v>3</v>
      </c>
      <c r="M1259" s="12">
        <f t="shared" si="446"/>
        <v>1.001135289</v>
      </c>
      <c r="N1259" s="12">
        <f t="shared" ca="1" si="447"/>
        <v>1.002395959</v>
      </c>
      <c r="O1259" s="17">
        <f t="shared" si="448"/>
        <v>0</v>
      </c>
      <c r="P1259" s="14">
        <f t="shared" ca="1" si="449"/>
        <v>989.00462703999995</v>
      </c>
      <c r="Q1259" s="14">
        <f t="shared" si="433"/>
        <v>0</v>
      </c>
      <c r="R1259" s="14">
        <f t="shared" ca="1" si="450"/>
        <v>984.25044432999994</v>
      </c>
      <c r="S1259" s="20">
        <f t="shared" si="434"/>
        <v>0</v>
      </c>
      <c r="T1259" s="14">
        <f t="shared" si="437"/>
        <v>0</v>
      </c>
      <c r="U1259" s="4" t="str">
        <f t="shared" si="451"/>
        <v>J=</v>
      </c>
      <c r="V1259" s="29">
        <f t="shared" si="452"/>
        <v>45636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35">
        <f t="shared" si="435"/>
        <v>45623</v>
      </c>
      <c r="B1260" s="156">
        <f t="shared" ca="1" si="438"/>
        <v>1990.59188651</v>
      </c>
      <c r="C1260" s="14">
        <f t="shared" si="439"/>
        <v>1000</v>
      </c>
      <c r="D1260" s="13">
        <f ca="1">IF(A1260&lt;$B$1,VLOOKUP(A1260,[1]DI!$A$4:$B$15000,2,FALSE),0)</f>
        <v>0.1115</v>
      </c>
      <c r="E1260" s="14">
        <f t="shared" ca="1" si="440"/>
        <v>1.00041957</v>
      </c>
      <c r="F1260" s="14">
        <f ca="1">(TRUNC(PRODUCT($E$12:$E1259),16))</f>
        <v>1.43787613514663</v>
      </c>
      <c r="G1260" s="14">
        <f t="shared" ca="1" si="441"/>
        <v>1.4354655054865999</v>
      </c>
      <c r="H1260" s="14">
        <f t="shared" ca="1" si="442"/>
        <v>1.0016793399999999</v>
      </c>
      <c r="I1260" s="13">
        <f t="shared" si="436"/>
        <v>0.1</v>
      </c>
      <c r="J1260" s="29">
        <f t="shared" si="443"/>
        <v>45617</v>
      </c>
      <c r="K1260" s="2">
        <f t="shared" si="444"/>
        <v>4</v>
      </c>
      <c r="L1260" s="17">
        <f t="shared" si="445"/>
        <v>4</v>
      </c>
      <c r="M1260" s="12">
        <f t="shared" si="446"/>
        <v>1.001514005</v>
      </c>
      <c r="N1260" s="12">
        <f t="shared" ca="1" si="447"/>
        <v>1.003195888</v>
      </c>
      <c r="O1260" s="17">
        <f t="shared" si="448"/>
        <v>0</v>
      </c>
      <c r="P1260" s="14">
        <f t="shared" ca="1" si="449"/>
        <v>990.59188650999999</v>
      </c>
      <c r="Q1260" s="14">
        <f t="shared" si="433"/>
        <v>0</v>
      </c>
      <c r="R1260" s="14">
        <f t="shared" ca="1" si="450"/>
        <v>984.25044432999994</v>
      </c>
      <c r="S1260" s="20">
        <f t="shared" si="434"/>
        <v>0</v>
      </c>
      <c r="T1260" s="14">
        <f t="shared" si="437"/>
        <v>0</v>
      </c>
      <c r="U1260" s="4" t="str">
        <f t="shared" si="451"/>
        <v>J=</v>
      </c>
      <c r="V1260" s="29">
        <f t="shared" si="452"/>
        <v>45636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35">
        <f t="shared" si="435"/>
        <v>45624</v>
      </c>
      <c r="B1261" s="156">
        <f t="shared" ca="1" si="438"/>
        <v>1992.18039804</v>
      </c>
      <c r="C1261" s="14">
        <f t="shared" si="439"/>
        <v>1000</v>
      </c>
      <c r="D1261" s="13">
        <f ca="1">IF(A1261&lt;$B$1,VLOOKUP(A1261,[1]DI!$A$4:$B$15000,2,FALSE),0)</f>
        <v>0.1115</v>
      </c>
      <c r="E1261" s="14">
        <f t="shared" ca="1" si="440"/>
        <v>1.00041957</v>
      </c>
      <c r="F1261" s="14">
        <f ca="1">(TRUNC(PRODUCT($E$12:$E1260),16))</f>
        <v>1.4384794248366599</v>
      </c>
      <c r="G1261" s="14">
        <f t="shared" ca="1" si="441"/>
        <v>1.4354655054865999</v>
      </c>
      <c r="H1261" s="14">
        <f t="shared" ca="1" si="442"/>
        <v>1.0020996099999999</v>
      </c>
      <c r="I1261" s="13">
        <f t="shared" si="436"/>
        <v>0.1</v>
      </c>
      <c r="J1261" s="29">
        <f t="shared" si="443"/>
        <v>45617</v>
      </c>
      <c r="K1261" s="2">
        <f t="shared" si="444"/>
        <v>5</v>
      </c>
      <c r="L1261" s="17">
        <f t="shared" si="445"/>
        <v>5</v>
      </c>
      <c r="M1261" s="12">
        <f t="shared" si="446"/>
        <v>1.001892864</v>
      </c>
      <c r="N1261" s="12">
        <f t="shared" ca="1" si="447"/>
        <v>1.0039964480000001</v>
      </c>
      <c r="O1261" s="17">
        <f t="shared" si="448"/>
        <v>0</v>
      </c>
      <c r="P1261" s="14">
        <f t="shared" ca="1" si="449"/>
        <v>992.18039804</v>
      </c>
      <c r="Q1261" s="14">
        <f t="shared" si="433"/>
        <v>0</v>
      </c>
      <c r="R1261" s="14">
        <f t="shared" ca="1" si="450"/>
        <v>984.25044432999994</v>
      </c>
      <c r="S1261" s="20">
        <f t="shared" si="434"/>
        <v>0</v>
      </c>
      <c r="T1261" s="14">
        <f t="shared" si="437"/>
        <v>0</v>
      </c>
      <c r="U1261" s="4" t="str">
        <f t="shared" si="451"/>
        <v>J=</v>
      </c>
      <c r="V1261" s="29">
        <f t="shared" si="452"/>
        <v>45636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35">
        <f t="shared" si="435"/>
        <v>45625</v>
      </c>
      <c r="B1262" s="156">
        <f t="shared" ca="1" si="438"/>
        <v>1993.7701874300001</v>
      </c>
      <c r="C1262" s="14">
        <f t="shared" si="439"/>
        <v>1000</v>
      </c>
      <c r="D1262" s="13">
        <f ca="1">IF(A1262&lt;$B$1,VLOOKUP(A1262,[1]DI!$A$4:$B$15000,2,FALSE),0)</f>
        <v>0.1115</v>
      </c>
      <c r="E1262" s="14">
        <f t="shared" ca="1" si="440"/>
        <v>1.00041957</v>
      </c>
      <c r="F1262" s="14">
        <f ca="1">(TRUNC(PRODUCT($E$12:$E1261),16))</f>
        <v>1.4390829676489401</v>
      </c>
      <c r="G1262" s="14">
        <f t="shared" ca="1" si="441"/>
        <v>1.4354655054865999</v>
      </c>
      <c r="H1262" s="14">
        <f t="shared" ca="1" si="442"/>
        <v>1.0025200599999999</v>
      </c>
      <c r="I1262" s="13">
        <f t="shared" si="436"/>
        <v>0.1</v>
      </c>
      <c r="J1262" s="29">
        <f t="shared" si="443"/>
        <v>45617</v>
      </c>
      <c r="K1262" s="2">
        <f t="shared" si="444"/>
        <v>6</v>
      </c>
      <c r="L1262" s="17">
        <f t="shared" si="445"/>
        <v>6</v>
      </c>
      <c r="M1262" s="12">
        <f t="shared" si="446"/>
        <v>1.0022718669999999</v>
      </c>
      <c r="N1262" s="12">
        <f t="shared" ca="1" si="447"/>
        <v>1.0047976519999999</v>
      </c>
      <c r="O1262" s="17">
        <f t="shared" si="448"/>
        <v>0</v>
      </c>
      <c r="P1262" s="14">
        <f t="shared" ca="1" si="449"/>
        <v>993.77018742999996</v>
      </c>
      <c r="Q1262" s="14">
        <f t="shared" si="433"/>
        <v>0</v>
      </c>
      <c r="R1262" s="14">
        <f t="shared" ca="1" si="450"/>
        <v>984.25044432999994</v>
      </c>
      <c r="S1262" s="20">
        <f t="shared" si="434"/>
        <v>0</v>
      </c>
      <c r="T1262" s="14">
        <f t="shared" si="437"/>
        <v>0</v>
      </c>
      <c r="U1262" s="4" t="str">
        <f t="shared" si="451"/>
        <v>J=</v>
      </c>
      <c r="V1262" s="29">
        <f t="shared" si="452"/>
        <v>45636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35">
        <f t="shared" si="435"/>
        <v>45626</v>
      </c>
      <c r="B1263" s="156">
        <f t="shared" ca="1" si="438"/>
        <v>1995.3612526900001</v>
      </c>
      <c r="C1263" s="14">
        <f t="shared" si="439"/>
        <v>1000</v>
      </c>
      <c r="D1263" s="13">
        <f ca="1">IF(A1263&lt;$B$1,VLOOKUP(A1263,[1]DI!$A$4:$B$15000,2,FALSE),0)</f>
        <v>0</v>
      </c>
      <c r="E1263" s="14">
        <f t="shared" ca="1" si="440"/>
        <v>1</v>
      </c>
      <c r="F1263" s="14">
        <f ca="1">(TRUNC(PRODUCT($E$12:$E1262),16))</f>
        <v>1.43968676368967</v>
      </c>
      <c r="G1263" s="14">
        <f t="shared" ca="1" si="441"/>
        <v>1.4354655054865999</v>
      </c>
      <c r="H1263" s="14">
        <f t="shared" ca="1" si="442"/>
        <v>1.00294069</v>
      </c>
      <c r="I1263" s="13">
        <f t="shared" si="436"/>
        <v>0.1</v>
      </c>
      <c r="J1263" s="29">
        <f t="shared" si="443"/>
        <v>45617</v>
      </c>
      <c r="K1263" s="2">
        <f t="shared" si="444"/>
        <v>6</v>
      </c>
      <c r="L1263" s="17">
        <f t="shared" si="445"/>
        <v>7</v>
      </c>
      <c r="M1263" s="12">
        <f t="shared" si="446"/>
        <v>1.0026510129999999</v>
      </c>
      <c r="N1263" s="12">
        <f t="shared" ca="1" si="447"/>
        <v>1.0055994989999999</v>
      </c>
      <c r="O1263" s="17">
        <f t="shared" si="448"/>
        <v>0</v>
      </c>
      <c r="P1263" s="14">
        <f t="shared" ca="1" si="449"/>
        <v>995.36125269000001</v>
      </c>
      <c r="Q1263" s="14">
        <f t="shared" si="433"/>
        <v>0</v>
      </c>
      <c r="R1263" s="14">
        <f t="shared" ca="1" si="450"/>
        <v>984.25044432999994</v>
      </c>
      <c r="S1263" s="20">
        <f t="shared" si="434"/>
        <v>0</v>
      </c>
      <c r="T1263" s="14">
        <f t="shared" si="437"/>
        <v>0</v>
      </c>
      <c r="U1263" s="4" t="str">
        <f t="shared" si="451"/>
        <v>J=</v>
      </c>
      <c r="V1263" s="29">
        <f t="shared" si="452"/>
        <v>45636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35">
        <f t="shared" si="435"/>
        <v>45627</v>
      </c>
      <c r="B1264" s="156">
        <f t="shared" ca="1" si="438"/>
        <v>1995.3612526900001</v>
      </c>
      <c r="C1264" s="14">
        <f t="shared" si="439"/>
        <v>1000</v>
      </c>
      <c r="D1264" s="13">
        <f ca="1">IF(A1264&lt;$B$1,VLOOKUP(A1264,[1]DI!$A$4:$B$15000,2,FALSE),0)</f>
        <v>0</v>
      </c>
      <c r="E1264" s="14">
        <f t="shared" ca="1" si="440"/>
        <v>1</v>
      </c>
      <c r="F1264" s="14">
        <f ca="1">(TRUNC(PRODUCT($E$12:$E1263),16))</f>
        <v>1.43968676368967</v>
      </c>
      <c r="G1264" s="14">
        <f t="shared" ca="1" si="441"/>
        <v>1.4354655054865999</v>
      </c>
      <c r="H1264" s="14">
        <f t="shared" ca="1" si="442"/>
        <v>1.00294069</v>
      </c>
      <c r="I1264" s="13">
        <f t="shared" si="436"/>
        <v>0.1</v>
      </c>
      <c r="J1264" s="29">
        <f t="shared" si="443"/>
        <v>45617</v>
      </c>
      <c r="K1264" s="2">
        <f t="shared" si="444"/>
        <v>6</v>
      </c>
      <c r="L1264" s="17">
        <f t="shared" si="445"/>
        <v>7</v>
      </c>
      <c r="M1264" s="12">
        <f t="shared" si="446"/>
        <v>1.0026510129999999</v>
      </c>
      <c r="N1264" s="12">
        <f t="shared" ca="1" si="447"/>
        <v>1.0055994989999999</v>
      </c>
      <c r="O1264" s="17">
        <f t="shared" si="448"/>
        <v>0</v>
      </c>
      <c r="P1264" s="14">
        <f t="shared" ca="1" si="449"/>
        <v>995.36125269000001</v>
      </c>
      <c r="Q1264" s="14">
        <f t="shared" si="433"/>
        <v>0</v>
      </c>
      <c r="R1264" s="14">
        <f t="shared" ca="1" si="450"/>
        <v>984.25044432999994</v>
      </c>
      <c r="S1264" s="20">
        <f t="shared" si="434"/>
        <v>0</v>
      </c>
      <c r="T1264" s="14">
        <f t="shared" si="437"/>
        <v>0</v>
      </c>
      <c r="U1264" s="4" t="str">
        <f t="shared" si="451"/>
        <v>J=</v>
      </c>
      <c r="V1264" s="29">
        <f t="shared" si="452"/>
        <v>45636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35">
        <f t="shared" si="435"/>
        <v>45628</v>
      </c>
      <c r="B1265" s="156">
        <f t="shared" ca="1" si="438"/>
        <v>1995.3612526900001</v>
      </c>
      <c r="C1265" s="14">
        <f t="shared" si="439"/>
        <v>1000</v>
      </c>
      <c r="D1265" s="13">
        <f ca="1">IF(A1265&lt;$B$1,VLOOKUP(A1265,[1]DI!$A$4:$B$15000,2,FALSE),0)</f>
        <v>0.1115</v>
      </c>
      <c r="E1265" s="14">
        <f t="shared" ca="1" si="440"/>
        <v>1.00041957</v>
      </c>
      <c r="F1265" s="14">
        <f ca="1">(TRUNC(PRODUCT($E$12:$E1264),16))</f>
        <v>1.43968676368967</v>
      </c>
      <c r="G1265" s="14">
        <f t="shared" ca="1" si="441"/>
        <v>1.4354655054865999</v>
      </c>
      <c r="H1265" s="14">
        <f t="shared" ca="1" si="442"/>
        <v>1.00294069</v>
      </c>
      <c r="I1265" s="13">
        <f t="shared" si="436"/>
        <v>0.1</v>
      </c>
      <c r="J1265" s="29">
        <f t="shared" si="443"/>
        <v>45617</v>
      </c>
      <c r="K1265" s="2">
        <f t="shared" si="444"/>
        <v>7</v>
      </c>
      <c r="L1265" s="17">
        <f t="shared" si="445"/>
        <v>7</v>
      </c>
      <c r="M1265" s="12">
        <f t="shared" si="446"/>
        <v>1.0026510129999999</v>
      </c>
      <c r="N1265" s="12">
        <f t="shared" ca="1" si="447"/>
        <v>1.0055994989999999</v>
      </c>
      <c r="O1265" s="17">
        <f t="shared" si="448"/>
        <v>0</v>
      </c>
      <c r="P1265" s="14">
        <f t="shared" ca="1" si="449"/>
        <v>995.36125269000001</v>
      </c>
      <c r="Q1265" s="14">
        <f t="shared" si="433"/>
        <v>0</v>
      </c>
      <c r="R1265" s="14">
        <f t="shared" ca="1" si="450"/>
        <v>984.25044432999994</v>
      </c>
      <c r="S1265" s="20">
        <f t="shared" si="434"/>
        <v>0</v>
      </c>
      <c r="T1265" s="14">
        <f t="shared" si="437"/>
        <v>0</v>
      </c>
      <c r="U1265" s="4" t="str">
        <f t="shared" si="451"/>
        <v>J=</v>
      </c>
      <c r="V1265" s="29">
        <f t="shared" si="452"/>
        <v>45636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35">
        <f t="shared" si="435"/>
        <v>45629</v>
      </c>
      <c r="B1266" s="156">
        <f t="shared" ca="1" si="438"/>
        <v>1996.95357201</v>
      </c>
      <c r="C1266" s="14">
        <f t="shared" si="439"/>
        <v>1000</v>
      </c>
      <c r="D1266" s="13">
        <f ca="1">IF(A1266&lt;$B$1,VLOOKUP(A1266,[1]DI!$A$4:$B$15000,2,FALSE),0)</f>
        <v>0.1115</v>
      </c>
      <c r="E1266" s="14">
        <f t="shared" ca="1" si="440"/>
        <v>1.00041957</v>
      </c>
      <c r="F1266" s="14">
        <f ca="1">(TRUNC(PRODUCT($E$12:$E1265),16))</f>
        <v>1.44029081306511</v>
      </c>
      <c r="G1266" s="14">
        <f t="shared" ca="1" si="441"/>
        <v>1.4354655054865999</v>
      </c>
      <c r="H1266" s="14">
        <f t="shared" ca="1" si="442"/>
        <v>1.0033614900000001</v>
      </c>
      <c r="I1266" s="13">
        <f t="shared" si="436"/>
        <v>0.1</v>
      </c>
      <c r="J1266" s="29">
        <f t="shared" si="443"/>
        <v>45617</v>
      </c>
      <c r="K1266" s="2">
        <f t="shared" si="444"/>
        <v>8</v>
      </c>
      <c r="L1266" s="17">
        <f t="shared" si="445"/>
        <v>8</v>
      </c>
      <c r="M1266" s="12">
        <f t="shared" si="446"/>
        <v>1.003030302</v>
      </c>
      <c r="N1266" s="12">
        <f t="shared" ca="1" si="447"/>
        <v>1.006401978</v>
      </c>
      <c r="O1266" s="17">
        <f t="shared" si="448"/>
        <v>0</v>
      </c>
      <c r="P1266" s="14">
        <f t="shared" ca="1" si="449"/>
        <v>996.95357201000002</v>
      </c>
      <c r="Q1266" s="14">
        <f t="shared" ref="Q1266:Q1291" si="453">Q1265</f>
        <v>0</v>
      </c>
      <c r="R1266" s="14">
        <f t="shared" ca="1" si="450"/>
        <v>984.25044432999994</v>
      </c>
      <c r="S1266" s="20">
        <f t="shared" si="434"/>
        <v>0</v>
      </c>
      <c r="T1266" s="14">
        <f t="shared" si="437"/>
        <v>0</v>
      </c>
      <c r="U1266" s="4" t="str">
        <f t="shared" si="451"/>
        <v>J=</v>
      </c>
      <c r="V1266" s="29">
        <f t="shared" si="452"/>
        <v>45636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35">
        <f t="shared" si="435"/>
        <v>45630</v>
      </c>
      <c r="B1267" s="156">
        <f t="shared" ca="1" si="438"/>
        <v>1998.5471711599998</v>
      </c>
      <c r="C1267" s="14">
        <f t="shared" si="439"/>
        <v>1000</v>
      </c>
      <c r="D1267" s="13">
        <f ca="1">IF(A1267&lt;$B$1,VLOOKUP(A1267,[1]DI!$A$4:$B$15000,2,FALSE),0)</f>
        <v>0.1115</v>
      </c>
      <c r="E1267" s="14">
        <f t="shared" ca="1" si="440"/>
        <v>1.00041957</v>
      </c>
      <c r="F1267" s="14">
        <f ca="1">(TRUNC(PRODUCT($E$12:$E1266),16))</f>
        <v>1.4408951158815499</v>
      </c>
      <c r="G1267" s="14">
        <f t="shared" ca="1" si="441"/>
        <v>1.4354655054865999</v>
      </c>
      <c r="H1267" s="14">
        <f t="shared" ca="1" si="442"/>
        <v>1.00378247</v>
      </c>
      <c r="I1267" s="13">
        <f t="shared" si="436"/>
        <v>0.1</v>
      </c>
      <c r="J1267" s="29">
        <f t="shared" si="443"/>
        <v>45617</v>
      </c>
      <c r="K1267" s="2">
        <f t="shared" si="444"/>
        <v>9</v>
      </c>
      <c r="L1267" s="17">
        <f t="shared" si="445"/>
        <v>9</v>
      </c>
      <c r="M1267" s="12">
        <f t="shared" si="446"/>
        <v>1.003409735</v>
      </c>
      <c r="N1267" s="12">
        <f t="shared" ca="1" si="447"/>
        <v>1.0072051019999999</v>
      </c>
      <c r="O1267" s="17">
        <f t="shared" si="448"/>
        <v>0</v>
      </c>
      <c r="P1267" s="14">
        <f t="shared" ca="1" si="449"/>
        <v>998.54717115999995</v>
      </c>
      <c r="Q1267" s="14">
        <f t="shared" si="453"/>
        <v>0</v>
      </c>
      <c r="R1267" s="14">
        <f t="shared" ca="1" si="450"/>
        <v>984.25044432999994</v>
      </c>
      <c r="S1267" s="20">
        <f t="shared" si="434"/>
        <v>0</v>
      </c>
      <c r="T1267" s="14">
        <f t="shared" si="437"/>
        <v>0</v>
      </c>
      <c r="U1267" s="4" t="str">
        <f t="shared" si="451"/>
        <v>J=</v>
      </c>
      <c r="V1267" s="29">
        <f t="shared" si="452"/>
        <v>45636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35">
        <f t="shared" si="435"/>
        <v>45631</v>
      </c>
      <c r="B1268" s="156">
        <f t="shared" ca="1" si="438"/>
        <v>2000.1420481800001</v>
      </c>
      <c r="C1268" s="14">
        <f t="shared" si="439"/>
        <v>1000</v>
      </c>
      <c r="D1268" s="13">
        <f ca="1">IF(A1268&lt;$B$1,VLOOKUP(A1268,[1]DI!$A$4:$B$15000,2,FALSE),0)</f>
        <v>0.1115</v>
      </c>
      <c r="E1268" s="14">
        <f t="shared" ca="1" si="440"/>
        <v>1.00041957</v>
      </c>
      <c r="F1268" s="14">
        <f ca="1">(TRUNC(PRODUCT($E$12:$E1267),16))</f>
        <v>1.4414996722453199</v>
      </c>
      <c r="G1268" s="14">
        <f t="shared" ca="1" si="441"/>
        <v>1.4354655054865999</v>
      </c>
      <c r="H1268" s="14">
        <f t="shared" ca="1" si="442"/>
        <v>1.0042036299999999</v>
      </c>
      <c r="I1268" s="13">
        <f t="shared" si="436"/>
        <v>0.1</v>
      </c>
      <c r="J1268" s="29">
        <f t="shared" si="443"/>
        <v>45617</v>
      </c>
      <c r="K1268" s="2">
        <f t="shared" si="444"/>
        <v>10</v>
      </c>
      <c r="L1268" s="17">
        <f t="shared" si="445"/>
        <v>10</v>
      </c>
      <c r="M1268" s="12">
        <f t="shared" si="446"/>
        <v>1.003789311</v>
      </c>
      <c r="N1268" s="12">
        <f t="shared" ca="1" si="447"/>
        <v>1.0080088700000001</v>
      </c>
      <c r="O1268" s="17">
        <f t="shared" si="448"/>
        <v>0</v>
      </c>
      <c r="P1268" s="14">
        <f t="shared" ca="1" si="449"/>
        <v>1000.14204818</v>
      </c>
      <c r="Q1268" s="14">
        <f t="shared" si="453"/>
        <v>0</v>
      </c>
      <c r="R1268" s="14">
        <f t="shared" ca="1" si="450"/>
        <v>984.25044432999994</v>
      </c>
      <c r="S1268" s="20">
        <f t="shared" si="434"/>
        <v>0</v>
      </c>
      <c r="T1268" s="14">
        <f t="shared" si="437"/>
        <v>0</v>
      </c>
      <c r="U1268" s="4" t="str">
        <f t="shared" si="451"/>
        <v>J=</v>
      </c>
      <c r="V1268" s="29">
        <f t="shared" si="452"/>
        <v>45636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35">
        <f t="shared" si="435"/>
        <v>45632</v>
      </c>
      <c r="B1269" s="156">
        <f t="shared" ca="1" si="438"/>
        <v>2001.7381851800001</v>
      </c>
      <c r="C1269" s="14">
        <f t="shared" si="439"/>
        <v>1000</v>
      </c>
      <c r="D1269" s="13">
        <f ca="1">IF(A1269&lt;$B$1,VLOOKUP(A1269,[1]DI!$A$4:$B$15000,2,FALSE),0)</f>
        <v>0.1115</v>
      </c>
      <c r="E1269" s="14">
        <f t="shared" ca="1" si="440"/>
        <v>1.00041957</v>
      </c>
      <c r="F1269" s="14">
        <f ca="1">(TRUNC(PRODUCT($E$12:$E1268),16))</f>
        <v>1.44210448226281</v>
      </c>
      <c r="G1269" s="14">
        <f t="shared" ca="1" si="441"/>
        <v>1.4354655054865999</v>
      </c>
      <c r="H1269" s="14">
        <f t="shared" ca="1" si="442"/>
        <v>1.0046249599999999</v>
      </c>
      <c r="I1269" s="13">
        <f t="shared" si="436"/>
        <v>0.1</v>
      </c>
      <c r="J1269" s="29">
        <f t="shared" si="443"/>
        <v>45617</v>
      </c>
      <c r="K1269" s="2">
        <f t="shared" si="444"/>
        <v>11</v>
      </c>
      <c r="L1269" s="17">
        <f t="shared" si="445"/>
        <v>11</v>
      </c>
      <c r="M1269" s="12">
        <f t="shared" si="446"/>
        <v>1.004169031</v>
      </c>
      <c r="N1269" s="12">
        <f t="shared" ca="1" si="447"/>
        <v>1.0088132729999999</v>
      </c>
      <c r="O1269" s="17">
        <f t="shared" si="448"/>
        <v>0</v>
      </c>
      <c r="P1269" s="14">
        <f t="shared" ca="1" si="449"/>
        <v>1001.73818518</v>
      </c>
      <c r="Q1269" s="14">
        <f t="shared" si="453"/>
        <v>0</v>
      </c>
      <c r="R1269" s="14">
        <f t="shared" ca="1" si="450"/>
        <v>984.25044432999994</v>
      </c>
      <c r="S1269" s="20">
        <f t="shared" si="434"/>
        <v>0</v>
      </c>
      <c r="T1269" s="14">
        <f t="shared" si="437"/>
        <v>0</v>
      </c>
      <c r="U1269" s="4" t="str">
        <f t="shared" si="451"/>
        <v>J=</v>
      </c>
      <c r="V1269" s="29">
        <f t="shared" si="452"/>
        <v>45636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35">
        <f t="shared" si="435"/>
        <v>45633</v>
      </c>
      <c r="B1270" s="156">
        <f t="shared" ca="1" si="438"/>
        <v>2003.3356020400001</v>
      </c>
      <c r="C1270" s="14">
        <f t="shared" si="439"/>
        <v>1000</v>
      </c>
      <c r="D1270" s="13">
        <f ca="1">IF(A1270&lt;$B$1,VLOOKUP(A1270,[1]DI!$A$4:$B$15000,2,FALSE),0)</f>
        <v>0</v>
      </c>
      <c r="E1270" s="14">
        <f t="shared" ca="1" si="440"/>
        <v>1</v>
      </c>
      <c r="F1270" s="14">
        <f ca="1">(TRUNC(PRODUCT($E$12:$E1269),16))</f>
        <v>1.44270954604043</v>
      </c>
      <c r="G1270" s="14">
        <f t="shared" ca="1" si="441"/>
        <v>1.4354655054865999</v>
      </c>
      <c r="H1270" s="14">
        <f t="shared" ca="1" si="442"/>
        <v>1.0050464699999999</v>
      </c>
      <c r="I1270" s="13">
        <f t="shared" si="436"/>
        <v>0.1</v>
      </c>
      <c r="J1270" s="29">
        <f t="shared" si="443"/>
        <v>45617</v>
      </c>
      <c r="K1270" s="2">
        <f t="shared" si="444"/>
        <v>11</v>
      </c>
      <c r="L1270" s="17">
        <f t="shared" si="445"/>
        <v>12</v>
      </c>
      <c r="M1270" s="12">
        <f t="shared" si="446"/>
        <v>1.0045488950000001</v>
      </c>
      <c r="N1270" s="12">
        <f t="shared" ca="1" si="447"/>
        <v>1.009618321</v>
      </c>
      <c r="O1270" s="17">
        <f t="shared" si="448"/>
        <v>0</v>
      </c>
      <c r="P1270" s="14">
        <f t="shared" ca="1" si="449"/>
        <v>1003.33560204</v>
      </c>
      <c r="Q1270" s="14">
        <f t="shared" si="453"/>
        <v>0</v>
      </c>
      <c r="R1270" s="14">
        <f t="shared" ca="1" si="450"/>
        <v>984.25044432999994</v>
      </c>
      <c r="S1270" s="20">
        <f t="shared" si="434"/>
        <v>0</v>
      </c>
      <c r="T1270" s="14">
        <f t="shared" si="437"/>
        <v>0</v>
      </c>
      <c r="U1270" s="4" t="str">
        <f t="shared" si="451"/>
        <v>J=</v>
      </c>
      <c r="V1270" s="29">
        <f t="shared" si="452"/>
        <v>45636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35">
        <f t="shared" si="435"/>
        <v>45634</v>
      </c>
      <c r="B1271" s="156">
        <f t="shared" ca="1" si="438"/>
        <v>2003.3356020400001</v>
      </c>
      <c r="C1271" s="14">
        <f t="shared" si="439"/>
        <v>1000</v>
      </c>
      <c r="D1271" s="13">
        <f ca="1">IF(A1271&lt;$B$1,VLOOKUP(A1271,[1]DI!$A$4:$B$15000,2,FALSE),0)</f>
        <v>0</v>
      </c>
      <c r="E1271" s="14">
        <f t="shared" ca="1" si="440"/>
        <v>1</v>
      </c>
      <c r="F1271" s="14">
        <f ca="1">(TRUNC(PRODUCT($E$12:$E1270),16))</f>
        <v>1.44270954604043</v>
      </c>
      <c r="G1271" s="14">
        <f t="shared" ca="1" si="441"/>
        <v>1.4354655054865999</v>
      </c>
      <c r="H1271" s="14">
        <f t="shared" ca="1" si="442"/>
        <v>1.0050464699999999</v>
      </c>
      <c r="I1271" s="13">
        <f t="shared" si="436"/>
        <v>0.1</v>
      </c>
      <c r="J1271" s="29">
        <f t="shared" si="443"/>
        <v>45617</v>
      </c>
      <c r="K1271" s="2">
        <f t="shared" si="444"/>
        <v>11</v>
      </c>
      <c r="L1271" s="17">
        <f t="shared" si="445"/>
        <v>12</v>
      </c>
      <c r="M1271" s="12">
        <f t="shared" si="446"/>
        <v>1.0045488950000001</v>
      </c>
      <c r="N1271" s="12">
        <f t="shared" ca="1" si="447"/>
        <v>1.009618321</v>
      </c>
      <c r="O1271" s="17">
        <f t="shared" si="448"/>
        <v>0</v>
      </c>
      <c r="P1271" s="14">
        <f t="shared" ca="1" si="449"/>
        <v>1003.33560204</v>
      </c>
      <c r="Q1271" s="14">
        <f t="shared" si="453"/>
        <v>0</v>
      </c>
      <c r="R1271" s="14">
        <f t="shared" ca="1" si="450"/>
        <v>984.25044432999994</v>
      </c>
      <c r="S1271" s="20">
        <f t="shared" si="434"/>
        <v>0</v>
      </c>
      <c r="T1271" s="14">
        <f t="shared" si="437"/>
        <v>0</v>
      </c>
      <c r="U1271" s="4" t="str">
        <f t="shared" si="451"/>
        <v>J=</v>
      </c>
      <c r="V1271" s="29">
        <f t="shared" si="452"/>
        <v>45636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35">
        <f t="shared" si="435"/>
        <v>45635</v>
      </c>
      <c r="B1272" s="156">
        <f t="shared" ca="1" si="438"/>
        <v>2003.3356020400001</v>
      </c>
      <c r="C1272" s="14">
        <f t="shared" si="439"/>
        <v>1000</v>
      </c>
      <c r="D1272" s="13">
        <f ca="1">IF(A1272&lt;$B$1,VLOOKUP(A1272,[1]DI!$A$4:$B$15000,2,FALSE),0)</f>
        <v>0.1115</v>
      </c>
      <c r="E1272" s="14">
        <f t="shared" ca="1" si="440"/>
        <v>1.00041957</v>
      </c>
      <c r="F1272" s="14">
        <f ca="1">(TRUNC(PRODUCT($E$12:$E1271),16))</f>
        <v>1.44270954604043</v>
      </c>
      <c r="G1272" s="14">
        <f t="shared" ca="1" si="441"/>
        <v>1.4354655054865999</v>
      </c>
      <c r="H1272" s="14">
        <f t="shared" ca="1" si="442"/>
        <v>1.0050464699999999</v>
      </c>
      <c r="I1272" s="13">
        <f t="shared" si="436"/>
        <v>0.1</v>
      </c>
      <c r="J1272" s="29">
        <f t="shared" si="443"/>
        <v>45617</v>
      </c>
      <c r="K1272" s="2">
        <f t="shared" si="444"/>
        <v>12</v>
      </c>
      <c r="L1272" s="17">
        <f t="shared" si="445"/>
        <v>12</v>
      </c>
      <c r="M1272" s="12">
        <f t="shared" si="446"/>
        <v>1.0045488950000001</v>
      </c>
      <c r="N1272" s="12">
        <f t="shared" ca="1" si="447"/>
        <v>1.009618321</v>
      </c>
      <c r="O1272" s="17">
        <f t="shared" si="448"/>
        <v>0</v>
      </c>
      <c r="P1272" s="14">
        <f t="shared" ca="1" si="449"/>
        <v>1003.33560204</v>
      </c>
      <c r="Q1272" s="14">
        <f t="shared" si="453"/>
        <v>0</v>
      </c>
      <c r="R1272" s="14">
        <f t="shared" ca="1" si="450"/>
        <v>984.25044432999994</v>
      </c>
      <c r="S1272" s="20">
        <f t="shared" si="434"/>
        <v>0</v>
      </c>
      <c r="T1272" s="14">
        <f t="shared" si="437"/>
        <v>0</v>
      </c>
      <c r="U1272" s="4" t="str">
        <f t="shared" si="451"/>
        <v>J=</v>
      </c>
      <c r="V1272" s="29">
        <f t="shared" si="452"/>
        <v>45636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35">
        <f t="shared" si="435"/>
        <v>45636</v>
      </c>
      <c r="B1273" s="156">
        <f t="shared" ca="1" si="438"/>
        <v>2004.93429874</v>
      </c>
      <c r="C1273" s="14">
        <f t="shared" si="439"/>
        <v>1000</v>
      </c>
      <c r="D1273" s="13">
        <f ca="1">IF(A1273&lt;$B$1,VLOOKUP(A1273,[1]DI!$A$4:$B$15000,2,FALSE),0)</f>
        <v>0.1115</v>
      </c>
      <c r="E1273" s="14">
        <f t="shared" ca="1" si="440"/>
        <v>1.00041957</v>
      </c>
      <c r="F1273" s="14">
        <f ca="1">(TRUNC(PRODUCT($E$12:$E1272),16))</f>
        <v>1.44331486368466</v>
      </c>
      <c r="G1273" s="14">
        <f t="shared" ca="1" si="441"/>
        <v>1.4354655054865999</v>
      </c>
      <c r="H1273" s="14">
        <f t="shared" ca="1" si="442"/>
        <v>1.0054681599999999</v>
      </c>
      <c r="I1273" s="13">
        <f t="shared" si="436"/>
        <v>0.1</v>
      </c>
      <c r="J1273" s="29">
        <f t="shared" si="443"/>
        <v>45617</v>
      </c>
      <c r="K1273" s="2">
        <f t="shared" si="444"/>
        <v>13</v>
      </c>
      <c r="L1273" s="17">
        <f t="shared" si="445"/>
        <v>13</v>
      </c>
      <c r="M1273" s="12">
        <f t="shared" si="446"/>
        <v>1.0049289020000001</v>
      </c>
      <c r="N1273" s="12">
        <f t="shared" ca="1" si="447"/>
        <v>1.010424014</v>
      </c>
      <c r="O1273" s="17">
        <f t="shared" si="448"/>
        <v>31</v>
      </c>
      <c r="P1273" s="14">
        <f t="shared" ca="1" si="449"/>
        <v>1004.93429874</v>
      </c>
      <c r="Q1273" s="14">
        <f t="shared" si="453"/>
        <v>0</v>
      </c>
      <c r="R1273" s="14">
        <f t="shared" ca="1" si="450"/>
        <v>1004.93429874</v>
      </c>
      <c r="S1273" s="20">
        <f t="shared" si="434"/>
        <v>1</v>
      </c>
      <c r="T1273" s="14">
        <f t="shared" si="437"/>
        <v>1000</v>
      </c>
      <c r="U1273" s="4" t="str">
        <f t="shared" si="451"/>
        <v>J=</v>
      </c>
      <c r="V1273" s="29">
        <f t="shared" si="452"/>
        <v>45636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35">
        <f t="shared" si="435"/>
        <v>45637</v>
      </c>
      <c r="B1274" s="156">
        <f t="shared" ca="1" si="438"/>
        <v>1005.73625238</v>
      </c>
      <c r="C1274" s="14">
        <f t="shared" si="439"/>
        <v>0</v>
      </c>
      <c r="D1274" s="13">
        <f ca="1">IF(A1274&lt;$B$1,VLOOKUP(A1274,[1]DI!$A$4:$B$15000,2,FALSE),0)</f>
        <v>0.1115</v>
      </c>
      <c r="E1274" s="14">
        <f t="shared" ca="1" si="440"/>
        <v>1.00041957</v>
      </c>
      <c r="F1274" s="14">
        <f ca="1">(TRUNC(PRODUCT($E$12:$E1273),16))</f>
        <v>1.4439204353020201</v>
      </c>
      <c r="G1274" s="14">
        <f t="shared" ca="1" si="441"/>
        <v>1.44331486368466</v>
      </c>
      <c r="H1274" s="14">
        <f t="shared" ca="1" si="442"/>
        <v>1.00041957</v>
      </c>
      <c r="I1274" s="13">
        <f t="shared" si="436"/>
        <v>0.1</v>
      </c>
      <c r="J1274" s="29">
        <f t="shared" si="443"/>
        <v>45636</v>
      </c>
      <c r="K1274" s="2">
        <f t="shared" si="444"/>
        <v>1</v>
      </c>
      <c r="L1274" s="17">
        <f t="shared" si="445"/>
        <v>1</v>
      </c>
      <c r="M1274" s="12">
        <f t="shared" si="446"/>
        <v>1.000378287</v>
      </c>
      <c r="N1274" s="12">
        <f t="shared" ca="1" si="447"/>
        <v>1.0007980160000001</v>
      </c>
      <c r="O1274" s="17">
        <f t="shared" si="448"/>
        <v>0</v>
      </c>
      <c r="P1274" s="14">
        <f t="shared" ca="1" si="449"/>
        <v>1005.73625238</v>
      </c>
      <c r="Q1274" s="14">
        <f t="shared" si="453"/>
        <v>0</v>
      </c>
      <c r="R1274" s="14">
        <f t="shared" ca="1" si="450"/>
        <v>1004.93429874</v>
      </c>
      <c r="S1274" s="20">
        <f t="shared" si="434"/>
        <v>0</v>
      </c>
      <c r="T1274" s="14">
        <f t="shared" si="437"/>
        <v>0</v>
      </c>
      <c r="U1274" s="4" t="str">
        <f t="shared" si="451"/>
        <v>J=</v>
      </c>
      <c r="V1274" s="29">
        <f t="shared" si="452"/>
        <v>0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35">
        <f t="shared" si="435"/>
        <v>45638</v>
      </c>
      <c r="B1275" s="156">
        <f t="shared" ca="1" si="438"/>
        <v>1006.53884819</v>
      </c>
      <c r="C1275" s="14">
        <f t="shared" si="439"/>
        <v>0</v>
      </c>
      <c r="D1275" s="13">
        <f ca="1">IF(A1275&lt;$B$1,VLOOKUP(A1275,[1]DI!$A$4:$B$15000,2,FALSE),0)</f>
        <v>0.1215</v>
      </c>
      <c r="E1275" s="14">
        <f t="shared" ca="1" si="440"/>
        <v>1.00045513</v>
      </c>
      <c r="F1275" s="14">
        <f ca="1">(TRUNC(PRODUCT($E$12:$E1274),16))</f>
        <v>1.4445262609990599</v>
      </c>
      <c r="G1275" s="14">
        <f t="shared" ca="1" si="441"/>
        <v>1.44331486368466</v>
      </c>
      <c r="H1275" s="14">
        <f t="shared" ca="1" si="442"/>
        <v>1.0008393200000001</v>
      </c>
      <c r="I1275" s="13">
        <f t="shared" si="436"/>
        <v>0.1</v>
      </c>
      <c r="J1275" s="29">
        <f t="shared" si="443"/>
        <v>45636</v>
      </c>
      <c r="K1275" s="2">
        <f t="shared" si="444"/>
        <v>2</v>
      </c>
      <c r="L1275" s="17">
        <f t="shared" si="445"/>
        <v>2</v>
      </c>
      <c r="M1275" s="12">
        <f t="shared" si="446"/>
        <v>1.0007567159999999</v>
      </c>
      <c r="N1275" s="12">
        <f t="shared" ca="1" si="447"/>
        <v>1.0015966709999999</v>
      </c>
      <c r="O1275" s="17">
        <f t="shared" si="448"/>
        <v>0</v>
      </c>
      <c r="P1275" s="14">
        <f t="shared" ca="1" si="449"/>
        <v>1006.53884819</v>
      </c>
      <c r="Q1275" s="14">
        <f t="shared" si="453"/>
        <v>0</v>
      </c>
      <c r="R1275" s="14">
        <f t="shared" ca="1" si="450"/>
        <v>1004.93429874</v>
      </c>
      <c r="S1275" s="20">
        <f t="shared" si="434"/>
        <v>0</v>
      </c>
      <c r="T1275" s="14">
        <f t="shared" si="437"/>
        <v>0</v>
      </c>
      <c r="U1275" s="4" t="str">
        <f t="shared" si="451"/>
        <v>J=</v>
      </c>
      <c r="V1275" s="29">
        <f t="shared" si="452"/>
        <v>0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35">
        <f t="shared" si="435"/>
        <v>45639</v>
      </c>
      <c r="B1276" s="156">
        <f t="shared" ca="1" si="438"/>
        <v>1007.37788592</v>
      </c>
      <c r="C1276" s="14">
        <f t="shared" si="439"/>
        <v>0</v>
      </c>
      <c r="D1276" s="13">
        <f ca="1">IF(A1276&lt;$B$1,VLOOKUP(A1276,[1]DI!$A$4:$B$15000,2,FALSE),0)</f>
        <v>0.1215</v>
      </c>
      <c r="E1276" s="14">
        <f t="shared" ca="1" si="440"/>
        <v>1.00045513</v>
      </c>
      <c r="F1276" s="14">
        <f ca="1">(TRUNC(PRODUCT($E$12:$E1275),16))</f>
        <v>1.44518370823623</v>
      </c>
      <c r="G1276" s="14">
        <f t="shared" ca="1" si="441"/>
        <v>1.44331486368466</v>
      </c>
      <c r="H1276" s="14">
        <f t="shared" ca="1" si="442"/>
        <v>1.00129483</v>
      </c>
      <c r="I1276" s="13">
        <f t="shared" si="436"/>
        <v>0.1</v>
      </c>
      <c r="J1276" s="29">
        <f t="shared" si="443"/>
        <v>45636</v>
      </c>
      <c r="K1276" s="2">
        <f t="shared" si="444"/>
        <v>3</v>
      </c>
      <c r="L1276" s="17">
        <f t="shared" si="445"/>
        <v>3</v>
      </c>
      <c r="M1276" s="12">
        <f t="shared" si="446"/>
        <v>1.001135289</v>
      </c>
      <c r="N1276" s="12">
        <f t="shared" ca="1" si="447"/>
        <v>1.002431589</v>
      </c>
      <c r="O1276" s="17">
        <f t="shared" si="448"/>
        <v>0</v>
      </c>
      <c r="P1276" s="14">
        <f t="shared" ca="1" si="449"/>
        <v>1007.37788592</v>
      </c>
      <c r="Q1276" s="14">
        <f t="shared" si="453"/>
        <v>0</v>
      </c>
      <c r="R1276" s="14">
        <f t="shared" ca="1" si="450"/>
        <v>1004.93429874</v>
      </c>
      <c r="S1276" s="20">
        <f t="shared" si="434"/>
        <v>0</v>
      </c>
      <c r="T1276" s="14">
        <f t="shared" si="437"/>
        <v>0</v>
      </c>
      <c r="U1276" s="4" t="str">
        <f t="shared" si="451"/>
        <v>J=</v>
      </c>
      <c r="V1276" s="29">
        <f t="shared" si="452"/>
        <v>0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35">
        <f t="shared" si="435"/>
        <v>45640</v>
      </c>
      <c r="B1277" s="156">
        <f t="shared" ref="B1277:B1291" ca="1" si="454">IF(A1277&lt;=TODAY(),C1277+P1277,IF(AND(A1277&gt;TODAY(),A1277&lt;=$B$1),IF(VLOOKUP(TODAY(),$A$10:$D$5000,4,FALSE)=0,"n.d",C1277+P1277),"n.d"))</f>
        <v>1008.2176251</v>
      </c>
      <c r="C1277" s="14">
        <f t="shared" ref="C1277:C1291" si="455">(C1276-T1276)</f>
        <v>0</v>
      </c>
      <c r="D1277" s="13">
        <f ca="1">IF(A1277&lt;$B$1,VLOOKUP(A1277,[1]DI!$A$4:$B$15000,2,FALSE),0)</f>
        <v>0</v>
      </c>
      <c r="E1277" s="14">
        <f t="shared" ref="E1277:E1291" ca="1" si="456">ROUND(((1+D1277)^(1/252)),8)</f>
        <v>1</v>
      </c>
      <c r="F1277" s="14">
        <f ca="1">(TRUNC(PRODUCT($E$12:$E1276),16))</f>
        <v>1.4458414546973599</v>
      </c>
      <c r="G1277" s="14">
        <f t="shared" ref="G1277:G1291" ca="1" si="457">IF(O1276&gt;0,F1276,G1276)</f>
        <v>1.44331486368466</v>
      </c>
      <c r="H1277" s="14">
        <f t="shared" ref="H1277:H1291" ca="1" si="458">ROUND(F1277/G1277,8)</f>
        <v>1.0017505499999999</v>
      </c>
      <c r="I1277" s="13">
        <f t="shared" si="436"/>
        <v>0.1</v>
      </c>
      <c r="J1277" s="29">
        <f t="shared" ref="J1277:J1291" si="459">IF(O1276&gt;0,VLOOKUP(O1276,Y$12:AI$150,2),J1276)</f>
        <v>45636</v>
      </c>
      <c r="K1277" s="2">
        <f t="shared" ref="K1277:K1291" si="460">IF(A1277&gt;J1277,IF(NETWORKDAYS(J1277,A1277,$Y$160:$Y$544)-1=0,1,NETWORKDAYS(J1277,A1277,$Y$160:$Y$544)-1),0)</f>
        <v>3</v>
      </c>
      <c r="L1277" s="17">
        <f t="shared" ref="L1277:L1291" si="461">IF(AND(K1277=1,K1276=1),1,IF(K1277&gt;0,IF(K1277=K1276,K1277+1,K1277),0))</f>
        <v>4</v>
      </c>
      <c r="M1277" s="12">
        <f t="shared" ref="M1277:M1291" si="462">ROUND((I1277+1)^(L1277/252),9)</f>
        <v>1.001514005</v>
      </c>
      <c r="N1277" s="12">
        <f t="shared" ref="N1277:N1291" ca="1" si="463">ROUND(H1277*M1277,9)</f>
        <v>1.003267205</v>
      </c>
      <c r="O1277" s="17">
        <f t="shared" ref="O1277:O1291" si="464">IF(VLOOKUP(A1277,Z$12:AG$150,8)=VLOOKUP(A1276,Z$12:AG$150,8),0,VLOOKUP(A1277,Z$12:AG$150,8))</f>
        <v>0</v>
      </c>
      <c r="P1277" s="14">
        <f t="shared" ref="P1277:P1291" ca="1" si="465">TRUNC(((N1277-1)*C1277),8)+TRUNC(R1276*N1277,8)</f>
        <v>1008.2176251</v>
      </c>
      <c r="Q1277" s="14">
        <f t="shared" si="453"/>
        <v>0</v>
      </c>
      <c r="R1277" s="14">
        <f t="shared" ref="R1277:R1291" ca="1" si="466">IF(O1277&gt;0,P1277-Q1277,R1276)</f>
        <v>1004.93429874</v>
      </c>
      <c r="S1277" s="20">
        <f t="shared" si="434"/>
        <v>0</v>
      </c>
      <c r="T1277" s="14">
        <f t="shared" ref="T1277:T1291" si="467">IF(S1277&gt;0,TRUNC(S1277*C1277,8),0)</f>
        <v>0</v>
      </c>
      <c r="U1277" s="4" t="str">
        <f t="shared" ref="U1277:U1291" si="468">IF(O1276&gt;0,VLOOKUP(O1276,Y$12:AI$150,10),U1276)</f>
        <v>J=</v>
      </c>
      <c r="V1277" s="29">
        <f t="shared" ref="V1277:V1291" si="469">IF(O1276&gt;0,VLOOKUP(O1276,Y$12:AI$150,11),V1276)</f>
        <v>0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35">
        <f t="shared" si="435"/>
        <v>45641</v>
      </c>
      <c r="B1278" s="156">
        <f t="shared" ca="1" si="454"/>
        <v>1008.2176251</v>
      </c>
      <c r="C1278" s="14">
        <f t="shared" si="455"/>
        <v>0</v>
      </c>
      <c r="D1278" s="13">
        <f ca="1">IF(A1278&lt;$B$1,VLOOKUP(A1278,[1]DI!$A$4:$B$15000,2,FALSE),0)</f>
        <v>0</v>
      </c>
      <c r="E1278" s="14">
        <f t="shared" ca="1" si="456"/>
        <v>1</v>
      </c>
      <c r="F1278" s="14">
        <f ca="1">(TRUNC(PRODUCT($E$12:$E1277),16))</f>
        <v>1.4458414546973599</v>
      </c>
      <c r="G1278" s="14">
        <f t="shared" ca="1" si="457"/>
        <v>1.44331486368466</v>
      </c>
      <c r="H1278" s="14">
        <f t="shared" ca="1" si="458"/>
        <v>1.0017505499999999</v>
      </c>
      <c r="I1278" s="13">
        <f t="shared" si="436"/>
        <v>0.1</v>
      </c>
      <c r="J1278" s="29">
        <f t="shared" si="459"/>
        <v>45636</v>
      </c>
      <c r="K1278" s="2">
        <f t="shared" si="460"/>
        <v>3</v>
      </c>
      <c r="L1278" s="17">
        <f t="shared" si="461"/>
        <v>4</v>
      </c>
      <c r="M1278" s="12">
        <f t="shared" si="462"/>
        <v>1.001514005</v>
      </c>
      <c r="N1278" s="12">
        <f t="shared" ca="1" si="463"/>
        <v>1.003267205</v>
      </c>
      <c r="O1278" s="17">
        <f t="shared" si="464"/>
        <v>0</v>
      </c>
      <c r="P1278" s="14">
        <f t="shared" ca="1" si="465"/>
        <v>1008.2176251</v>
      </c>
      <c r="Q1278" s="14">
        <f t="shared" si="453"/>
        <v>0</v>
      </c>
      <c r="R1278" s="14">
        <f t="shared" ca="1" si="466"/>
        <v>1004.93429874</v>
      </c>
      <c r="S1278" s="20">
        <f t="shared" si="434"/>
        <v>0</v>
      </c>
      <c r="T1278" s="14">
        <f t="shared" si="467"/>
        <v>0</v>
      </c>
      <c r="U1278" s="4" t="str">
        <f t="shared" si="468"/>
        <v>J=</v>
      </c>
      <c r="V1278" s="29">
        <f t="shared" si="469"/>
        <v>0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35">
        <f t="shared" si="435"/>
        <v>45642</v>
      </c>
      <c r="B1279" s="156">
        <f t="shared" ca="1" si="454"/>
        <v>1008.2176251</v>
      </c>
      <c r="C1279" s="14">
        <f t="shared" si="455"/>
        <v>0</v>
      </c>
      <c r="D1279" s="13">
        <f ca="1">IF(A1279&lt;$B$1,VLOOKUP(A1279,[1]DI!$A$4:$B$15000,2,FALSE),0)</f>
        <v>0.1215</v>
      </c>
      <c r="E1279" s="14">
        <f t="shared" ca="1" si="456"/>
        <v>1.00045513</v>
      </c>
      <c r="F1279" s="14">
        <f ca="1">(TRUNC(PRODUCT($E$12:$E1278),16))</f>
        <v>1.4458414546973599</v>
      </c>
      <c r="G1279" s="14">
        <f t="shared" ca="1" si="457"/>
        <v>1.44331486368466</v>
      </c>
      <c r="H1279" s="14">
        <f t="shared" ca="1" si="458"/>
        <v>1.0017505499999999</v>
      </c>
      <c r="I1279" s="13">
        <f t="shared" si="436"/>
        <v>0.1</v>
      </c>
      <c r="J1279" s="29">
        <f t="shared" si="459"/>
        <v>45636</v>
      </c>
      <c r="K1279" s="2">
        <f t="shared" si="460"/>
        <v>4</v>
      </c>
      <c r="L1279" s="17">
        <f t="shared" si="461"/>
        <v>4</v>
      </c>
      <c r="M1279" s="12">
        <f t="shared" si="462"/>
        <v>1.001514005</v>
      </c>
      <c r="N1279" s="12">
        <f t="shared" ca="1" si="463"/>
        <v>1.003267205</v>
      </c>
      <c r="O1279" s="17">
        <f t="shared" si="464"/>
        <v>0</v>
      </c>
      <c r="P1279" s="14">
        <f t="shared" ca="1" si="465"/>
        <v>1008.2176251</v>
      </c>
      <c r="Q1279" s="14">
        <f t="shared" si="453"/>
        <v>0</v>
      </c>
      <c r="R1279" s="14">
        <f t="shared" ca="1" si="466"/>
        <v>1004.93429874</v>
      </c>
      <c r="S1279" s="20">
        <f t="shared" si="434"/>
        <v>0</v>
      </c>
      <c r="T1279" s="14">
        <f t="shared" si="467"/>
        <v>0</v>
      </c>
      <c r="U1279" s="4" t="str">
        <f t="shared" si="468"/>
        <v>J=</v>
      </c>
      <c r="V1279" s="29">
        <f t="shared" si="469"/>
        <v>0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35">
        <f t="shared" si="435"/>
        <v>45643</v>
      </c>
      <c r="B1280" s="156">
        <f t="shared" ca="1" si="454"/>
        <v>1009.05805768</v>
      </c>
      <c r="C1280" s="14">
        <f t="shared" si="455"/>
        <v>0</v>
      </c>
      <c r="D1280" s="13">
        <f ca="1">IF(A1280&lt;$B$1,VLOOKUP(A1280,[1]DI!$A$4:$B$15000,2,FALSE),0)</f>
        <v>0.1215</v>
      </c>
      <c r="E1280" s="14">
        <f t="shared" ca="1" si="456"/>
        <v>1.00045513</v>
      </c>
      <c r="F1280" s="14">
        <f ca="1">(TRUNC(PRODUCT($E$12:$E1279),16))</f>
        <v>1.4464995005186301</v>
      </c>
      <c r="G1280" s="14">
        <f t="shared" ca="1" si="457"/>
        <v>1.44331486368466</v>
      </c>
      <c r="H1280" s="14">
        <f t="shared" ca="1" si="458"/>
        <v>1.00220647</v>
      </c>
      <c r="I1280" s="13">
        <f t="shared" si="436"/>
        <v>0.1</v>
      </c>
      <c r="J1280" s="29">
        <f t="shared" si="459"/>
        <v>45636</v>
      </c>
      <c r="K1280" s="2">
        <f t="shared" si="460"/>
        <v>5</v>
      </c>
      <c r="L1280" s="17">
        <f t="shared" si="461"/>
        <v>5</v>
      </c>
      <c r="M1280" s="12">
        <f t="shared" si="462"/>
        <v>1.001892864</v>
      </c>
      <c r="N1280" s="12">
        <f t="shared" ca="1" si="463"/>
        <v>1.0041035110000001</v>
      </c>
      <c r="O1280" s="17">
        <f t="shared" si="464"/>
        <v>0</v>
      </c>
      <c r="P1280" s="14">
        <f t="shared" ca="1" si="465"/>
        <v>1009.05805768</v>
      </c>
      <c r="Q1280" s="14">
        <f t="shared" si="453"/>
        <v>0</v>
      </c>
      <c r="R1280" s="14">
        <f t="shared" ca="1" si="466"/>
        <v>1004.93429874</v>
      </c>
      <c r="S1280" s="20">
        <f t="shared" si="434"/>
        <v>0</v>
      </c>
      <c r="T1280" s="14">
        <f t="shared" si="467"/>
        <v>0</v>
      </c>
      <c r="U1280" s="4" t="str">
        <f t="shared" si="468"/>
        <v>J=</v>
      </c>
      <c r="V1280" s="29">
        <f t="shared" si="469"/>
        <v>0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35">
        <f t="shared" si="435"/>
        <v>45644</v>
      </c>
      <c r="B1281" s="156">
        <f t="shared" ca="1" si="454"/>
        <v>1009.89920277</v>
      </c>
      <c r="C1281" s="14">
        <f t="shared" si="455"/>
        <v>0</v>
      </c>
      <c r="D1281" s="13">
        <f ca="1">IF(A1281&lt;$B$1,VLOOKUP(A1281,[1]DI!$A$4:$B$15000,2,FALSE),0)</f>
        <v>0.1215</v>
      </c>
      <c r="E1281" s="14">
        <f t="shared" ca="1" si="456"/>
        <v>1.00045513</v>
      </c>
      <c r="F1281" s="14">
        <f ca="1">(TRUNC(PRODUCT($E$12:$E1280),16))</f>
        <v>1.4471578458362999</v>
      </c>
      <c r="G1281" s="14">
        <f t="shared" ca="1" si="457"/>
        <v>1.44331486368466</v>
      </c>
      <c r="H1281" s="14">
        <f t="shared" ca="1" si="458"/>
        <v>1.00266261</v>
      </c>
      <c r="I1281" s="13">
        <f t="shared" si="436"/>
        <v>0.1</v>
      </c>
      <c r="J1281" s="29">
        <f t="shared" si="459"/>
        <v>45636</v>
      </c>
      <c r="K1281" s="2">
        <f t="shared" si="460"/>
        <v>6</v>
      </c>
      <c r="L1281" s="17">
        <f t="shared" si="461"/>
        <v>6</v>
      </c>
      <c r="M1281" s="12">
        <f t="shared" si="462"/>
        <v>1.0022718669999999</v>
      </c>
      <c r="N1281" s="12">
        <f t="shared" ca="1" si="463"/>
        <v>1.0049405259999999</v>
      </c>
      <c r="O1281" s="17">
        <f t="shared" si="464"/>
        <v>0</v>
      </c>
      <c r="P1281" s="14">
        <f t="shared" ca="1" si="465"/>
        <v>1009.89920277</v>
      </c>
      <c r="Q1281" s="14">
        <f t="shared" si="453"/>
        <v>0</v>
      </c>
      <c r="R1281" s="14">
        <f t="shared" ca="1" si="466"/>
        <v>1004.93429874</v>
      </c>
      <c r="S1281" s="20">
        <f t="shared" si="434"/>
        <v>0</v>
      </c>
      <c r="T1281" s="14">
        <f t="shared" si="467"/>
        <v>0</v>
      </c>
      <c r="U1281" s="4" t="str">
        <f t="shared" si="468"/>
        <v>J=</v>
      </c>
      <c r="V1281" s="29">
        <f t="shared" si="469"/>
        <v>0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35">
        <f t="shared" si="435"/>
        <v>45645</v>
      </c>
      <c r="B1282" s="156">
        <f t="shared" ca="1" si="454"/>
        <v>1010.74104125</v>
      </c>
      <c r="C1282" s="14">
        <f t="shared" si="455"/>
        <v>0</v>
      </c>
      <c r="D1282" s="13">
        <f ca="1">IF(A1282&lt;$B$1,VLOOKUP(A1282,[1]DI!$A$4:$B$15000,2,FALSE),0)</f>
        <v>0.1215</v>
      </c>
      <c r="E1282" s="14">
        <f t="shared" ca="1" si="456"/>
        <v>1.00045513</v>
      </c>
      <c r="F1282" s="14">
        <f ca="1">(TRUNC(PRODUCT($E$12:$E1281),16))</f>
        <v>1.44781649078668</v>
      </c>
      <c r="G1282" s="14">
        <f t="shared" ca="1" si="457"/>
        <v>1.44331486368466</v>
      </c>
      <c r="H1282" s="14">
        <f t="shared" ca="1" si="458"/>
        <v>1.00311895</v>
      </c>
      <c r="I1282" s="13">
        <f t="shared" si="436"/>
        <v>0.1</v>
      </c>
      <c r="J1282" s="29">
        <f t="shared" si="459"/>
        <v>45636</v>
      </c>
      <c r="K1282" s="2">
        <f t="shared" si="460"/>
        <v>7</v>
      </c>
      <c r="L1282" s="17">
        <f t="shared" si="461"/>
        <v>7</v>
      </c>
      <c r="M1282" s="12">
        <f t="shared" si="462"/>
        <v>1.0026510129999999</v>
      </c>
      <c r="N1282" s="12">
        <f t="shared" ca="1" si="463"/>
        <v>1.0057782310000001</v>
      </c>
      <c r="O1282" s="17">
        <f t="shared" si="464"/>
        <v>0</v>
      </c>
      <c r="P1282" s="14">
        <f t="shared" ca="1" si="465"/>
        <v>1010.74104125</v>
      </c>
      <c r="Q1282" s="14">
        <f t="shared" si="453"/>
        <v>0</v>
      </c>
      <c r="R1282" s="14">
        <f t="shared" ca="1" si="466"/>
        <v>1004.93429874</v>
      </c>
      <c r="S1282" s="20">
        <f t="shared" si="434"/>
        <v>0</v>
      </c>
      <c r="T1282" s="14">
        <f t="shared" si="467"/>
        <v>0</v>
      </c>
      <c r="U1282" s="4" t="str">
        <f t="shared" si="468"/>
        <v>J=</v>
      </c>
      <c r="V1282" s="29">
        <f t="shared" si="469"/>
        <v>0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35">
        <f t="shared" si="435"/>
        <v>45646</v>
      </c>
      <c r="B1283" s="156">
        <f t="shared" ca="1" si="454"/>
        <v>1011.5835842</v>
      </c>
      <c r="C1283" s="14">
        <f t="shared" si="455"/>
        <v>0</v>
      </c>
      <c r="D1283" s="13">
        <f ca="1">IF(A1283&lt;$B$1,VLOOKUP(A1283,[1]DI!$A$4:$B$15000,2,FALSE),0)</f>
        <v>0.1215</v>
      </c>
      <c r="E1283" s="14">
        <f t="shared" ca="1" si="456"/>
        <v>1.00045513</v>
      </c>
      <c r="F1283" s="14">
        <f ca="1">(TRUNC(PRODUCT($E$12:$E1282),16))</f>
        <v>1.44847543550613</v>
      </c>
      <c r="G1283" s="14">
        <f t="shared" ca="1" si="457"/>
        <v>1.44331486368466</v>
      </c>
      <c r="H1283" s="14">
        <f t="shared" ca="1" si="458"/>
        <v>1.0035755</v>
      </c>
      <c r="I1283" s="13">
        <f t="shared" si="436"/>
        <v>0.1</v>
      </c>
      <c r="J1283" s="29">
        <f t="shared" si="459"/>
        <v>45636</v>
      </c>
      <c r="K1283" s="2">
        <f t="shared" si="460"/>
        <v>8</v>
      </c>
      <c r="L1283" s="17">
        <f t="shared" si="461"/>
        <v>8</v>
      </c>
      <c r="M1283" s="12">
        <f t="shared" si="462"/>
        <v>1.003030302</v>
      </c>
      <c r="N1283" s="12">
        <f t="shared" ca="1" si="463"/>
        <v>1.006616637</v>
      </c>
      <c r="O1283" s="17">
        <f t="shared" si="464"/>
        <v>0</v>
      </c>
      <c r="P1283" s="14">
        <f t="shared" ca="1" si="465"/>
        <v>1011.5835842</v>
      </c>
      <c r="Q1283" s="14">
        <f t="shared" si="453"/>
        <v>0</v>
      </c>
      <c r="R1283" s="14">
        <f t="shared" ca="1" si="466"/>
        <v>1004.93429874</v>
      </c>
      <c r="S1283" s="20">
        <f t="shared" si="434"/>
        <v>0</v>
      </c>
      <c r="T1283" s="14">
        <f t="shared" si="467"/>
        <v>0</v>
      </c>
      <c r="U1283" s="4" t="str">
        <f t="shared" si="468"/>
        <v>J=</v>
      </c>
      <c r="V1283" s="29">
        <f t="shared" si="469"/>
        <v>0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35">
        <f t="shared" si="435"/>
        <v>45647</v>
      </c>
      <c r="B1284" s="156">
        <f t="shared" ca="1" si="454"/>
        <v>1012.4268316</v>
      </c>
      <c r="C1284" s="14">
        <f t="shared" si="455"/>
        <v>0</v>
      </c>
      <c r="D1284" s="13">
        <f ca="1">IF(A1284&lt;$B$1,VLOOKUP(A1284,[1]DI!$A$4:$B$15000,2,FALSE),0)</f>
        <v>0</v>
      </c>
      <c r="E1284" s="14">
        <f t="shared" ca="1" si="456"/>
        <v>1</v>
      </c>
      <c r="F1284" s="14">
        <f ca="1">(TRUNC(PRODUCT($E$12:$E1283),16))</f>
        <v>1.44913468013109</v>
      </c>
      <c r="G1284" s="14">
        <f t="shared" ca="1" si="457"/>
        <v>1.44331486368466</v>
      </c>
      <c r="H1284" s="14">
        <f t="shared" ca="1" si="458"/>
        <v>1.00403226</v>
      </c>
      <c r="I1284" s="13">
        <f t="shared" si="436"/>
        <v>0.1</v>
      </c>
      <c r="J1284" s="29">
        <f t="shared" si="459"/>
        <v>45636</v>
      </c>
      <c r="K1284" s="2">
        <f t="shared" si="460"/>
        <v>8</v>
      </c>
      <c r="L1284" s="17">
        <f t="shared" si="461"/>
        <v>9</v>
      </c>
      <c r="M1284" s="12">
        <f t="shared" si="462"/>
        <v>1.003409735</v>
      </c>
      <c r="N1284" s="12">
        <f t="shared" ca="1" si="463"/>
        <v>1.007455744</v>
      </c>
      <c r="O1284" s="17">
        <f t="shared" si="464"/>
        <v>0</v>
      </c>
      <c r="P1284" s="14">
        <f t="shared" ca="1" si="465"/>
        <v>1012.4268316</v>
      </c>
      <c r="Q1284" s="14">
        <f t="shared" si="453"/>
        <v>0</v>
      </c>
      <c r="R1284" s="14">
        <f t="shared" ca="1" si="466"/>
        <v>1004.93429874</v>
      </c>
      <c r="S1284" s="20">
        <f t="shared" si="434"/>
        <v>0</v>
      </c>
      <c r="T1284" s="14">
        <f t="shared" si="467"/>
        <v>0</v>
      </c>
      <c r="U1284" s="4" t="str">
        <f t="shared" si="468"/>
        <v>J=</v>
      </c>
      <c r="V1284" s="29">
        <f t="shared" si="469"/>
        <v>0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35">
        <f t="shared" si="435"/>
        <v>45648</v>
      </c>
      <c r="B1285" s="156">
        <f t="shared" ca="1" si="454"/>
        <v>1012.4268316</v>
      </c>
      <c r="C1285" s="14">
        <f t="shared" si="455"/>
        <v>0</v>
      </c>
      <c r="D1285" s="13">
        <f ca="1">IF(A1285&lt;$B$1,VLOOKUP(A1285,[1]DI!$A$4:$B$15000,2,FALSE),0)</f>
        <v>0</v>
      </c>
      <c r="E1285" s="14">
        <f t="shared" ca="1" si="456"/>
        <v>1</v>
      </c>
      <c r="F1285" s="14">
        <f ca="1">(TRUNC(PRODUCT($E$12:$E1284),16))</f>
        <v>1.44913468013109</v>
      </c>
      <c r="G1285" s="14">
        <f t="shared" ca="1" si="457"/>
        <v>1.44331486368466</v>
      </c>
      <c r="H1285" s="14">
        <f t="shared" ca="1" si="458"/>
        <v>1.00403226</v>
      </c>
      <c r="I1285" s="13">
        <f t="shared" si="436"/>
        <v>0.1</v>
      </c>
      <c r="J1285" s="29">
        <f t="shared" si="459"/>
        <v>45636</v>
      </c>
      <c r="K1285" s="2">
        <f t="shared" si="460"/>
        <v>8</v>
      </c>
      <c r="L1285" s="17">
        <f t="shared" si="461"/>
        <v>9</v>
      </c>
      <c r="M1285" s="12">
        <f t="shared" si="462"/>
        <v>1.003409735</v>
      </c>
      <c r="N1285" s="12">
        <f t="shared" ca="1" si="463"/>
        <v>1.007455744</v>
      </c>
      <c r="O1285" s="17">
        <f t="shared" si="464"/>
        <v>0</v>
      </c>
      <c r="P1285" s="14">
        <f t="shared" ca="1" si="465"/>
        <v>1012.4268316</v>
      </c>
      <c r="Q1285" s="14">
        <f t="shared" si="453"/>
        <v>0</v>
      </c>
      <c r="R1285" s="14">
        <f t="shared" ca="1" si="466"/>
        <v>1004.93429874</v>
      </c>
      <c r="S1285" s="20">
        <f t="shared" si="434"/>
        <v>0</v>
      </c>
      <c r="T1285" s="14">
        <f t="shared" si="467"/>
        <v>0</v>
      </c>
      <c r="U1285" s="4" t="str">
        <f t="shared" si="468"/>
        <v>J=</v>
      </c>
      <c r="V1285" s="29">
        <f t="shared" si="469"/>
        <v>0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35">
        <f t="shared" si="435"/>
        <v>45649</v>
      </c>
      <c r="B1286" s="156">
        <f t="shared" ca="1" si="454"/>
        <v>1012.4268316</v>
      </c>
      <c r="C1286" s="14">
        <f t="shared" si="455"/>
        <v>0</v>
      </c>
      <c r="D1286" s="13">
        <f ca="1">IF(A1286&lt;$B$1,VLOOKUP(A1286,[1]DI!$A$4:$B$15000,2,FALSE),0)</f>
        <v>0.1215</v>
      </c>
      <c r="E1286" s="14">
        <f t="shared" ca="1" si="456"/>
        <v>1.00045513</v>
      </c>
      <c r="F1286" s="14">
        <f ca="1">(TRUNC(PRODUCT($E$12:$E1285),16))</f>
        <v>1.44913468013109</v>
      </c>
      <c r="G1286" s="14">
        <f t="shared" ca="1" si="457"/>
        <v>1.44331486368466</v>
      </c>
      <c r="H1286" s="14">
        <f t="shared" ca="1" si="458"/>
        <v>1.00403226</v>
      </c>
      <c r="I1286" s="13">
        <f t="shared" si="436"/>
        <v>0.1</v>
      </c>
      <c r="J1286" s="29">
        <f t="shared" si="459"/>
        <v>45636</v>
      </c>
      <c r="K1286" s="2">
        <f t="shared" si="460"/>
        <v>9</v>
      </c>
      <c r="L1286" s="17">
        <f t="shared" si="461"/>
        <v>9</v>
      </c>
      <c r="M1286" s="12">
        <f t="shared" si="462"/>
        <v>1.003409735</v>
      </c>
      <c r="N1286" s="12">
        <f t="shared" ca="1" si="463"/>
        <v>1.007455744</v>
      </c>
      <c r="O1286" s="17">
        <f t="shared" si="464"/>
        <v>0</v>
      </c>
      <c r="P1286" s="14">
        <f t="shared" ca="1" si="465"/>
        <v>1012.4268316</v>
      </c>
      <c r="Q1286" s="14">
        <f t="shared" si="453"/>
        <v>0</v>
      </c>
      <c r="R1286" s="14">
        <f t="shared" ca="1" si="466"/>
        <v>1004.93429874</v>
      </c>
      <c r="S1286" s="20">
        <f t="shared" si="434"/>
        <v>0</v>
      </c>
      <c r="T1286" s="14">
        <f t="shared" si="467"/>
        <v>0</v>
      </c>
      <c r="U1286" s="4" t="str">
        <f t="shared" si="468"/>
        <v>J=</v>
      </c>
      <c r="V1286" s="29">
        <f t="shared" si="469"/>
        <v>0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35">
        <f t="shared" si="435"/>
        <v>45650</v>
      </c>
      <c r="B1287" s="156">
        <f t="shared" ca="1" si="454"/>
        <v>1013.27077342</v>
      </c>
      <c r="C1287" s="14">
        <f t="shared" si="455"/>
        <v>0</v>
      </c>
      <c r="D1287" s="13">
        <f ca="1">IF(A1287&lt;$B$1,VLOOKUP(A1287,[1]DI!$A$4:$B$15000,2,FALSE),0)</f>
        <v>0.1215</v>
      </c>
      <c r="E1287" s="14">
        <f t="shared" ca="1" si="456"/>
        <v>1.00045513</v>
      </c>
      <c r="F1287" s="14">
        <f ca="1">(TRUNC(PRODUCT($E$12:$E1286),16))</f>
        <v>1.44979422479806</v>
      </c>
      <c r="G1287" s="14">
        <f t="shared" ca="1" si="457"/>
        <v>1.44331486368466</v>
      </c>
      <c r="H1287" s="14">
        <f t="shared" ca="1" si="458"/>
        <v>1.00448922</v>
      </c>
      <c r="I1287" s="13">
        <f t="shared" si="436"/>
        <v>0.1</v>
      </c>
      <c r="J1287" s="29">
        <f t="shared" si="459"/>
        <v>45636</v>
      </c>
      <c r="K1287" s="2">
        <f t="shared" si="460"/>
        <v>10</v>
      </c>
      <c r="L1287" s="17">
        <f t="shared" si="461"/>
        <v>10</v>
      </c>
      <c r="M1287" s="12">
        <f t="shared" si="462"/>
        <v>1.003789311</v>
      </c>
      <c r="N1287" s="12">
        <f t="shared" ca="1" si="463"/>
        <v>1.0082955419999999</v>
      </c>
      <c r="O1287" s="17">
        <f t="shared" si="464"/>
        <v>0</v>
      </c>
      <c r="P1287" s="14">
        <f t="shared" ca="1" si="465"/>
        <v>1013.27077342</v>
      </c>
      <c r="Q1287" s="14">
        <f t="shared" si="453"/>
        <v>0</v>
      </c>
      <c r="R1287" s="14">
        <f t="shared" ca="1" si="466"/>
        <v>1004.93429874</v>
      </c>
      <c r="S1287" s="20">
        <f t="shared" si="434"/>
        <v>0</v>
      </c>
      <c r="T1287" s="14">
        <f t="shared" si="467"/>
        <v>0</v>
      </c>
      <c r="U1287" s="4" t="str">
        <f t="shared" si="468"/>
        <v>J=</v>
      </c>
      <c r="V1287" s="29">
        <f t="shared" si="469"/>
        <v>0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35">
        <f t="shared" si="435"/>
        <v>45651</v>
      </c>
      <c r="B1288" s="156">
        <f t="shared" ca="1" si="454"/>
        <v>1014.11543175</v>
      </c>
      <c r="C1288" s="14">
        <f t="shared" si="455"/>
        <v>0</v>
      </c>
      <c r="D1288" s="13">
        <f ca="1">IF(A1288&lt;$B$1,VLOOKUP(A1288,[1]DI!$A$4:$B$15000,2,FALSE),0)</f>
        <v>0</v>
      </c>
      <c r="E1288" s="14">
        <f t="shared" ca="1" si="456"/>
        <v>1</v>
      </c>
      <c r="F1288" s="14">
        <f ca="1">(TRUNC(PRODUCT($E$12:$E1287),16))</f>
        <v>1.4504540696435899</v>
      </c>
      <c r="G1288" s="14">
        <f t="shared" ca="1" si="457"/>
        <v>1.44331486368466</v>
      </c>
      <c r="H1288" s="14">
        <f t="shared" ca="1" si="458"/>
        <v>1.0049463999999999</v>
      </c>
      <c r="I1288" s="13">
        <f t="shared" si="436"/>
        <v>0.1</v>
      </c>
      <c r="J1288" s="29">
        <f t="shared" si="459"/>
        <v>45636</v>
      </c>
      <c r="K1288" s="2">
        <f t="shared" si="460"/>
        <v>10</v>
      </c>
      <c r="L1288" s="17">
        <f t="shared" si="461"/>
        <v>11</v>
      </c>
      <c r="M1288" s="12">
        <f t="shared" si="462"/>
        <v>1.004169031</v>
      </c>
      <c r="N1288" s="12">
        <f t="shared" ca="1" si="463"/>
        <v>1.009136053</v>
      </c>
      <c r="O1288" s="17">
        <f t="shared" si="464"/>
        <v>0</v>
      </c>
      <c r="P1288" s="14">
        <f t="shared" ca="1" si="465"/>
        <v>1014.11543175</v>
      </c>
      <c r="Q1288" s="14">
        <f t="shared" si="453"/>
        <v>0</v>
      </c>
      <c r="R1288" s="14">
        <f t="shared" ca="1" si="466"/>
        <v>1004.93429874</v>
      </c>
      <c r="S1288" s="20">
        <f t="shared" si="434"/>
        <v>0</v>
      </c>
      <c r="T1288" s="14">
        <f t="shared" si="467"/>
        <v>0</v>
      </c>
      <c r="U1288" s="4" t="str">
        <f t="shared" si="468"/>
        <v>J=</v>
      </c>
      <c r="V1288" s="29">
        <f t="shared" si="469"/>
        <v>0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x14ac:dyDescent="0.15">
      <c r="A1289" s="35">
        <f t="shared" si="435"/>
        <v>45652</v>
      </c>
      <c r="B1289" s="156">
        <f t="shared" ca="1" si="454"/>
        <v>1014.11543175</v>
      </c>
      <c r="C1289" s="14">
        <f t="shared" si="455"/>
        <v>0</v>
      </c>
      <c r="D1289" s="13">
        <f ca="1">IF(A1289&lt;$B$1,VLOOKUP(A1289,[1]DI!$A$4:$B$15000,2,FALSE),0)</f>
        <v>0.1215</v>
      </c>
      <c r="E1289" s="14">
        <f t="shared" ca="1" si="456"/>
        <v>1.00045513</v>
      </c>
      <c r="F1289" s="14">
        <f ca="1">(TRUNC(PRODUCT($E$12:$E1288),16))</f>
        <v>1.4504540696435899</v>
      </c>
      <c r="G1289" s="14">
        <f t="shared" ca="1" si="457"/>
        <v>1.44331486368466</v>
      </c>
      <c r="H1289" s="14">
        <f t="shared" ca="1" si="458"/>
        <v>1.0049463999999999</v>
      </c>
      <c r="I1289" s="13">
        <f t="shared" si="436"/>
        <v>0.1</v>
      </c>
      <c r="J1289" s="29">
        <f t="shared" si="459"/>
        <v>45636</v>
      </c>
      <c r="K1289" s="2">
        <f t="shared" si="460"/>
        <v>11</v>
      </c>
      <c r="L1289" s="17">
        <f t="shared" si="461"/>
        <v>11</v>
      </c>
      <c r="M1289" s="12">
        <f t="shared" si="462"/>
        <v>1.004169031</v>
      </c>
      <c r="N1289" s="12">
        <f t="shared" ca="1" si="463"/>
        <v>1.009136053</v>
      </c>
      <c r="O1289" s="17">
        <f t="shared" si="464"/>
        <v>0</v>
      </c>
      <c r="P1289" s="14">
        <f t="shared" ca="1" si="465"/>
        <v>1014.11543175</v>
      </c>
      <c r="Q1289" s="14">
        <f t="shared" si="453"/>
        <v>0</v>
      </c>
      <c r="R1289" s="14">
        <f t="shared" ca="1" si="466"/>
        <v>1004.93429874</v>
      </c>
      <c r="S1289" s="20">
        <f t="shared" si="434"/>
        <v>0</v>
      </c>
      <c r="T1289" s="14">
        <f t="shared" si="467"/>
        <v>0</v>
      </c>
      <c r="U1289" s="4" t="str">
        <f t="shared" si="468"/>
        <v>J=</v>
      </c>
      <c r="V1289" s="29">
        <f t="shared" si="469"/>
        <v>0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  <c r="EZ1289" s="23"/>
    </row>
    <row r="1290" spans="1:156" x14ac:dyDescent="0.15">
      <c r="A1290" s="35">
        <f t="shared" si="435"/>
        <v>45653</v>
      </c>
      <c r="B1290" s="156">
        <f t="shared" ca="1" si="454"/>
        <v>1014.9607855</v>
      </c>
      <c r="C1290" s="14">
        <f t="shared" si="455"/>
        <v>0</v>
      </c>
      <c r="D1290" s="13">
        <f ca="1">IF(A1290&lt;$B$1,VLOOKUP(A1290,[1]DI!$A$4:$B$15000,2,FALSE),0)</f>
        <v>0.1215</v>
      </c>
      <c r="E1290" s="14">
        <f t="shared" ca="1" si="456"/>
        <v>1.00045513</v>
      </c>
      <c r="F1290" s="14">
        <f ca="1">(TRUNC(PRODUCT($E$12:$E1289),16))</f>
        <v>1.4511142148043099</v>
      </c>
      <c r="G1290" s="14">
        <f t="shared" ca="1" si="457"/>
        <v>1.44331486368466</v>
      </c>
      <c r="H1290" s="14">
        <f t="shared" ca="1" si="458"/>
        <v>1.00540378</v>
      </c>
      <c r="I1290" s="13">
        <f t="shared" si="436"/>
        <v>0.1</v>
      </c>
      <c r="J1290" s="29">
        <f t="shared" si="459"/>
        <v>45636</v>
      </c>
      <c r="K1290" s="2">
        <f t="shared" si="460"/>
        <v>12</v>
      </c>
      <c r="L1290" s="17">
        <f t="shared" si="461"/>
        <v>12</v>
      </c>
      <c r="M1290" s="12">
        <f t="shared" si="462"/>
        <v>1.0045488950000001</v>
      </c>
      <c r="N1290" s="12">
        <f t="shared" ca="1" si="463"/>
        <v>1.009977256</v>
      </c>
      <c r="O1290" s="17">
        <f t="shared" si="464"/>
        <v>0</v>
      </c>
      <c r="P1290" s="14">
        <f t="shared" ca="1" si="465"/>
        <v>1014.9607855</v>
      </c>
      <c r="Q1290" s="14">
        <f t="shared" si="453"/>
        <v>0</v>
      </c>
      <c r="R1290" s="14">
        <f t="shared" ca="1" si="466"/>
        <v>1004.93429874</v>
      </c>
      <c r="S1290" s="20">
        <f t="shared" si="434"/>
        <v>0</v>
      </c>
      <c r="T1290" s="14">
        <f t="shared" si="467"/>
        <v>0</v>
      </c>
      <c r="U1290" s="4" t="str">
        <f t="shared" si="468"/>
        <v>J=</v>
      </c>
      <c r="V1290" s="29">
        <f t="shared" si="469"/>
        <v>0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</row>
    <row r="1291" spans="1:156" x14ac:dyDescent="0.15">
      <c r="A1291" s="35">
        <f t="shared" si="435"/>
        <v>45654</v>
      </c>
      <c r="B1291" s="156">
        <f t="shared" ca="1" si="454"/>
        <v>1015.8068457099999</v>
      </c>
      <c r="C1291" s="14">
        <f t="shared" si="455"/>
        <v>0</v>
      </c>
      <c r="D1291" s="13">
        <f ca="1">IF(A1291&lt;$B$1,VLOOKUP(A1291,[1]DI!$A$4:$B$15000,2,FALSE),0)</f>
        <v>0</v>
      </c>
      <c r="E1291" s="14">
        <f t="shared" ca="1" si="456"/>
        <v>1</v>
      </c>
      <c r="F1291" s="14">
        <f ca="1">(TRUNC(PRODUCT($E$12:$E1290),16))</f>
        <v>1.45177466041689</v>
      </c>
      <c r="G1291" s="14">
        <f t="shared" ca="1" si="457"/>
        <v>1.44331486368466</v>
      </c>
      <c r="H1291" s="14">
        <f t="shared" ca="1" si="458"/>
        <v>1.0058613700000001</v>
      </c>
      <c r="I1291" s="13">
        <f t="shared" si="436"/>
        <v>0.1</v>
      </c>
      <c r="J1291" s="29">
        <f t="shared" si="459"/>
        <v>45636</v>
      </c>
      <c r="K1291" s="2">
        <f t="shared" si="460"/>
        <v>12</v>
      </c>
      <c r="L1291" s="17">
        <f t="shared" si="461"/>
        <v>13</v>
      </c>
      <c r="M1291" s="12">
        <f t="shared" si="462"/>
        <v>1.0049289020000001</v>
      </c>
      <c r="N1291" s="12">
        <f t="shared" ca="1" si="463"/>
        <v>1.010819162</v>
      </c>
      <c r="O1291" s="17">
        <f t="shared" si="464"/>
        <v>0</v>
      </c>
      <c r="P1291" s="14">
        <f t="shared" ca="1" si="465"/>
        <v>1015.8068457099999</v>
      </c>
      <c r="Q1291" s="14">
        <f t="shared" si="453"/>
        <v>0</v>
      </c>
      <c r="R1291" s="14">
        <f t="shared" ca="1" si="466"/>
        <v>1004.93429874</v>
      </c>
      <c r="S1291" s="20">
        <f t="shared" si="434"/>
        <v>0</v>
      </c>
      <c r="T1291" s="14">
        <f t="shared" si="467"/>
        <v>0</v>
      </c>
      <c r="U1291" s="4" t="str">
        <f t="shared" si="468"/>
        <v>J=</v>
      </c>
      <c r="V1291" s="29">
        <f t="shared" si="469"/>
        <v>0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  <c r="EZ1291" s="23"/>
    </row>
    <row r="1292" spans="1:156" x14ac:dyDescent="0.15">
      <c r="A1292" s="35"/>
      <c r="B1292" s="1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14"/>
      <c r="R1292" s="14"/>
      <c r="S1292" s="20"/>
      <c r="T1292" s="14"/>
      <c r="U1292" s="4"/>
      <c r="V1292" s="29"/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35"/>
      <c r="B1293" s="1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14"/>
      <c r="R1293" s="14"/>
      <c r="S1293" s="20"/>
      <c r="T1293" s="14"/>
      <c r="U1293" s="4"/>
      <c r="V1293" s="29"/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35"/>
      <c r="B1294" s="1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14"/>
      <c r="R1294" s="14"/>
      <c r="S1294" s="20"/>
      <c r="T1294" s="14"/>
      <c r="U1294" s="4"/>
      <c r="V1294" s="29"/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35"/>
      <c r="B1295" s="1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14"/>
      <c r="R1295" s="14"/>
      <c r="S1295" s="20"/>
      <c r="T1295" s="14"/>
      <c r="U1295" s="4"/>
      <c r="V1295" s="29"/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35"/>
      <c r="B1296" s="1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14"/>
      <c r="R1296" s="14"/>
      <c r="S1296" s="20"/>
      <c r="T1296" s="14"/>
      <c r="U1296" s="4"/>
      <c r="V1296" s="29"/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35"/>
      <c r="B1297" s="1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14"/>
      <c r="R1297" s="14"/>
      <c r="S1297" s="20"/>
      <c r="T1297" s="14"/>
      <c r="U1297" s="4"/>
      <c r="V1297" s="29"/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35"/>
      <c r="B1298" s="1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14"/>
      <c r="R1298" s="14"/>
      <c r="S1298" s="20"/>
      <c r="T1298" s="14"/>
      <c r="U1298" s="4"/>
      <c r="V1298" s="29"/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35"/>
      <c r="B1299" s="1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14"/>
      <c r="R1299" s="14"/>
      <c r="S1299" s="20"/>
      <c r="T1299" s="14"/>
      <c r="U1299" s="4"/>
      <c r="V1299" s="29"/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35"/>
      <c r="B1300" s="1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14"/>
      <c r="R1300" s="14"/>
      <c r="S1300" s="20"/>
      <c r="T1300" s="14"/>
      <c r="U1300" s="4"/>
      <c r="V1300" s="29"/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35"/>
      <c r="B1301" s="1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14"/>
      <c r="R1301" s="14"/>
      <c r="S1301" s="20"/>
      <c r="T1301" s="14"/>
      <c r="U1301" s="4"/>
      <c r="V1301" s="29"/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35"/>
      <c r="B1302" s="1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14"/>
      <c r="R1302" s="14"/>
      <c r="S1302" s="20"/>
      <c r="T1302" s="14"/>
      <c r="U1302" s="4"/>
      <c r="V1302" s="29"/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35"/>
      <c r="B1303" s="1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14"/>
      <c r="R1303" s="14"/>
      <c r="S1303" s="20"/>
      <c r="T1303" s="14"/>
      <c r="U1303" s="4"/>
      <c r="V1303" s="29"/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35"/>
      <c r="B1304" s="1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14"/>
      <c r="R1304" s="14"/>
      <c r="S1304" s="20"/>
      <c r="T1304" s="14"/>
      <c r="U1304" s="4"/>
      <c r="V1304" s="29"/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35"/>
      <c r="B1305" s="1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14"/>
      <c r="R1305" s="14"/>
      <c r="S1305" s="20"/>
      <c r="T1305" s="14"/>
      <c r="U1305" s="4"/>
      <c r="V1305" s="29"/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35"/>
      <c r="B1306" s="1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14"/>
      <c r="R1306" s="14"/>
      <c r="S1306" s="20"/>
      <c r="T1306" s="14"/>
      <c r="U1306" s="4"/>
      <c r="V1306" s="29"/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35"/>
      <c r="B1307" s="1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14"/>
      <c r="R1307" s="14"/>
      <c r="S1307" s="20"/>
      <c r="T1307" s="14"/>
      <c r="U1307" s="4"/>
      <c r="V1307" s="29"/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35"/>
      <c r="B1308" s="1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14"/>
      <c r="R1308" s="14"/>
      <c r="S1308" s="20"/>
      <c r="T1308" s="14"/>
      <c r="U1308" s="4"/>
      <c r="V1308" s="29"/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35"/>
      <c r="B1309" s="1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14"/>
      <c r="R1309" s="14"/>
      <c r="S1309" s="20"/>
      <c r="T1309" s="14"/>
      <c r="U1309" s="4"/>
      <c r="V1309" s="29"/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35"/>
      <c r="B1310" s="1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14"/>
      <c r="R1310" s="14"/>
      <c r="S1310" s="20"/>
      <c r="T1310" s="14"/>
      <c r="U1310" s="4"/>
      <c r="V1310" s="29"/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35"/>
      <c r="B1311" s="1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14"/>
      <c r="R1311" s="14"/>
      <c r="S1311" s="20"/>
      <c r="T1311" s="14"/>
      <c r="U1311" s="4"/>
      <c r="V1311" s="29"/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35"/>
      <c r="B1312" s="1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14"/>
      <c r="R1312" s="14"/>
      <c r="S1312" s="20"/>
      <c r="T1312" s="14"/>
      <c r="U1312" s="4"/>
      <c r="V1312" s="29"/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35"/>
      <c r="B1313" s="1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14"/>
      <c r="R1313" s="14"/>
      <c r="S1313" s="20"/>
      <c r="T1313" s="14"/>
      <c r="U1313" s="4"/>
      <c r="V1313" s="29"/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35"/>
      <c r="B1314" s="1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14"/>
      <c r="R1314" s="14"/>
      <c r="S1314" s="20"/>
      <c r="T1314" s="14"/>
      <c r="U1314" s="4"/>
      <c r="V1314" s="29"/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35"/>
      <c r="B1315" s="1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14"/>
      <c r="R1315" s="14"/>
      <c r="S1315" s="20"/>
      <c r="T1315" s="14"/>
      <c r="U1315" s="4"/>
      <c r="V1315" s="29"/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35"/>
      <c r="B1316" s="1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14"/>
      <c r="R1316" s="14"/>
      <c r="S1316" s="20"/>
      <c r="T1316" s="14"/>
      <c r="U1316" s="4"/>
      <c r="V1316" s="29"/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35"/>
      <c r="B1317" s="1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14"/>
      <c r="R1317" s="14"/>
      <c r="S1317" s="20"/>
      <c r="T1317" s="14"/>
      <c r="U1317" s="4"/>
      <c r="V1317" s="29"/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35"/>
      <c r="B1318" s="1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14"/>
      <c r="R1318" s="14"/>
      <c r="S1318" s="20"/>
      <c r="T1318" s="14"/>
      <c r="U1318" s="4"/>
      <c r="V1318" s="29"/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35"/>
      <c r="B1319" s="1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14"/>
      <c r="R1319" s="14"/>
      <c r="S1319" s="20"/>
      <c r="T1319" s="14"/>
      <c r="U1319" s="4"/>
      <c r="V1319" s="29"/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35"/>
      <c r="B1320" s="1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14"/>
      <c r="R1320" s="14"/>
      <c r="S1320" s="20"/>
      <c r="T1320" s="14"/>
      <c r="U1320" s="4"/>
      <c r="V1320" s="29"/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35"/>
      <c r="B1321" s="1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14"/>
      <c r="R1321" s="14"/>
      <c r="S1321" s="20"/>
      <c r="T1321" s="14"/>
      <c r="U1321" s="4"/>
      <c r="V1321" s="29"/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35"/>
      <c r="B1322" s="1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14"/>
      <c r="R1322" s="14"/>
      <c r="S1322" s="20"/>
      <c r="T1322" s="14"/>
      <c r="U1322" s="4"/>
      <c r="V1322" s="29"/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35"/>
      <c r="B1323" s="1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14"/>
      <c r="R1323" s="14"/>
      <c r="S1323" s="20"/>
      <c r="T1323" s="14"/>
      <c r="U1323" s="4"/>
      <c r="V1323" s="29"/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35"/>
      <c r="B1324" s="1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14"/>
      <c r="R1324" s="14"/>
      <c r="S1324" s="20"/>
      <c r="T1324" s="14"/>
      <c r="U1324" s="4"/>
      <c r="V1324" s="29"/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35"/>
      <c r="B1325" s="1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14"/>
      <c r="R1325" s="14"/>
      <c r="S1325" s="20"/>
      <c r="T1325" s="14"/>
      <c r="U1325" s="4"/>
      <c r="V1325" s="29"/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35"/>
      <c r="B1326" s="1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14"/>
      <c r="R1326" s="14"/>
      <c r="S1326" s="20"/>
      <c r="T1326" s="14"/>
      <c r="U1326" s="4"/>
      <c r="V1326" s="29"/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35"/>
      <c r="B1327" s="1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14"/>
      <c r="R1327" s="14"/>
      <c r="S1327" s="20"/>
      <c r="T1327" s="14"/>
      <c r="U1327" s="4"/>
      <c r="V1327" s="29"/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35"/>
      <c r="B1328" s="1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14"/>
      <c r="R1328" s="14"/>
      <c r="S1328" s="20"/>
      <c r="T1328" s="14"/>
      <c r="U1328" s="4"/>
      <c r="V1328" s="29"/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35"/>
      <c r="B1329" s="1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14"/>
      <c r="R1329" s="14"/>
      <c r="S1329" s="20"/>
      <c r="T1329" s="14"/>
      <c r="U1329" s="4"/>
      <c r="V1329" s="29"/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35"/>
      <c r="B1330" s="1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14"/>
      <c r="R1330" s="14"/>
      <c r="S1330" s="20"/>
      <c r="T1330" s="14"/>
      <c r="U1330" s="4"/>
      <c r="V1330" s="29"/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35"/>
      <c r="B1331" s="1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14"/>
      <c r="R1331" s="14"/>
      <c r="S1331" s="20"/>
      <c r="T1331" s="14"/>
      <c r="U1331" s="4"/>
      <c r="V1331" s="29"/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35"/>
      <c r="B1332" s="1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14"/>
      <c r="R1332" s="14"/>
      <c r="S1332" s="20"/>
      <c r="T1332" s="14"/>
      <c r="U1332" s="4"/>
      <c r="V1332" s="29"/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35"/>
      <c r="B1333" s="1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14"/>
      <c r="R1333" s="14"/>
      <c r="S1333" s="20"/>
      <c r="T1333" s="14"/>
      <c r="U1333" s="4"/>
      <c r="V1333" s="29"/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35"/>
      <c r="B1334" s="1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14"/>
      <c r="R1334" s="14"/>
      <c r="S1334" s="20"/>
      <c r="T1334" s="14"/>
      <c r="U1334" s="4"/>
      <c r="V1334" s="29"/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35"/>
      <c r="B1335" s="1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14"/>
      <c r="R1335" s="14"/>
      <c r="S1335" s="20"/>
      <c r="T1335" s="14"/>
      <c r="U1335" s="4"/>
      <c r="V1335" s="29"/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35"/>
      <c r="B1336" s="1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14"/>
      <c r="R1336" s="14"/>
      <c r="S1336" s="20"/>
      <c r="T1336" s="14"/>
      <c r="U1336" s="4"/>
      <c r="V1336" s="29"/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35"/>
      <c r="B1337" s="1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14"/>
      <c r="R1337" s="14"/>
      <c r="S1337" s="20"/>
      <c r="T1337" s="14"/>
      <c r="U1337" s="4"/>
      <c r="V1337" s="29"/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35"/>
      <c r="B1338" s="1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14"/>
      <c r="R1338" s="14"/>
      <c r="S1338" s="20"/>
      <c r="T1338" s="14"/>
      <c r="U1338" s="4"/>
      <c r="V1338" s="29"/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35"/>
      <c r="B1339" s="1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14"/>
      <c r="R1339" s="14"/>
      <c r="S1339" s="20"/>
      <c r="T1339" s="14"/>
      <c r="U1339" s="4"/>
      <c r="V1339" s="29"/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35"/>
      <c r="B1340" s="1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14"/>
      <c r="R1340" s="14"/>
      <c r="S1340" s="20"/>
      <c r="T1340" s="14"/>
      <c r="U1340" s="4"/>
      <c r="V1340" s="29"/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35"/>
      <c r="B1341" s="1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14"/>
      <c r="R1341" s="14"/>
      <c r="S1341" s="20"/>
      <c r="T1341" s="14"/>
      <c r="U1341" s="4"/>
      <c r="V1341" s="29"/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35"/>
      <c r="B1342" s="1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14"/>
      <c r="R1342" s="14"/>
      <c r="S1342" s="20"/>
      <c r="T1342" s="14"/>
      <c r="U1342" s="4"/>
      <c r="V1342" s="29"/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35"/>
      <c r="B1343" s="1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14"/>
      <c r="R1343" s="14"/>
      <c r="S1343" s="20"/>
      <c r="T1343" s="14"/>
      <c r="U1343" s="4"/>
      <c r="V1343" s="29"/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35"/>
      <c r="B1344" s="1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14"/>
      <c r="R1344" s="14"/>
      <c r="S1344" s="20"/>
      <c r="T1344" s="14"/>
      <c r="U1344" s="4"/>
      <c r="V1344" s="29"/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35"/>
      <c r="B1345" s="1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14"/>
      <c r="R1345" s="14"/>
      <c r="S1345" s="20"/>
      <c r="T1345" s="14"/>
      <c r="U1345" s="4"/>
      <c r="V1345" s="29"/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35"/>
      <c r="B1346" s="1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14"/>
      <c r="R1346" s="14"/>
      <c r="S1346" s="20"/>
      <c r="T1346" s="14"/>
      <c r="U1346" s="4"/>
      <c r="V1346" s="29"/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35"/>
      <c r="B1347" s="1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14"/>
      <c r="R1347" s="14"/>
      <c r="S1347" s="20"/>
      <c r="T1347" s="14"/>
      <c r="U1347" s="4"/>
      <c r="V1347" s="29"/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35"/>
      <c r="B1348" s="1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14"/>
      <c r="R1348" s="14"/>
      <c r="S1348" s="20"/>
      <c r="T1348" s="14"/>
      <c r="U1348" s="4"/>
      <c r="V1348" s="29"/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35"/>
      <c r="B1349" s="1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14"/>
      <c r="R1349" s="14"/>
      <c r="S1349" s="20"/>
      <c r="T1349" s="14"/>
      <c r="U1349" s="4"/>
      <c r="V1349" s="29"/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35"/>
      <c r="B1350" s="1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14"/>
      <c r="R1350" s="14"/>
      <c r="S1350" s="20"/>
      <c r="T1350" s="14"/>
      <c r="U1350" s="4"/>
      <c r="V1350" s="29"/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35"/>
      <c r="B1351" s="1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14"/>
      <c r="R1351" s="14"/>
      <c r="S1351" s="20"/>
      <c r="T1351" s="14"/>
      <c r="U1351" s="4"/>
      <c r="V1351" s="29"/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35"/>
      <c r="B1352" s="1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14"/>
      <c r="R1352" s="14"/>
      <c r="S1352" s="20"/>
      <c r="T1352" s="14"/>
      <c r="U1352" s="4"/>
      <c r="V1352" s="29"/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35"/>
      <c r="B1353" s="1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14"/>
      <c r="R1353" s="14"/>
      <c r="S1353" s="20"/>
      <c r="T1353" s="14"/>
      <c r="U1353" s="4"/>
      <c r="V1353" s="29"/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35"/>
      <c r="B1354" s="1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14"/>
      <c r="R1354" s="14"/>
      <c r="S1354" s="20"/>
      <c r="T1354" s="14"/>
      <c r="U1354" s="4"/>
      <c r="V1354" s="29"/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35"/>
      <c r="B1355" s="1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14"/>
      <c r="R1355" s="14"/>
      <c r="S1355" s="20"/>
      <c r="T1355" s="14"/>
      <c r="U1355" s="4"/>
      <c r="V1355" s="29"/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35"/>
      <c r="B1356" s="1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14"/>
      <c r="R1356" s="14"/>
      <c r="S1356" s="20"/>
      <c r="T1356" s="14"/>
      <c r="U1356" s="4"/>
      <c r="V1356" s="29"/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35"/>
      <c r="B1357" s="1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14"/>
      <c r="R1357" s="14"/>
      <c r="S1357" s="20"/>
      <c r="T1357" s="14"/>
      <c r="U1357" s="4"/>
      <c r="V1357" s="29"/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35"/>
      <c r="B1358" s="1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14"/>
      <c r="R1358" s="14"/>
      <c r="S1358" s="20"/>
      <c r="T1358" s="14"/>
      <c r="U1358" s="4"/>
      <c r="V1358" s="29"/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35"/>
      <c r="B1359" s="1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14"/>
      <c r="R1359" s="14"/>
      <c r="S1359" s="20"/>
      <c r="T1359" s="14"/>
      <c r="U1359" s="4"/>
      <c r="V1359" s="29"/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35"/>
      <c r="B1360" s="1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14"/>
      <c r="R1360" s="14"/>
      <c r="S1360" s="20"/>
      <c r="T1360" s="14"/>
      <c r="U1360" s="4"/>
      <c r="V1360" s="29"/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35"/>
      <c r="B1361" s="1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14"/>
      <c r="R1361" s="14"/>
      <c r="S1361" s="20"/>
      <c r="T1361" s="14"/>
      <c r="U1361" s="4"/>
      <c r="V1361" s="29"/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35"/>
      <c r="B1362" s="1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14"/>
      <c r="R1362" s="14"/>
      <c r="S1362" s="20"/>
      <c r="T1362" s="14"/>
      <c r="U1362" s="4"/>
      <c r="V1362" s="29"/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35"/>
      <c r="B1363" s="1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14"/>
      <c r="R1363" s="14"/>
      <c r="S1363" s="20"/>
      <c r="T1363" s="14"/>
      <c r="U1363" s="4"/>
      <c r="V1363" s="29"/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35"/>
      <c r="B1364" s="1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14"/>
      <c r="R1364" s="14"/>
      <c r="S1364" s="20"/>
      <c r="T1364" s="14"/>
      <c r="U1364" s="4"/>
      <c r="V1364" s="29"/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35"/>
      <c r="B1365" s="1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14"/>
      <c r="R1365" s="14"/>
      <c r="S1365" s="20"/>
      <c r="T1365" s="14"/>
      <c r="U1365" s="4"/>
      <c r="V1365" s="29"/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35"/>
      <c r="B1366" s="1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14"/>
      <c r="R1366" s="14"/>
      <c r="S1366" s="20"/>
      <c r="T1366" s="14"/>
      <c r="U1366" s="4"/>
      <c r="V1366" s="29"/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35"/>
      <c r="B1367" s="1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14"/>
      <c r="R1367" s="14"/>
      <c r="S1367" s="20"/>
      <c r="T1367" s="14"/>
      <c r="U1367" s="4"/>
      <c r="V1367" s="29"/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35"/>
      <c r="B1368" s="1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14"/>
      <c r="R1368" s="14"/>
      <c r="S1368" s="20"/>
      <c r="T1368" s="14"/>
      <c r="U1368" s="4"/>
      <c r="V1368" s="29"/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35"/>
      <c r="B1369" s="1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14"/>
      <c r="R1369" s="14"/>
      <c r="S1369" s="20"/>
      <c r="T1369" s="14"/>
      <c r="U1369" s="4"/>
      <c r="V1369" s="29"/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35"/>
      <c r="B1370" s="1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14"/>
      <c r="R1370" s="14"/>
      <c r="S1370" s="20"/>
      <c r="T1370" s="14"/>
      <c r="U1370" s="4"/>
      <c r="V1370" s="29"/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35"/>
      <c r="B1371" s="1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14"/>
      <c r="R1371" s="14"/>
      <c r="S1371" s="20"/>
      <c r="T1371" s="14"/>
      <c r="U1371" s="4"/>
      <c r="V1371" s="29"/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35"/>
      <c r="B1372" s="1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14"/>
      <c r="R1372" s="14"/>
      <c r="S1372" s="20"/>
      <c r="T1372" s="14"/>
      <c r="U1372" s="4"/>
      <c r="V1372" s="29"/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35"/>
      <c r="B1373" s="1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14"/>
      <c r="R1373" s="14"/>
      <c r="S1373" s="20"/>
      <c r="T1373" s="14"/>
      <c r="U1373" s="4"/>
      <c r="V1373" s="29"/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35"/>
      <c r="B1374" s="1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14"/>
      <c r="R1374" s="14"/>
      <c r="S1374" s="20"/>
      <c r="T1374" s="14"/>
      <c r="U1374" s="4"/>
      <c r="V1374" s="29"/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35"/>
      <c r="B1375" s="1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14"/>
      <c r="R1375" s="14"/>
      <c r="S1375" s="20"/>
      <c r="T1375" s="14"/>
      <c r="U1375" s="4"/>
      <c r="V1375" s="29"/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35"/>
      <c r="B1376" s="1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14"/>
      <c r="R1376" s="14"/>
      <c r="S1376" s="20"/>
      <c r="T1376" s="14"/>
      <c r="U1376" s="4"/>
      <c r="V1376" s="29"/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35"/>
      <c r="B1377" s="1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14"/>
      <c r="R1377" s="14"/>
      <c r="S1377" s="20"/>
      <c r="T1377" s="14"/>
      <c r="U1377" s="4"/>
      <c r="V1377" s="29"/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35"/>
      <c r="B1378" s="1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14"/>
      <c r="R1378" s="14"/>
      <c r="S1378" s="20"/>
      <c r="T1378" s="14"/>
      <c r="U1378" s="4"/>
      <c r="V1378" s="29"/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35"/>
      <c r="B1379" s="1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14"/>
      <c r="R1379" s="14"/>
      <c r="S1379" s="20"/>
      <c r="T1379" s="14"/>
      <c r="U1379" s="4"/>
      <c r="V1379" s="29"/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35"/>
      <c r="B1380" s="1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14"/>
      <c r="R1380" s="14"/>
      <c r="S1380" s="20"/>
      <c r="T1380" s="14"/>
      <c r="U1380" s="4"/>
      <c r="V1380" s="29"/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35"/>
      <c r="B1381" s="1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14"/>
      <c r="R1381" s="14"/>
      <c r="S1381" s="20"/>
      <c r="T1381" s="14"/>
      <c r="U1381" s="4"/>
      <c r="V1381" s="29"/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35"/>
      <c r="B1382" s="1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14"/>
      <c r="R1382" s="14"/>
      <c r="S1382" s="20"/>
      <c r="T1382" s="14"/>
      <c r="U1382" s="4"/>
      <c r="V1382" s="29"/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35"/>
      <c r="B1383" s="1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14"/>
      <c r="R1383" s="14"/>
      <c r="S1383" s="20"/>
      <c r="T1383" s="14"/>
      <c r="U1383" s="4"/>
      <c r="V1383" s="29"/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35"/>
      <c r="B1384" s="1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14"/>
      <c r="R1384" s="14"/>
      <c r="S1384" s="20"/>
      <c r="T1384" s="14"/>
      <c r="U1384" s="4"/>
      <c r="V1384" s="29"/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35"/>
      <c r="B1385" s="1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14"/>
      <c r="R1385" s="14"/>
      <c r="S1385" s="20"/>
      <c r="T1385" s="14"/>
      <c r="U1385" s="4"/>
      <c r="V1385" s="29"/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35"/>
      <c r="B1386" s="1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14"/>
      <c r="R1386" s="14"/>
      <c r="S1386" s="20"/>
      <c r="T1386" s="14"/>
      <c r="U1386" s="4"/>
      <c r="V1386" s="29"/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35"/>
      <c r="B1387" s="1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14"/>
      <c r="R1387" s="14"/>
      <c r="S1387" s="20"/>
      <c r="T1387" s="14"/>
      <c r="U1387" s="4"/>
      <c r="V1387" s="29"/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35"/>
      <c r="B1388" s="1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14"/>
      <c r="R1388" s="14"/>
      <c r="S1388" s="20"/>
      <c r="T1388" s="14"/>
      <c r="U1388" s="4"/>
      <c r="V1388" s="29"/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35"/>
      <c r="B1389" s="1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14"/>
      <c r="R1389" s="14"/>
      <c r="S1389" s="20"/>
      <c r="T1389" s="14"/>
      <c r="U1389" s="4"/>
      <c r="V1389" s="29"/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35"/>
      <c r="B1390" s="1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14"/>
      <c r="R1390" s="14"/>
      <c r="S1390" s="20"/>
      <c r="T1390" s="14"/>
      <c r="U1390" s="4"/>
      <c r="V1390" s="29"/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35"/>
      <c r="B1391" s="1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14"/>
      <c r="R1391" s="14"/>
      <c r="S1391" s="20"/>
      <c r="T1391" s="14"/>
      <c r="U1391" s="4"/>
      <c r="V1391" s="29"/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35"/>
      <c r="B1392" s="1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14"/>
      <c r="R1392" s="14"/>
      <c r="S1392" s="20"/>
      <c r="T1392" s="14"/>
      <c r="U1392" s="4"/>
      <c r="V1392" s="29"/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35"/>
      <c r="B1393" s="1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14"/>
      <c r="R1393" s="14"/>
      <c r="S1393" s="20"/>
      <c r="T1393" s="14"/>
      <c r="U1393" s="4"/>
      <c r="V1393" s="29"/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35"/>
      <c r="B1394" s="1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14"/>
      <c r="R1394" s="14"/>
      <c r="S1394" s="20"/>
      <c r="T1394" s="14"/>
      <c r="U1394" s="4"/>
      <c r="V1394" s="29"/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35"/>
      <c r="B1395" s="1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14"/>
      <c r="R1395" s="14"/>
      <c r="S1395" s="20"/>
      <c r="T1395" s="14"/>
      <c r="U1395" s="4"/>
      <c r="V1395" s="29"/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35"/>
      <c r="B1396" s="1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14"/>
      <c r="R1396" s="14"/>
      <c r="S1396" s="20"/>
      <c r="T1396" s="14"/>
      <c r="U1396" s="4"/>
      <c r="V1396" s="29"/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35"/>
      <c r="B1397" s="1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14"/>
      <c r="R1397" s="14"/>
      <c r="S1397" s="20"/>
      <c r="T1397" s="14"/>
      <c r="U1397" s="4"/>
      <c r="V1397" s="29"/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35"/>
      <c r="B1398" s="1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14"/>
      <c r="R1398" s="14"/>
      <c r="S1398" s="20"/>
      <c r="T1398" s="14"/>
      <c r="U1398" s="4"/>
      <c r="V1398" s="29"/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35"/>
      <c r="B1399" s="1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14"/>
      <c r="R1399" s="14"/>
      <c r="S1399" s="20"/>
      <c r="T1399" s="14"/>
      <c r="U1399" s="4"/>
      <c r="V1399" s="29"/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35"/>
      <c r="B1400" s="1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14"/>
      <c r="R1400" s="14"/>
      <c r="S1400" s="20"/>
      <c r="T1400" s="14"/>
      <c r="U1400" s="4"/>
      <c r="V1400" s="29"/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35"/>
      <c r="B1401" s="1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14"/>
      <c r="R1401" s="14"/>
      <c r="S1401" s="20"/>
      <c r="T1401" s="14"/>
      <c r="U1401" s="4"/>
      <c r="V1401" s="29"/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35"/>
      <c r="B1402" s="1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14"/>
      <c r="R1402" s="14"/>
      <c r="S1402" s="20"/>
      <c r="T1402" s="14"/>
      <c r="U1402" s="4"/>
      <c r="V1402" s="29"/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35"/>
      <c r="B1403" s="1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14"/>
      <c r="R1403" s="14"/>
      <c r="S1403" s="20"/>
      <c r="T1403" s="14"/>
      <c r="U1403" s="4"/>
      <c r="V1403" s="29"/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35"/>
      <c r="B1404" s="1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14"/>
      <c r="R1404" s="14"/>
      <c r="S1404" s="20"/>
      <c r="T1404" s="14"/>
      <c r="U1404" s="4"/>
      <c r="V1404" s="29"/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35"/>
      <c r="B1405" s="1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14"/>
      <c r="R1405" s="14"/>
      <c r="S1405" s="20"/>
      <c r="T1405" s="14"/>
      <c r="U1405" s="4"/>
      <c r="V1405" s="29"/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35"/>
      <c r="B1406" s="1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14"/>
      <c r="R1406" s="14"/>
      <c r="S1406" s="20"/>
      <c r="T1406" s="14"/>
      <c r="U1406" s="4"/>
      <c r="V1406" s="29"/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35"/>
      <c r="B1407" s="1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14"/>
      <c r="R1407" s="14"/>
      <c r="S1407" s="20"/>
      <c r="T1407" s="14"/>
      <c r="U1407" s="4"/>
      <c r="V1407" s="29"/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35"/>
      <c r="B1408" s="1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14"/>
      <c r="R1408" s="14"/>
      <c r="S1408" s="20"/>
      <c r="T1408" s="14"/>
      <c r="U1408" s="4"/>
      <c r="V1408" s="29"/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35"/>
      <c r="B1409" s="1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14"/>
      <c r="R1409" s="14"/>
      <c r="S1409" s="20"/>
      <c r="T1409" s="14"/>
      <c r="U1409" s="4"/>
      <c r="V1409" s="29"/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35"/>
      <c r="B1410" s="1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14"/>
      <c r="R1410" s="14"/>
      <c r="S1410" s="20"/>
      <c r="T1410" s="14"/>
      <c r="U1410" s="4"/>
      <c r="V1410" s="29"/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35"/>
      <c r="B1411" s="1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14"/>
      <c r="R1411" s="14"/>
      <c r="S1411" s="20"/>
      <c r="T1411" s="14"/>
      <c r="U1411" s="4"/>
      <c r="V1411" s="29"/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35"/>
      <c r="B1412" s="1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14"/>
      <c r="R1412" s="14"/>
      <c r="S1412" s="20"/>
      <c r="T1412" s="14"/>
      <c r="U1412" s="4"/>
      <c r="V1412" s="29"/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35"/>
      <c r="B1413" s="1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14"/>
      <c r="R1413" s="14"/>
      <c r="S1413" s="20"/>
      <c r="T1413" s="14"/>
      <c r="U1413" s="4"/>
      <c r="V1413" s="29"/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35"/>
      <c r="B1414" s="1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14"/>
      <c r="R1414" s="14"/>
      <c r="S1414" s="20"/>
      <c r="T1414" s="14"/>
      <c r="U1414" s="4"/>
      <c r="V1414" s="29"/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35"/>
      <c r="B1415" s="1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14"/>
      <c r="R1415" s="14"/>
      <c r="S1415" s="20"/>
      <c r="T1415" s="14"/>
      <c r="U1415" s="4"/>
      <c r="V1415" s="29"/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35"/>
      <c r="B1416" s="1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14"/>
      <c r="R1416" s="14"/>
      <c r="S1416" s="20"/>
      <c r="T1416" s="14"/>
      <c r="U1416" s="4"/>
      <c r="V1416" s="29"/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35"/>
      <c r="B1417" s="1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14"/>
      <c r="R1417" s="14"/>
      <c r="S1417" s="20"/>
      <c r="T1417" s="14"/>
      <c r="U1417" s="4"/>
      <c r="V1417" s="29"/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35"/>
      <c r="B1418" s="1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14"/>
      <c r="R1418" s="14"/>
      <c r="S1418" s="20"/>
      <c r="T1418" s="14"/>
      <c r="U1418" s="4"/>
      <c r="V1418" s="29"/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35"/>
      <c r="B1419" s="1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14"/>
      <c r="R1419" s="14"/>
      <c r="S1419" s="20"/>
      <c r="T1419" s="14"/>
      <c r="U1419" s="4"/>
      <c r="V1419" s="29"/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35"/>
      <c r="B1420" s="1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14"/>
      <c r="R1420" s="14"/>
      <c r="S1420" s="20"/>
      <c r="T1420" s="14"/>
      <c r="U1420" s="4"/>
      <c r="V1420" s="29"/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35"/>
      <c r="B1421" s="1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14"/>
      <c r="R1421" s="14"/>
      <c r="S1421" s="20"/>
      <c r="T1421" s="14"/>
      <c r="U1421" s="4"/>
      <c r="V1421" s="29"/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35"/>
      <c r="B1422" s="1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14"/>
      <c r="R1422" s="14"/>
      <c r="S1422" s="20"/>
      <c r="T1422" s="14"/>
      <c r="U1422" s="4"/>
      <c r="V1422" s="29"/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35"/>
      <c r="B1423" s="1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14"/>
      <c r="R1423" s="14"/>
      <c r="S1423" s="20"/>
      <c r="T1423" s="14"/>
      <c r="U1423" s="4"/>
      <c r="V1423" s="29"/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35"/>
      <c r="B1424" s="1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14"/>
      <c r="R1424" s="14"/>
      <c r="S1424" s="20"/>
      <c r="T1424" s="14"/>
      <c r="U1424" s="4"/>
      <c r="V1424" s="29"/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35"/>
      <c r="B1425" s="1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14"/>
      <c r="R1425" s="14"/>
      <c r="S1425" s="20"/>
      <c r="T1425" s="14"/>
      <c r="U1425" s="4"/>
      <c r="V1425" s="29"/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35"/>
      <c r="B1426" s="1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14"/>
      <c r="R1426" s="14"/>
      <c r="S1426" s="20"/>
      <c r="T1426" s="14"/>
      <c r="U1426" s="4"/>
      <c r="V1426" s="29"/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35"/>
      <c r="B1427" s="1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14"/>
      <c r="R1427" s="14"/>
      <c r="S1427" s="20"/>
      <c r="T1427" s="14"/>
      <c r="U1427" s="4"/>
      <c r="V1427" s="29"/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35"/>
      <c r="B1428" s="1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14"/>
      <c r="R1428" s="14"/>
      <c r="S1428" s="20"/>
      <c r="T1428" s="14"/>
      <c r="U1428" s="4"/>
      <c r="V1428" s="29"/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35"/>
      <c r="B1429" s="1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14"/>
      <c r="R1429" s="14"/>
      <c r="S1429" s="20"/>
      <c r="T1429" s="14"/>
      <c r="U1429" s="4"/>
      <c r="V1429" s="29"/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35"/>
      <c r="B1430" s="1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14"/>
      <c r="R1430" s="14"/>
      <c r="S1430" s="20"/>
      <c r="T1430" s="14"/>
      <c r="U1430" s="4"/>
      <c r="V1430" s="29"/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35"/>
      <c r="B1431" s="1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14"/>
      <c r="R1431" s="14"/>
      <c r="S1431" s="20"/>
      <c r="T1431" s="14"/>
      <c r="U1431" s="4"/>
      <c r="V1431" s="29"/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35"/>
      <c r="B1432" s="1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14"/>
      <c r="R1432" s="14"/>
      <c r="S1432" s="20"/>
      <c r="T1432" s="14"/>
      <c r="U1432" s="4"/>
      <c r="V1432" s="29"/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35"/>
      <c r="B1433" s="1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14"/>
      <c r="R1433" s="14"/>
      <c r="S1433" s="20"/>
      <c r="T1433" s="14"/>
      <c r="U1433" s="4"/>
      <c r="V1433" s="29"/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35"/>
      <c r="B1434" s="1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14"/>
      <c r="R1434" s="14"/>
      <c r="S1434" s="20"/>
      <c r="T1434" s="14"/>
      <c r="U1434" s="4"/>
      <c r="V1434" s="29"/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35"/>
      <c r="B1435" s="1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14"/>
      <c r="R1435" s="14"/>
      <c r="S1435" s="20"/>
      <c r="T1435" s="14"/>
      <c r="U1435" s="4"/>
      <c r="V1435" s="29"/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35"/>
      <c r="B1436" s="1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14"/>
      <c r="R1436" s="14"/>
      <c r="S1436" s="20"/>
      <c r="T1436" s="14"/>
      <c r="U1436" s="4"/>
      <c r="V1436" s="29"/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35"/>
      <c r="B1437" s="1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14"/>
      <c r="R1437" s="14"/>
      <c r="S1437" s="20"/>
      <c r="T1437" s="14"/>
      <c r="U1437" s="4"/>
      <c r="V1437" s="29"/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35"/>
      <c r="B1438" s="1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14"/>
      <c r="R1438" s="14"/>
      <c r="S1438" s="20"/>
      <c r="T1438" s="14"/>
      <c r="U1438" s="4"/>
      <c r="V1438" s="29"/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35"/>
      <c r="B1439" s="1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14"/>
      <c r="R1439" s="14"/>
      <c r="S1439" s="20"/>
      <c r="T1439" s="14"/>
      <c r="U1439" s="4"/>
      <c r="V1439" s="29"/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35"/>
      <c r="B1440" s="1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14"/>
      <c r="R1440" s="14"/>
      <c r="S1440" s="20"/>
      <c r="T1440" s="14"/>
      <c r="U1440" s="4"/>
      <c r="V1440" s="29"/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35"/>
      <c r="B1441" s="1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14"/>
      <c r="R1441" s="14"/>
      <c r="S1441" s="20"/>
      <c r="T1441" s="14"/>
      <c r="U1441" s="4"/>
      <c r="V1441" s="29"/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35"/>
      <c r="B1442" s="1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14"/>
      <c r="R1442" s="14"/>
      <c r="S1442" s="20"/>
      <c r="T1442" s="14"/>
      <c r="U1442" s="4"/>
      <c r="V1442" s="29"/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35"/>
      <c r="B1443" s="1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14"/>
      <c r="R1443" s="14"/>
      <c r="S1443" s="20"/>
      <c r="T1443" s="14"/>
      <c r="U1443" s="4"/>
      <c r="V1443" s="29"/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35"/>
      <c r="B1444" s="1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14"/>
      <c r="R1444" s="14"/>
      <c r="S1444" s="20"/>
      <c r="T1444" s="14"/>
      <c r="U1444" s="4"/>
      <c r="V1444" s="29"/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35"/>
      <c r="B1445" s="1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14"/>
      <c r="R1445" s="14"/>
      <c r="S1445" s="20"/>
      <c r="T1445" s="14"/>
      <c r="U1445" s="4"/>
      <c r="V1445" s="29"/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35"/>
      <c r="B1446" s="1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14"/>
      <c r="R1446" s="14"/>
      <c r="S1446" s="20"/>
      <c r="T1446" s="14"/>
      <c r="U1446" s="4"/>
      <c r="V1446" s="29"/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35"/>
      <c r="B1447" s="1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14"/>
      <c r="R1447" s="14"/>
      <c r="S1447" s="20"/>
      <c r="T1447" s="14"/>
      <c r="U1447" s="4"/>
      <c r="V1447" s="29"/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35"/>
      <c r="B1448" s="1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14"/>
      <c r="R1448" s="14"/>
      <c r="S1448" s="20"/>
      <c r="T1448" s="14"/>
      <c r="U1448" s="4"/>
      <c r="V1448" s="29"/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35"/>
      <c r="B1449" s="1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14"/>
      <c r="R1449" s="14"/>
      <c r="S1449" s="20"/>
      <c r="T1449" s="14"/>
      <c r="U1449" s="4"/>
      <c r="V1449" s="29"/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35"/>
      <c r="B1450" s="1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14"/>
      <c r="R1450" s="14"/>
      <c r="S1450" s="20"/>
      <c r="T1450" s="14"/>
      <c r="U1450" s="4"/>
      <c r="V1450" s="29"/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35"/>
      <c r="B1451" s="1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14"/>
      <c r="R1451" s="14"/>
      <c r="S1451" s="20"/>
      <c r="T1451" s="14"/>
      <c r="U1451" s="4"/>
      <c r="V1451" s="29"/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35"/>
      <c r="B1452" s="1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14"/>
      <c r="R1452" s="14"/>
      <c r="S1452" s="20"/>
      <c r="T1452" s="14"/>
      <c r="U1452" s="4"/>
      <c r="V1452" s="29"/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35"/>
      <c r="B1453" s="1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14"/>
      <c r="R1453" s="14"/>
      <c r="S1453" s="20"/>
      <c r="T1453" s="14"/>
      <c r="U1453" s="4"/>
      <c r="V1453" s="29"/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35"/>
      <c r="B1454" s="1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35"/>
      <c r="B1455" s="1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35"/>
      <c r="B1456" s="1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35"/>
      <c r="B1457" s="1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35"/>
      <c r="B1458" s="1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</row>
    <row r="1474" spans="1:156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</row>
    <row r="1476" spans="1:156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</row>
    <row r="1658" spans="1:156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69"/>
      <c r="B1831" s="70"/>
      <c r="C1831" s="71"/>
      <c r="D1831" s="72"/>
      <c r="E1831" s="73"/>
      <c r="F1831" s="73"/>
      <c r="G1831" s="73"/>
      <c r="H1831" s="73"/>
      <c r="I1831" s="72"/>
      <c r="J1831" s="74"/>
      <c r="K1831" s="75"/>
      <c r="L1831" s="76"/>
      <c r="M1831" s="77"/>
      <c r="N1831" s="77"/>
      <c r="O1831" s="76"/>
      <c r="P1831" s="73"/>
      <c r="Q1831" s="73"/>
      <c r="R1831" s="73"/>
      <c r="S1831" s="78"/>
      <c r="T1831" s="73"/>
      <c r="U1831" s="79"/>
      <c r="V1831" s="74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ht="15" x14ac:dyDescent="0.2">
      <c r="A1838" s="58"/>
      <c r="B1838" s="59"/>
      <c r="C1838" s="60"/>
      <c r="D1838" s="61"/>
      <c r="E1838" s="62"/>
      <c r="F1838" s="62"/>
      <c r="G1838" s="62"/>
      <c r="H1838" s="62"/>
      <c r="I1838" s="61"/>
      <c r="J1838" s="63"/>
      <c r="K1838" s="64"/>
      <c r="L1838" s="65"/>
      <c r="M1838" s="66"/>
      <c r="N1838" s="66"/>
      <c r="O1838" s="65"/>
      <c r="P1838" s="62"/>
      <c r="Q1838" s="62"/>
      <c r="R1838" s="62"/>
      <c r="S1838" s="67"/>
      <c r="T1838" s="62"/>
      <c r="U1838" s="68"/>
      <c r="V1838" s="63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</row>
    <row r="1839" spans="1:156" x14ac:dyDescent="0.15">
      <c r="A1839" s="69"/>
      <c r="B1839" s="70"/>
      <c r="C1839" s="71"/>
      <c r="D1839" s="72"/>
      <c r="E1839" s="73"/>
      <c r="F1839" s="73"/>
      <c r="G1839" s="73"/>
      <c r="H1839" s="73"/>
      <c r="I1839" s="72"/>
      <c r="J1839" s="74"/>
      <c r="K1839" s="75"/>
      <c r="L1839" s="76"/>
      <c r="M1839" s="77"/>
      <c r="N1839" s="77"/>
      <c r="O1839" s="76"/>
      <c r="P1839" s="73"/>
      <c r="Q1839" s="73"/>
      <c r="R1839" s="73"/>
      <c r="S1839" s="78"/>
      <c r="T1839" s="73"/>
      <c r="U1839" s="79"/>
      <c r="V1839" s="74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</row>
    <row r="1840" spans="1:156" x14ac:dyDescent="0.15">
      <c r="A1840" s="69"/>
      <c r="B1840" s="70"/>
      <c r="C1840" s="71"/>
      <c r="D1840" s="72"/>
      <c r="E1840" s="73"/>
      <c r="F1840" s="73"/>
      <c r="G1840" s="73"/>
      <c r="H1840" s="73"/>
      <c r="I1840" s="72"/>
      <c r="J1840" s="74"/>
      <c r="K1840" s="75"/>
      <c r="L1840" s="76"/>
      <c r="M1840" s="77"/>
      <c r="N1840" s="77"/>
      <c r="O1840" s="76"/>
      <c r="P1840" s="73"/>
      <c r="Q1840" s="73"/>
      <c r="R1840" s="73"/>
      <c r="S1840" s="78"/>
      <c r="T1840" s="73"/>
      <c r="U1840" s="79"/>
      <c r="V1840" s="74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69"/>
      <c r="B1841" s="70"/>
      <c r="C1841" s="71"/>
      <c r="D1841" s="72"/>
      <c r="E1841" s="73"/>
      <c r="F1841" s="73"/>
      <c r="G1841" s="73"/>
      <c r="H1841" s="73"/>
      <c r="I1841" s="72"/>
      <c r="J1841" s="74"/>
      <c r="K1841" s="75"/>
      <c r="L1841" s="76"/>
      <c r="M1841" s="77"/>
      <c r="N1841" s="77"/>
      <c r="O1841" s="76"/>
      <c r="P1841" s="73"/>
      <c r="Q1841" s="73"/>
      <c r="R1841" s="73"/>
      <c r="S1841" s="78"/>
      <c r="T1841" s="73"/>
      <c r="U1841" s="79"/>
      <c r="V1841" s="74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69"/>
      <c r="B1842" s="70"/>
      <c r="C1842" s="71"/>
      <c r="D1842" s="72"/>
      <c r="E1842" s="73"/>
      <c r="F1842" s="73"/>
      <c r="G1842" s="73"/>
      <c r="H1842" s="73"/>
      <c r="I1842" s="72"/>
      <c r="J1842" s="74"/>
      <c r="K1842" s="75"/>
      <c r="L1842" s="76"/>
      <c r="M1842" s="77"/>
      <c r="N1842" s="77"/>
      <c r="O1842" s="76"/>
      <c r="P1842" s="73"/>
      <c r="Q1842" s="73"/>
      <c r="R1842" s="73"/>
      <c r="S1842" s="78"/>
      <c r="T1842" s="73"/>
      <c r="U1842" s="79"/>
      <c r="V1842" s="74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69"/>
      <c r="B1843" s="70"/>
      <c r="C1843" s="71"/>
      <c r="D1843" s="72"/>
      <c r="E1843" s="73"/>
      <c r="F1843" s="73"/>
      <c r="G1843" s="73"/>
      <c r="H1843" s="73"/>
      <c r="I1843" s="72"/>
      <c r="J1843" s="74"/>
      <c r="K1843" s="75"/>
      <c r="L1843" s="76"/>
      <c r="M1843" s="77"/>
      <c r="N1843" s="77"/>
      <c r="O1843" s="76"/>
      <c r="P1843" s="73"/>
      <c r="Q1843" s="73"/>
      <c r="R1843" s="73"/>
      <c r="S1843" s="78"/>
      <c r="T1843" s="73"/>
      <c r="U1843" s="79"/>
      <c r="V1843" s="74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69"/>
      <c r="B1844" s="70"/>
      <c r="C1844" s="71"/>
      <c r="D1844" s="72"/>
      <c r="E1844" s="73"/>
      <c r="F1844" s="73"/>
      <c r="G1844" s="73"/>
      <c r="H1844" s="73"/>
      <c r="I1844" s="72"/>
      <c r="J1844" s="74"/>
      <c r="K1844" s="75"/>
      <c r="L1844" s="76"/>
      <c r="M1844" s="77"/>
      <c r="N1844" s="77"/>
      <c r="O1844" s="76"/>
      <c r="P1844" s="73"/>
      <c r="Q1844" s="73"/>
      <c r="R1844" s="73"/>
      <c r="S1844" s="78"/>
      <c r="T1844" s="73"/>
      <c r="U1844" s="79"/>
      <c r="V1844" s="74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69"/>
      <c r="B1845" s="70"/>
      <c r="C1845" s="71"/>
      <c r="D1845" s="72"/>
      <c r="E1845" s="73"/>
      <c r="F1845" s="73"/>
      <c r="G1845" s="73"/>
      <c r="H1845" s="73"/>
      <c r="I1845" s="72"/>
      <c r="J1845" s="74"/>
      <c r="K1845" s="75"/>
      <c r="L1845" s="76"/>
      <c r="M1845" s="77"/>
      <c r="N1845" s="77"/>
      <c r="O1845" s="76"/>
      <c r="P1845" s="73"/>
      <c r="Q1845" s="73"/>
      <c r="R1845" s="73"/>
      <c r="S1845" s="78"/>
      <c r="T1845" s="73"/>
      <c r="U1845" s="79"/>
      <c r="V1845" s="74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69"/>
      <c r="B1846" s="70"/>
      <c r="C1846" s="71"/>
      <c r="D1846" s="72"/>
      <c r="E1846" s="73"/>
      <c r="F1846" s="73"/>
      <c r="G1846" s="73"/>
      <c r="H1846" s="73"/>
      <c r="I1846" s="72"/>
      <c r="J1846" s="74"/>
      <c r="K1846" s="75"/>
      <c r="L1846" s="76"/>
      <c r="M1846" s="77"/>
      <c r="N1846" s="77"/>
      <c r="O1846" s="76"/>
      <c r="P1846" s="73"/>
      <c r="Q1846" s="73"/>
      <c r="R1846" s="73"/>
      <c r="S1846" s="78"/>
      <c r="T1846" s="73"/>
      <c r="U1846" s="79"/>
      <c r="V1846" s="74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69"/>
      <c r="B1847" s="70"/>
      <c r="C1847" s="71"/>
      <c r="D1847" s="72"/>
      <c r="E1847" s="73"/>
      <c r="F1847" s="73"/>
      <c r="G1847" s="73"/>
      <c r="H1847" s="73"/>
      <c r="I1847" s="72"/>
      <c r="J1847" s="74"/>
      <c r="K1847" s="75"/>
      <c r="L1847" s="76"/>
      <c r="M1847" s="77"/>
      <c r="N1847" s="77"/>
      <c r="O1847" s="76"/>
      <c r="P1847" s="73"/>
      <c r="Q1847" s="73"/>
      <c r="R1847" s="73"/>
      <c r="S1847" s="78"/>
      <c r="T1847" s="73"/>
      <c r="U1847" s="79"/>
      <c r="V1847" s="74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69"/>
      <c r="B1848" s="70"/>
      <c r="C1848" s="71"/>
      <c r="D1848" s="72"/>
      <c r="E1848" s="73"/>
      <c r="F1848" s="73"/>
      <c r="G1848" s="73"/>
      <c r="H1848" s="73"/>
      <c r="I1848" s="72"/>
      <c r="J1848" s="74"/>
      <c r="K1848" s="75"/>
      <c r="L1848" s="76"/>
      <c r="M1848" s="77"/>
      <c r="N1848" s="77"/>
      <c r="O1848" s="76"/>
      <c r="P1848" s="73"/>
      <c r="Q1848" s="73"/>
      <c r="R1848" s="73"/>
      <c r="S1848" s="78"/>
      <c r="T1848" s="73"/>
      <c r="U1848" s="79"/>
      <c r="V1848" s="74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69"/>
      <c r="B1849" s="70"/>
      <c r="C1849" s="71"/>
      <c r="D1849" s="72"/>
      <c r="E1849" s="73"/>
      <c r="F1849" s="73"/>
      <c r="G1849" s="73"/>
      <c r="H1849" s="73"/>
      <c r="I1849" s="72"/>
      <c r="J1849" s="74"/>
      <c r="K1849" s="75"/>
      <c r="L1849" s="76"/>
      <c r="M1849" s="77"/>
      <c r="N1849" s="77"/>
      <c r="O1849" s="76"/>
      <c r="P1849" s="73"/>
      <c r="Q1849" s="73"/>
      <c r="R1849" s="73"/>
      <c r="S1849" s="78"/>
      <c r="T1849" s="73"/>
      <c r="U1849" s="79"/>
      <c r="V1849" s="74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69"/>
      <c r="B1850" s="70"/>
      <c r="C1850" s="71"/>
      <c r="D1850" s="72"/>
      <c r="E1850" s="73"/>
      <c r="F1850" s="73"/>
      <c r="G1850" s="73"/>
      <c r="H1850" s="73"/>
      <c r="I1850" s="72"/>
      <c r="J1850" s="74"/>
      <c r="K1850" s="75"/>
      <c r="L1850" s="76"/>
      <c r="M1850" s="77"/>
      <c r="N1850" s="77"/>
      <c r="O1850" s="76"/>
      <c r="P1850" s="73"/>
      <c r="Q1850" s="73"/>
      <c r="R1850" s="73"/>
      <c r="S1850" s="78"/>
      <c r="T1850" s="73"/>
      <c r="U1850" s="79"/>
      <c r="V1850" s="74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69"/>
      <c r="B1851" s="70"/>
      <c r="C1851" s="71"/>
      <c r="D1851" s="72"/>
      <c r="E1851" s="73"/>
      <c r="F1851" s="73"/>
      <c r="G1851" s="73"/>
      <c r="H1851" s="73"/>
      <c r="I1851" s="72"/>
      <c r="J1851" s="74"/>
      <c r="K1851" s="75"/>
      <c r="L1851" s="76"/>
      <c r="M1851" s="77"/>
      <c r="N1851" s="77"/>
      <c r="O1851" s="76"/>
      <c r="P1851" s="73"/>
      <c r="Q1851" s="73"/>
      <c r="R1851" s="73"/>
      <c r="S1851" s="78"/>
      <c r="T1851" s="73"/>
      <c r="U1851" s="79"/>
      <c r="V1851" s="74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69"/>
      <c r="B1852" s="70"/>
      <c r="C1852" s="71"/>
      <c r="D1852" s="72"/>
      <c r="E1852" s="73"/>
      <c r="F1852" s="73"/>
      <c r="G1852" s="73"/>
      <c r="H1852" s="73"/>
      <c r="I1852" s="72"/>
      <c r="J1852" s="74"/>
      <c r="K1852" s="75"/>
      <c r="L1852" s="76"/>
      <c r="M1852" s="77"/>
      <c r="N1852" s="77"/>
      <c r="O1852" s="76"/>
      <c r="P1852" s="73"/>
      <c r="Q1852" s="73"/>
      <c r="R1852" s="73"/>
      <c r="S1852" s="78"/>
      <c r="T1852" s="73"/>
      <c r="U1852" s="79"/>
      <c r="V1852" s="74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69"/>
      <c r="B1853" s="70"/>
      <c r="C1853" s="71"/>
      <c r="D1853" s="72"/>
      <c r="E1853" s="73"/>
      <c r="F1853" s="73"/>
      <c r="G1853" s="73"/>
      <c r="H1853" s="73"/>
      <c r="I1853" s="72"/>
      <c r="J1853" s="74"/>
      <c r="K1853" s="75"/>
      <c r="L1853" s="76"/>
      <c r="M1853" s="77"/>
      <c r="N1853" s="77"/>
      <c r="O1853" s="76"/>
      <c r="P1853" s="73"/>
      <c r="Q1853" s="73"/>
      <c r="R1853" s="73"/>
      <c r="S1853" s="78"/>
      <c r="T1853" s="73"/>
      <c r="U1853" s="79"/>
      <c r="V1853" s="74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69"/>
      <c r="B1854" s="70"/>
      <c r="C1854" s="71"/>
      <c r="D1854" s="72"/>
      <c r="E1854" s="73"/>
      <c r="F1854" s="73"/>
      <c r="G1854" s="73"/>
      <c r="H1854" s="73"/>
      <c r="I1854" s="72"/>
      <c r="J1854" s="74"/>
      <c r="K1854" s="75"/>
      <c r="L1854" s="76"/>
      <c r="M1854" s="77"/>
      <c r="N1854" s="77"/>
      <c r="O1854" s="76"/>
      <c r="P1854" s="73"/>
      <c r="Q1854" s="73"/>
      <c r="R1854" s="73"/>
      <c r="S1854" s="78"/>
      <c r="T1854" s="73"/>
      <c r="U1854" s="79"/>
      <c r="V1854" s="74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69"/>
      <c r="B1855" s="70"/>
      <c r="C1855" s="71"/>
      <c r="D1855" s="72"/>
      <c r="E1855" s="73"/>
      <c r="F1855" s="73"/>
      <c r="G1855" s="73"/>
      <c r="H1855" s="73"/>
      <c r="I1855" s="72"/>
      <c r="J1855" s="74"/>
      <c r="K1855" s="75"/>
      <c r="L1855" s="76"/>
      <c r="M1855" s="77"/>
      <c r="N1855" s="77"/>
      <c r="O1855" s="76"/>
      <c r="P1855" s="73"/>
      <c r="Q1855" s="73"/>
      <c r="R1855" s="73"/>
      <c r="S1855" s="78"/>
      <c r="T1855" s="73"/>
      <c r="U1855" s="79"/>
      <c r="V1855" s="74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69"/>
      <c r="B1856" s="70"/>
      <c r="C1856" s="71"/>
      <c r="D1856" s="72"/>
      <c r="E1856" s="73"/>
      <c r="F1856" s="73"/>
      <c r="G1856" s="73"/>
      <c r="H1856" s="73"/>
      <c r="I1856" s="72"/>
      <c r="J1856" s="74"/>
      <c r="K1856" s="75"/>
      <c r="L1856" s="76"/>
      <c r="M1856" s="77"/>
      <c r="N1856" s="77"/>
      <c r="O1856" s="76"/>
      <c r="P1856" s="73"/>
      <c r="Q1856" s="73"/>
      <c r="R1856" s="73"/>
      <c r="S1856" s="78"/>
      <c r="T1856" s="73"/>
      <c r="U1856" s="79"/>
      <c r="V1856" s="74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69"/>
      <c r="B1857" s="70"/>
      <c r="C1857" s="71"/>
      <c r="D1857" s="72"/>
      <c r="E1857" s="73"/>
      <c r="F1857" s="73"/>
      <c r="G1857" s="73"/>
      <c r="H1857" s="73"/>
      <c r="I1857" s="72"/>
      <c r="J1857" s="74"/>
      <c r="K1857" s="75"/>
      <c r="L1857" s="76"/>
      <c r="M1857" s="77"/>
      <c r="N1857" s="77"/>
      <c r="O1857" s="76"/>
      <c r="P1857" s="73"/>
      <c r="Q1857" s="73"/>
      <c r="R1857" s="73"/>
      <c r="S1857" s="78"/>
      <c r="T1857" s="73"/>
      <c r="U1857" s="79"/>
      <c r="V1857" s="74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69"/>
      <c r="B1858" s="70"/>
      <c r="C1858" s="71"/>
      <c r="D1858" s="72"/>
      <c r="E1858" s="73"/>
      <c r="F1858" s="73"/>
      <c r="G1858" s="73"/>
      <c r="H1858" s="73"/>
      <c r="I1858" s="72"/>
      <c r="J1858" s="74"/>
      <c r="K1858" s="75"/>
      <c r="L1858" s="76"/>
      <c r="M1858" s="77"/>
      <c r="N1858" s="77"/>
      <c r="O1858" s="76"/>
      <c r="P1858" s="73"/>
      <c r="Q1858" s="73"/>
      <c r="R1858" s="73"/>
      <c r="S1858" s="78"/>
      <c r="T1858" s="73"/>
      <c r="U1858" s="79"/>
      <c r="V1858" s="74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69"/>
      <c r="B1859" s="70"/>
      <c r="C1859" s="71"/>
      <c r="D1859" s="72"/>
      <c r="E1859" s="73"/>
      <c r="F1859" s="73"/>
      <c r="G1859" s="73"/>
      <c r="H1859" s="73"/>
      <c r="I1859" s="72"/>
      <c r="J1859" s="74"/>
      <c r="K1859" s="75"/>
      <c r="L1859" s="76"/>
      <c r="M1859" s="77"/>
      <c r="N1859" s="77"/>
      <c r="O1859" s="76"/>
      <c r="P1859" s="73"/>
      <c r="Q1859" s="73"/>
      <c r="R1859" s="73"/>
      <c r="S1859" s="78"/>
      <c r="T1859" s="73"/>
      <c r="U1859" s="79"/>
      <c r="V1859" s="74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69"/>
      <c r="B1860" s="70"/>
      <c r="C1860" s="71"/>
      <c r="D1860" s="72"/>
      <c r="E1860" s="73"/>
      <c r="F1860" s="73"/>
      <c r="G1860" s="73"/>
      <c r="H1860" s="73"/>
      <c r="I1860" s="72"/>
      <c r="J1860" s="74"/>
      <c r="K1860" s="75"/>
      <c r="L1860" s="76"/>
      <c r="M1860" s="77"/>
      <c r="N1860" s="77"/>
      <c r="O1860" s="76"/>
      <c r="P1860" s="73"/>
      <c r="Q1860" s="73"/>
      <c r="R1860" s="73"/>
      <c r="S1860" s="78"/>
      <c r="T1860" s="73"/>
      <c r="U1860" s="79"/>
      <c r="V1860" s="74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69"/>
      <c r="B1861" s="70"/>
      <c r="C1861" s="71"/>
      <c r="D1861" s="72"/>
      <c r="E1861" s="73"/>
      <c r="F1861" s="73"/>
      <c r="G1861" s="73"/>
      <c r="H1861" s="73"/>
      <c r="I1861" s="72"/>
      <c r="J1861" s="74"/>
      <c r="K1861" s="75"/>
      <c r="L1861" s="76"/>
      <c r="M1861" s="77"/>
      <c r="N1861" s="77"/>
      <c r="O1861" s="76"/>
      <c r="P1861" s="73"/>
      <c r="Q1861" s="73"/>
      <c r="R1861" s="73"/>
      <c r="S1861" s="78"/>
      <c r="T1861" s="73"/>
      <c r="U1861" s="79"/>
      <c r="V1861" s="74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69"/>
      <c r="B1862" s="70"/>
      <c r="C1862" s="71"/>
      <c r="D1862" s="72"/>
      <c r="E1862" s="73"/>
      <c r="F1862" s="73"/>
      <c r="G1862" s="73"/>
      <c r="H1862" s="73"/>
      <c r="I1862" s="72"/>
      <c r="J1862" s="74"/>
      <c r="K1862" s="75"/>
      <c r="L1862" s="76"/>
      <c r="M1862" s="77"/>
      <c r="N1862" s="77"/>
      <c r="O1862" s="76"/>
      <c r="P1862" s="73"/>
      <c r="Q1862" s="73"/>
      <c r="R1862" s="73"/>
      <c r="S1862" s="78"/>
      <c r="T1862" s="73"/>
      <c r="U1862" s="79"/>
      <c r="V1862" s="74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69"/>
      <c r="B1863" s="70"/>
      <c r="C1863" s="71"/>
      <c r="D1863" s="72"/>
      <c r="E1863" s="73"/>
      <c r="F1863" s="73"/>
      <c r="G1863" s="73"/>
      <c r="H1863" s="73"/>
      <c r="I1863" s="72"/>
      <c r="J1863" s="74"/>
      <c r="K1863" s="75"/>
      <c r="L1863" s="76"/>
      <c r="M1863" s="77"/>
      <c r="N1863" s="77"/>
      <c r="O1863" s="76"/>
      <c r="P1863" s="73"/>
      <c r="Q1863" s="73"/>
      <c r="R1863" s="73"/>
      <c r="S1863" s="78"/>
      <c r="T1863" s="73"/>
      <c r="U1863" s="79"/>
      <c r="V1863" s="74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69"/>
      <c r="B1864" s="70"/>
      <c r="C1864" s="71"/>
      <c r="D1864" s="72"/>
      <c r="E1864" s="73"/>
      <c r="F1864" s="73"/>
      <c r="G1864" s="73"/>
      <c r="H1864" s="73"/>
      <c r="I1864" s="72"/>
      <c r="J1864" s="74"/>
      <c r="K1864" s="75"/>
      <c r="L1864" s="76"/>
      <c r="M1864" s="77"/>
      <c r="N1864" s="77"/>
      <c r="O1864" s="76"/>
      <c r="P1864" s="73"/>
      <c r="Q1864" s="73"/>
      <c r="R1864" s="73"/>
      <c r="S1864" s="78"/>
      <c r="T1864" s="73"/>
      <c r="U1864" s="79"/>
      <c r="V1864" s="74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69"/>
      <c r="B1865" s="70"/>
      <c r="C1865" s="71"/>
      <c r="D1865" s="72"/>
      <c r="E1865" s="73"/>
      <c r="F1865" s="73"/>
      <c r="G1865" s="73"/>
      <c r="H1865" s="73"/>
      <c r="I1865" s="72"/>
      <c r="J1865" s="74"/>
      <c r="K1865" s="75"/>
      <c r="L1865" s="76"/>
      <c r="M1865" s="77"/>
      <c r="N1865" s="77"/>
      <c r="O1865" s="76"/>
      <c r="P1865" s="73"/>
      <c r="Q1865" s="73"/>
      <c r="R1865" s="73"/>
      <c r="S1865" s="78"/>
      <c r="T1865" s="73"/>
      <c r="U1865" s="79"/>
      <c r="V1865" s="74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69"/>
      <c r="B1866" s="70"/>
      <c r="C1866" s="71"/>
      <c r="D1866" s="72"/>
      <c r="E1866" s="73"/>
      <c r="F1866" s="73"/>
      <c r="G1866" s="73"/>
      <c r="H1866" s="73"/>
      <c r="I1866" s="72"/>
      <c r="J1866" s="74"/>
      <c r="K1866" s="75"/>
      <c r="L1866" s="76"/>
      <c r="M1866" s="77"/>
      <c r="N1866" s="77"/>
      <c r="O1866" s="76"/>
      <c r="P1866" s="73"/>
      <c r="Q1866" s="73"/>
      <c r="R1866" s="73"/>
      <c r="S1866" s="78"/>
      <c r="T1866" s="73"/>
      <c r="U1866" s="79"/>
      <c r="V1866" s="74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69"/>
      <c r="B1867" s="70"/>
      <c r="C1867" s="71"/>
      <c r="D1867" s="72"/>
      <c r="E1867" s="73"/>
      <c r="F1867" s="73"/>
      <c r="G1867" s="73"/>
      <c r="H1867" s="73"/>
      <c r="I1867" s="72"/>
      <c r="J1867" s="74"/>
      <c r="K1867" s="75"/>
      <c r="L1867" s="76"/>
      <c r="M1867" s="77"/>
      <c r="N1867" s="77"/>
      <c r="O1867" s="76"/>
      <c r="P1867" s="73"/>
      <c r="Q1867" s="73"/>
      <c r="R1867" s="73"/>
      <c r="S1867" s="78"/>
      <c r="T1867" s="73"/>
      <c r="U1867" s="79"/>
      <c r="V1867" s="74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69"/>
      <c r="B1868" s="70"/>
      <c r="C1868" s="71"/>
      <c r="D1868" s="72"/>
      <c r="E1868" s="73"/>
      <c r="F1868" s="73"/>
      <c r="G1868" s="73"/>
      <c r="H1868" s="73"/>
      <c r="I1868" s="72"/>
      <c r="J1868" s="74"/>
      <c r="K1868" s="75"/>
      <c r="L1868" s="76"/>
      <c r="M1868" s="77"/>
      <c r="N1868" s="77"/>
      <c r="O1868" s="76"/>
      <c r="P1868" s="73"/>
      <c r="Q1868" s="73"/>
      <c r="R1868" s="73"/>
      <c r="S1868" s="78"/>
      <c r="T1868" s="73"/>
      <c r="U1868" s="79"/>
      <c r="V1868" s="74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69"/>
      <c r="B1869" s="70"/>
      <c r="C1869" s="71"/>
      <c r="D1869" s="72"/>
      <c r="E1869" s="73"/>
      <c r="F1869" s="73"/>
      <c r="G1869" s="73"/>
      <c r="H1869" s="73"/>
      <c r="I1869" s="72"/>
      <c r="J1869" s="74"/>
      <c r="K1869" s="75"/>
      <c r="L1869" s="76"/>
      <c r="M1869" s="77"/>
      <c r="N1869" s="77"/>
      <c r="O1869" s="76"/>
      <c r="P1869" s="73"/>
      <c r="Q1869" s="73"/>
      <c r="R1869" s="73"/>
      <c r="S1869" s="78"/>
      <c r="T1869" s="73"/>
      <c r="U1869" s="79"/>
      <c r="V1869" s="74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69"/>
      <c r="B1870" s="70"/>
      <c r="C1870" s="71"/>
      <c r="D1870" s="72"/>
      <c r="E1870" s="73"/>
      <c r="F1870" s="73"/>
      <c r="G1870" s="73"/>
      <c r="H1870" s="73"/>
      <c r="I1870" s="72"/>
      <c r="J1870" s="74"/>
      <c r="K1870" s="75"/>
      <c r="L1870" s="76"/>
      <c r="M1870" s="77"/>
      <c r="N1870" s="77"/>
      <c r="O1870" s="76"/>
      <c r="P1870" s="73"/>
      <c r="Q1870" s="73"/>
      <c r="R1870" s="73"/>
      <c r="S1870" s="78"/>
      <c r="T1870" s="73"/>
      <c r="U1870" s="79"/>
      <c r="V1870" s="74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69"/>
      <c r="B1871" s="70"/>
      <c r="C1871" s="71"/>
      <c r="D1871" s="72"/>
      <c r="E1871" s="73"/>
      <c r="F1871" s="73"/>
      <c r="G1871" s="73"/>
      <c r="H1871" s="73"/>
      <c r="I1871" s="72"/>
      <c r="J1871" s="74"/>
      <c r="K1871" s="75"/>
      <c r="L1871" s="76"/>
      <c r="M1871" s="77"/>
      <c r="N1871" s="77"/>
      <c r="O1871" s="76"/>
      <c r="P1871" s="73"/>
      <c r="Q1871" s="73"/>
      <c r="R1871" s="73"/>
      <c r="S1871" s="78"/>
      <c r="T1871" s="73"/>
      <c r="U1871" s="79"/>
      <c r="V1871" s="74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69"/>
      <c r="B1872" s="70"/>
      <c r="C1872" s="71"/>
      <c r="D1872" s="72"/>
      <c r="E1872" s="73"/>
      <c r="F1872" s="73"/>
      <c r="G1872" s="73"/>
      <c r="H1872" s="73"/>
      <c r="I1872" s="72"/>
      <c r="J1872" s="74"/>
      <c r="K1872" s="75"/>
      <c r="L1872" s="76"/>
      <c r="M1872" s="77"/>
      <c r="N1872" s="77"/>
      <c r="O1872" s="76"/>
      <c r="P1872" s="73"/>
      <c r="Q1872" s="73"/>
      <c r="R1872" s="73"/>
      <c r="S1872" s="78"/>
      <c r="T1872" s="73"/>
      <c r="U1872" s="79"/>
      <c r="V1872" s="74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69"/>
      <c r="B1873" s="70"/>
      <c r="C1873" s="71"/>
      <c r="D1873" s="72"/>
      <c r="E1873" s="73"/>
      <c r="F1873" s="73"/>
      <c r="G1873" s="73"/>
      <c r="H1873" s="73"/>
      <c r="I1873" s="72"/>
      <c r="J1873" s="74"/>
      <c r="K1873" s="75"/>
      <c r="L1873" s="76"/>
      <c r="M1873" s="77"/>
      <c r="N1873" s="77"/>
      <c r="O1873" s="76"/>
      <c r="P1873" s="73"/>
      <c r="Q1873" s="73"/>
      <c r="R1873" s="73"/>
      <c r="S1873" s="78"/>
      <c r="T1873" s="73"/>
      <c r="U1873" s="79"/>
      <c r="V1873" s="74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69"/>
      <c r="B1874" s="70"/>
      <c r="C1874" s="71"/>
      <c r="D1874" s="72"/>
      <c r="E1874" s="73"/>
      <c r="F1874" s="73"/>
      <c r="G1874" s="73"/>
      <c r="H1874" s="73"/>
      <c r="I1874" s="72"/>
      <c r="J1874" s="74"/>
      <c r="K1874" s="75"/>
      <c r="L1874" s="76"/>
      <c r="M1874" s="77"/>
      <c r="N1874" s="77"/>
      <c r="O1874" s="76"/>
      <c r="P1874" s="73"/>
      <c r="Q1874" s="73"/>
      <c r="R1874" s="73"/>
      <c r="S1874" s="78"/>
      <c r="T1874" s="73"/>
      <c r="U1874" s="79"/>
      <c r="V1874" s="74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69"/>
      <c r="B1875" s="70"/>
      <c r="C1875" s="71"/>
      <c r="D1875" s="72"/>
      <c r="E1875" s="73"/>
      <c r="F1875" s="73"/>
      <c r="G1875" s="73"/>
      <c r="H1875" s="73"/>
      <c r="I1875" s="72"/>
      <c r="J1875" s="74"/>
      <c r="K1875" s="75"/>
      <c r="L1875" s="76"/>
      <c r="M1875" s="77"/>
      <c r="N1875" s="77"/>
      <c r="O1875" s="76"/>
      <c r="P1875" s="73"/>
      <c r="Q1875" s="73"/>
      <c r="R1875" s="73"/>
      <c r="S1875" s="78"/>
      <c r="T1875" s="73"/>
      <c r="U1875" s="79"/>
      <c r="V1875" s="74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69"/>
      <c r="B1876" s="70"/>
      <c r="C1876" s="71"/>
      <c r="D1876" s="72"/>
      <c r="E1876" s="73"/>
      <c r="F1876" s="73"/>
      <c r="G1876" s="73"/>
      <c r="H1876" s="73"/>
      <c r="I1876" s="72"/>
      <c r="J1876" s="74"/>
      <c r="K1876" s="75"/>
      <c r="L1876" s="76"/>
      <c r="M1876" s="77"/>
      <c r="N1876" s="77"/>
      <c r="O1876" s="76"/>
      <c r="P1876" s="73"/>
      <c r="Q1876" s="73"/>
      <c r="R1876" s="73"/>
      <c r="S1876" s="78"/>
      <c r="T1876" s="73"/>
      <c r="U1876" s="79"/>
      <c r="V1876" s="74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69"/>
      <c r="B1877" s="70"/>
      <c r="C1877" s="71"/>
      <c r="D1877" s="72"/>
      <c r="E1877" s="73"/>
      <c r="F1877" s="73"/>
      <c r="G1877" s="73"/>
      <c r="H1877" s="73"/>
      <c r="I1877" s="72"/>
      <c r="J1877" s="74"/>
      <c r="K1877" s="75"/>
      <c r="L1877" s="76"/>
      <c r="M1877" s="77"/>
      <c r="N1877" s="77"/>
      <c r="O1877" s="76"/>
      <c r="P1877" s="73"/>
      <c r="Q1877" s="73"/>
      <c r="R1877" s="73"/>
      <c r="S1877" s="78"/>
      <c r="T1877" s="73"/>
      <c r="U1877" s="79"/>
      <c r="V1877" s="74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69"/>
      <c r="B1878" s="70"/>
      <c r="C1878" s="71"/>
      <c r="D1878" s="72"/>
      <c r="E1878" s="73"/>
      <c r="F1878" s="73"/>
      <c r="G1878" s="73"/>
      <c r="H1878" s="73"/>
      <c r="I1878" s="72"/>
      <c r="J1878" s="74"/>
      <c r="K1878" s="75"/>
      <c r="L1878" s="76"/>
      <c r="M1878" s="77"/>
      <c r="N1878" s="77"/>
      <c r="O1878" s="76"/>
      <c r="P1878" s="73"/>
      <c r="Q1878" s="73"/>
      <c r="R1878" s="73"/>
      <c r="S1878" s="78"/>
      <c r="T1878" s="73"/>
      <c r="U1878" s="79"/>
      <c r="V1878" s="74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69"/>
      <c r="B1879" s="70"/>
      <c r="C1879" s="71"/>
      <c r="D1879" s="72"/>
      <c r="E1879" s="73"/>
      <c r="F1879" s="73"/>
      <c r="G1879" s="73"/>
      <c r="H1879" s="73"/>
      <c r="I1879" s="72"/>
      <c r="J1879" s="74"/>
      <c r="K1879" s="75"/>
      <c r="L1879" s="76"/>
      <c r="M1879" s="77"/>
      <c r="N1879" s="77"/>
      <c r="O1879" s="76"/>
      <c r="P1879" s="73"/>
      <c r="Q1879" s="73"/>
      <c r="R1879" s="73"/>
      <c r="S1879" s="78"/>
      <c r="T1879" s="73"/>
      <c r="U1879" s="79"/>
      <c r="V1879" s="74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69"/>
      <c r="B1880" s="70"/>
      <c r="C1880" s="71"/>
      <c r="D1880" s="72"/>
      <c r="E1880" s="73"/>
      <c r="F1880" s="73"/>
      <c r="G1880" s="73"/>
      <c r="H1880" s="73"/>
      <c r="I1880" s="72"/>
      <c r="J1880" s="74"/>
      <c r="K1880" s="75"/>
      <c r="L1880" s="76"/>
      <c r="M1880" s="77"/>
      <c r="N1880" s="77"/>
      <c r="O1880" s="76"/>
      <c r="P1880" s="73"/>
      <c r="Q1880" s="73"/>
      <c r="R1880" s="73"/>
      <c r="S1880" s="78"/>
      <c r="T1880" s="73"/>
      <c r="U1880" s="79"/>
      <c r="V1880" s="74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69"/>
      <c r="B1881" s="70"/>
      <c r="C1881" s="71"/>
      <c r="D1881" s="72"/>
      <c r="E1881" s="73"/>
      <c r="F1881" s="73"/>
      <c r="G1881" s="73"/>
      <c r="H1881" s="73"/>
      <c r="I1881" s="72"/>
      <c r="J1881" s="74"/>
      <c r="K1881" s="75"/>
      <c r="L1881" s="76"/>
      <c r="M1881" s="77"/>
      <c r="N1881" s="77"/>
      <c r="O1881" s="76"/>
      <c r="P1881" s="73"/>
      <c r="Q1881" s="73"/>
      <c r="R1881" s="73"/>
      <c r="S1881" s="78"/>
      <c r="T1881" s="73"/>
      <c r="U1881" s="79"/>
      <c r="V1881" s="74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69"/>
      <c r="B1882" s="70"/>
      <c r="C1882" s="71"/>
      <c r="D1882" s="72"/>
      <c r="E1882" s="73"/>
      <c r="F1882" s="73"/>
      <c r="G1882" s="73"/>
      <c r="H1882" s="73"/>
      <c r="I1882" s="72"/>
      <c r="J1882" s="74"/>
      <c r="K1882" s="75"/>
      <c r="L1882" s="76"/>
      <c r="M1882" s="77"/>
      <c r="N1882" s="77"/>
      <c r="O1882" s="76"/>
      <c r="P1882" s="73"/>
      <c r="Q1882" s="73"/>
      <c r="R1882" s="73"/>
      <c r="S1882" s="78"/>
      <c r="T1882" s="73"/>
      <c r="U1882" s="79"/>
      <c r="V1882" s="74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69"/>
      <c r="B1883" s="70"/>
      <c r="C1883" s="71"/>
      <c r="D1883" s="72"/>
      <c r="E1883" s="73"/>
      <c r="F1883" s="73"/>
      <c r="G1883" s="73"/>
      <c r="H1883" s="73"/>
      <c r="I1883" s="72"/>
      <c r="J1883" s="74"/>
      <c r="K1883" s="75"/>
      <c r="L1883" s="76"/>
      <c r="M1883" s="77"/>
      <c r="N1883" s="77"/>
      <c r="O1883" s="76"/>
      <c r="P1883" s="73"/>
      <c r="Q1883" s="73"/>
      <c r="R1883" s="73"/>
      <c r="S1883" s="78"/>
      <c r="T1883" s="73"/>
      <c r="U1883" s="79"/>
      <c r="V1883" s="74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69"/>
      <c r="B1884" s="70"/>
      <c r="C1884" s="71"/>
      <c r="D1884" s="72"/>
      <c r="E1884" s="73"/>
      <c r="F1884" s="73"/>
      <c r="G1884" s="73"/>
      <c r="H1884" s="73"/>
      <c r="I1884" s="72"/>
      <c r="J1884" s="74"/>
      <c r="K1884" s="75"/>
      <c r="L1884" s="76"/>
      <c r="M1884" s="77"/>
      <c r="N1884" s="77"/>
      <c r="O1884" s="76"/>
      <c r="P1884" s="73"/>
      <c r="Q1884" s="73"/>
      <c r="R1884" s="73"/>
      <c r="S1884" s="78"/>
      <c r="T1884" s="73"/>
      <c r="U1884" s="79"/>
      <c r="V1884" s="74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69"/>
      <c r="B1885" s="70"/>
      <c r="C1885" s="71"/>
      <c r="D1885" s="72"/>
      <c r="E1885" s="73"/>
      <c r="F1885" s="73"/>
      <c r="G1885" s="73"/>
      <c r="H1885" s="73"/>
      <c r="I1885" s="72"/>
      <c r="J1885" s="74"/>
      <c r="K1885" s="75"/>
      <c r="L1885" s="76"/>
      <c r="M1885" s="77"/>
      <c r="N1885" s="77"/>
      <c r="O1885" s="76"/>
      <c r="P1885" s="73"/>
      <c r="Q1885" s="73"/>
      <c r="R1885" s="73"/>
      <c r="S1885" s="78"/>
      <c r="T1885" s="73"/>
      <c r="U1885" s="79"/>
      <c r="V1885" s="74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69"/>
      <c r="B1886" s="70"/>
      <c r="C1886" s="71"/>
      <c r="D1886" s="72"/>
      <c r="E1886" s="73"/>
      <c r="F1886" s="73"/>
      <c r="G1886" s="73"/>
      <c r="H1886" s="73"/>
      <c r="I1886" s="72"/>
      <c r="J1886" s="74"/>
      <c r="K1886" s="75"/>
      <c r="L1886" s="76"/>
      <c r="M1886" s="77"/>
      <c r="N1886" s="77"/>
      <c r="O1886" s="76"/>
      <c r="P1886" s="73"/>
      <c r="Q1886" s="73"/>
      <c r="R1886" s="73"/>
      <c r="S1886" s="78"/>
      <c r="T1886" s="73"/>
      <c r="U1886" s="79"/>
      <c r="V1886" s="74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69"/>
      <c r="B1887" s="70"/>
      <c r="C1887" s="71"/>
      <c r="D1887" s="72"/>
      <c r="E1887" s="73"/>
      <c r="F1887" s="73"/>
      <c r="G1887" s="73"/>
      <c r="H1887" s="73"/>
      <c r="I1887" s="72"/>
      <c r="J1887" s="74"/>
      <c r="K1887" s="75"/>
      <c r="L1887" s="76"/>
      <c r="M1887" s="77"/>
      <c r="N1887" s="77"/>
      <c r="O1887" s="76"/>
      <c r="P1887" s="73"/>
      <c r="Q1887" s="73"/>
      <c r="R1887" s="73"/>
      <c r="S1887" s="78"/>
      <c r="T1887" s="73"/>
      <c r="U1887" s="79"/>
      <c r="V1887" s="74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69"/>
      <c r="B1888" s="70"/>
      <c r="C1888" s="71"/>
      <c r="D1888" s="72"/>
      <c r="E1888" s="73"/>
      <c r="F1888" s="73"/>
      <c r="G1888" s="73"/>
      <c r="H1888" s="73"/>
      <c r="I1888" s="72"/>
      <c r="J1888" s="74"/>
      <c r="K1888" s="75"/>
      <c r="L1888" s="76"/>
      <c r="M1888" s="77"/>
      <c r="N1888" s="77"/>
      <c r="O1888" s="76"/>
      <c r="P1888" s="73"/>
      <c r="Q1888" s="73"/>
      <c r="R1888" s="73"/>
      <c r="S1888" s="78"/>
      <c r="T1888" s="73"/>
      <c r="U1888" s="79"/>
      <c r="V1888" s="74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69"/>
      <c r="B1889" s="70"/>
      <c r="C1889" s="71"/>
      <c r="D1889" s="72"/>
      <c r="E1889" s="73"/>
      <c r="F1889" s="73"/>
      <c r="G1889" s="73"/>
      <c r="H1889" s="73"/>
      <c r="I1889" s="72"/>
      <c r="J1889" s="74"/>
      <c r="K1889" s="75"/>
      <c r="L1889" s="76"/>
      <c r="M1889" s="77"/>
      <c r="N1889" s="77"/>
      <c r="O1889" s="76"/>
      <c r="P1889" s="73"/>
      <c r="Q1889" s="73"/>
      <c r="R1889" s="73"/>
      <c r="S1889" s="78"/>
      <c r="T1889" s="73"/>
      <c r="U1889" s="79"/>
      <c r="V1889" s="74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69"/>
      <c r="B1890" s="70"/>
      <c r="C1890" s="71"/>
      <c r="D1890" s="72"/>
      <c r="E1890" s="73"/>
      <c r="F1890" s="73"/>
      <c r="G1890" s="73"/>
      <c r="H1890" s="73"/>
      <c r="I1890" s="72"/>
      <c r="J1890" s="74"/>
      <c r="K1890" s="75"/>
      <c r="L1890" s="76"/>
      <c r="M1890" s="77"/>
      <c r="N1890" s="77"/>
      <c r="O1890" s="76"/>
      <c r="P1890" s="73"/>
      <c r="Q1890" s="73"/>
      <c r="R1890" s="73"/>
      <c r="S1890" s="78"/>
      <c r="T1890" s="73"/>
      <c r="U1890" s="79"/>
      <c r="V1890" s="74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69"/>
      <c r="B1891" s="70"/>
      <c r="C1891" s="71"/>
      <c r="D1891" s="72"/>
      <c r="E1891" s="73"/>
      <c r="F1891" s="73"/>
      <c r="G1891" s="73"/>
      <c r="H1891" s="73"/>
      <c r="I1891" s="72"/>
      <c r="J1891" s="74"/>
      <c r="K1891" s="75"/>
      <c r="L1891" s="76"/>
      <c r="M1891" s="77"/>
      <c r="N1891" s="77"/>
      <c r="O1891" s="76"/>
      <c r="P1891" s="73"/>
      <c r="Q1891" s="73"/>
      <c r="R1891" s="73"/>
      <c r="S1891" s="78"/>
      <c r="T1891" s="73"/>
      <c r="U1891" s="79"/>
      <c r="V1891" s="74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69"/>
      <c r="B1892" s="70"/>
      <c r="C1892" s="71"/>
      <c r="D1892" s="72"/>
      <c r="E1892" s="73"/>
      <c r="F1892" s="73"/>
      <c r="G1892" s="73"/>
      <c r="H1892" s="73"/>
      <c r="I1892" s="72"/>
      <c r="J1892" s="74"/>
      <c r="K1892" s="75"/>
      <c r="L1892" s="76"/>
      <c r="M1892" s="77"/>
      <c r="N1892" s="77"/>
      <c r="O1892" s="76"/>
      <c r="P1892" s="73"/>
      <c r="Q1892" s="73"/>
      <c r="R1892" s="73"/>
      <c r="S1892" s="78"/>
      <c r="T1892" s="73"/>
      <c r="U1892" s="79"/>
      <c r="V1892" s="74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69"/>
      <c r="B1893" s="70"/>
      <c r="C1893" s="71"/>
      <c r="D1893" s="72"/>
      <c r="E1893" s="73"/>
      <c r="F1893" s="73"/>
      <c r="G1893" s="73"/>
      <c r="H1893" s="73"/>
      <c r="I1893" s="72"/>
      <c r="J1893" s="74"/>
      <c r="K1893" s="75"/>
      <c r="L1893" s="76"/>
      <c r="M1893" s="77"/>
      <c r="N1893" s="77"/>
      <c r="O1893" s="76"/>
      <c r="P1893" s="73"/>
      <c r="Q1893" s="73"/>
      <c r="R1893" s="73"/>
      <c r="S1893" s="78"/>
      <c r="T1893" s="73"/>
      <c r="U1893" s="79"/>
      <c r="V1893" s="74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69"/>
      <c r="B1894" s="70"/>
      <c r="C1894" s="71"/>
      <c r="D1894" s="72"/>
      <c r="E1894" s="73"/>
      <c r="F1894" s="73"/>
      <c r="G1894" s="73"/>
      <c r="H1894" s="73"/>
      <c r="I1894" s="72"/>
      <c r="J1894" s="74"/>
      <c r="K1894" s="75"/>
      <c r="L1894" s="76"/>
      <c r="M1894" s="77"/>
      <c r="N1894" s="77"/>
      <c r="O1894" s="76"/>
      <c r="P1894" s="73"/>
      <c r="Q1894" s="73"/>
      <c r="R1894" s="73"/>
      <c r="S1894" s="78"/>
      <c r="T1894" s="73"/>
      <c r="U1894" s="79"/>
      <c r="V1894" s="74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69"/>
      <c r="B1895" s="70"/>
      <c r="C1895" s="71"/>
      <c r="D1895" s="72"/>
      <c r="E1895" s="73"/>
      <c r="F1895" s="73"/>
      <c r="G1895" s="73"/>
      <c r="H1895" s="73"/>
      <c r="I1895" s="72"/>
      <c r="J1895" s="74"/>
      <c r="K1895" s="75"/>
      <c r="L1895" s="76"/>
      <c r="M1895" s="77"/>
      <c r="N1895" s="77"/>
      <c r="O1895" s="76"/>
      <c r="P1895" s="73"/>
      <c r="Q1895" s="73"/>
      <c r="R1895" s="73"/>
      <c r="S1895" s="78"/>
      <c r="T1895" s="73"/>
      <c r="U1895" s="79"/>
      <c r="V1895" s="74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69"/>
      <c r="B1896" s="70"/>
      <c r="C1896" s="71"/>
      <c r="D1896" s="72"/>
      <c r="E1896" s="73"/>
      <c r="F1896" s="73"/>
      <c r="G1896" s="73"/>
      <c r="H1896" s="73"/>
      <c r="I1896" s="72"/>
      <c r="J1896" s="74"/>
      <c r="K1896" s="75"/>
      <c r="L1896" s="76"/>
      <c r="M1896" s="77"/>
      <c r="N1896" s="77"/>
      <c r="O1896" s="76"/>
      <c r="P1896" s="73"/>
      <c r="Q1896" s="73"/>
      <c r="R1896" s="73"/>
      <c r="S1896" s="78"/>
      <c r="T1896" s="73"/>
      <c r="U1896" s="79"/>
      <c r="V1896" s="74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69"/>
      <c r="B1897" s="70"/>
      <c r="C1897" s="71"/>
      <c r="D1897" s="72"/>
      <c r="E1897" s="73"/>
      <c r="F1897" s="73"/>
      <c r="G1897" s="73"/>
      <c r="H1897" s="73"/>
      <c r="I1897" s="72"/>
      <c r="J1897" s="74"/>
      <c r="K1897" s="75"/>
      <c r="L1897" s="76"/>
      <c r="M1897" s="77"/>
      <c r="N1897" s="77"/>
      <c r="O1897" s="76"/>
      <c r="P1897" s="73"/>
      <c r="Q1897" s="73"/>
      <c r="R1897" s="73"/>
      <c r="S1897" s="78"/>
      <c r="T1897" s="73"/>
      <c r="U1897" s="79"/>
      <c r="V1897" s="74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69"/>
      <c r="B1898" s="70"/>
      <c r="C1898" s="71"/>
      <c r="D1898" s="72"/>
      <c r="E1898" s="73"/>
      <c r="F1898" s="73"/>
      <c r="G1898" s="73"/>
      <c r="H1898" s="73"/>
      <c r="I1898" s="72"/>
      <c r="J1898" s="74"/>
      <c r="K1898" s="75"/>
      <c r="L1898" s="76"/>
      <c r="M1898" s="77"/>
      <c r="N1898" s="77"/>
      <c r="O1898" s="76"/>
      <c r="P1898" s="73"/>
      <c r="Q1898" s="73"/>
      <c r="R1898" s="73"/>
      <c r="S1898" s="78"/>
      <c r="T1898" s="73"/>
      <c r="U1898" s="79"/>
      <c r="V1898" s="74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69"/>
      <c r="B1899" s="70"/>
      <c r="C1899" s="71"/>
      <c r="D1899" s="72"/>
      <c r="E1899" s="73"/>
      <c r="F1899" s="73"/>
      <c r="G1899" s="73"/>
      <c r="H1899" s="73"/>
      <c r="I1899" s="72"/>
      <c r="J1899" s="74"/>
      <c r="K1899" s="75"/>
      <c r="L1899" s="76"/>
      <c r="M1899" s="77"/>
      <c r="N1899" s="77"/>
      <c r="O1899" s="76"/>
      <c r="P1899" s="73"/>
      <c r="Q1899" s="73"/>
      <c r="R1899" s="73"/>
      <c r="S1899" s="78"/>
      <c r="T1899" s="73"/>
      <c r="U1899" s="79"/>
      <c r="V1899" s="74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69"/>
      <c r="B1900" s="70"/>
      <c r="C1900" s="71"/>
      <c r="D1900" s="72"/>
      <c r="E1900" s="73"/>
      <c r="F1900" s="73"/>
      <c r="G1900" s="73"/>
      <c r="H1900" s="73"/>
      <c r="I1900" s="72"/>
      <c r="J1900" s="74"/>
      <c r="K1900" s="75"/>
      <c r="L1900" s="76"/>
      <c r="M1900" s="77"/>
      <c r="N1900" s="77"/>
      <c r="O1900" s="76"/>
      <c r="P1900" s="73"/>
      <c r="Q1900" s="73"/>
      <c r="R1900" s="73"/>
      <c r="S1900" s="78"/>
      <c r="T1900" s="73"/>
      <c r="U1900" s="79"/>
      <c r="V1900" s="74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69"/>
      <c r="B1901" s="70"/>
      <c r="C1901" s="71"/>
      <c r="D1901" s="72"/>
      <c r="E1901" s="73"/>
      <c r="F1901" s="73"/>
      <c r="G1901" s="73"/>
      <c r="H1901" s="73"/>
      <c r="I1901" s="72"/>
      <c r="J1901" s="74"/>
      <c r="K1901" s="75"/>
      <c r="L1901" s="76"/>
      <c r="M1901" s="77"/>
      <c r="N1901" s="77"/>
      <c r="O1901" s="76"/>
      <c r="P1901" s="73"/>
      <c r="Q1901" s="73"/>
      <c r="R1901" s="73"/>
      <c r="S1901" s="78"/>
      <c r="T1901" s="73"/>
      <c r="U1901" s="79"/>
      <c r="V1901" s="74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69"/>
      <c r="B1902" s="70"/>
      <c r="C1902" s="71"/>
      <c r="D1902" s="72"/>
      <c r="E1902" s="73"/>
      <c r="F1902" s="73"/>
      <c r="G1902" s="73"/>
      <c r="H1902" s="73"/>
      <c r="I1902" s="72"/>
      <c r="J1902" s="74"/>
      <c r="K1902" s="75"/>
      <c r="L1902" s="76"/>
      <c r="M1902" s="77"/>
      <c r="N1902" s="77"/>
      <c r="O1902" s="76"/>
      <c r="P1902" s="73"/>
      <c r="Q1902" s="73"/>
      <c r="R1902" s="73"/>
      <c r="S1902" s="78"/>
      <c r="T1902" s="73"/>
      <c r="U1902" s="79"/>
      <c r="V1902" s="74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69"/>
      <c r="B1903" s="70"/>
      <c r="C1903" s="71"/>
      <c r="D1903" s="72"/>
      <c r="E1903" s="73"/>
      <c r="F1903" s="73"/>
      <c r="G1903" s="73"/>
      <c r="H1903" s="73"/>
      <c r="I1903" s="72"/>
      <c r="J1903" s="74"/>
      <c r="K1903" s="75"/>
      <c r="L1903" s="76"/>
      <c r="M1903" s="77"/>
      <c r="N1903" s="77"/>
      <c r="O1903" s="76"/>
      <c r="P1903" s="73"/>
      <c r="Q1903" s="73"/>
      <c r="R1903" s="73"/>
      <c r="S1903" s="78"/>
      <c r="T1903" s="73"/>
      <c r="U1903" s="79"/>
      <c r="V1903" s="74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69"/>
      <c r="B1904" s="70"/>
      <c r="C1904" s="71"/>
      <c r="D1904" s="72"/>
      <c r="E1904" s="73"/>
      <c r="F1904" s="73"/>
      <c r="G1904" s="73"/>
      <c r="H1904" s="73"/>
      <c r="I1904" s="72"/>
      <c r="J1904" s="74"/>
      <c r="K1904" s="75"/>
      <c r="L1904" s="76"/>
      <c r="M1904" s="77"/>
      <c r="N1904" s="77"/>
      <c r="O1904" s="76"/>
      <c r="P1904" s="73"/>
      <c r="Q1904" s="73"/>
      <c r="R1904" s="73"/>
      <c r="S1904" s="78"/>
      <c r="T1904" s="73"/>
      <c r="U1904" s="79"/>
      <c r="V1904" s="74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69"/>
      <c r="B1905" s="70"/>
      <c r="C1905" s="71"/>
      <c r="D1905" s="72"/>
      <c r="E1905" s="73"/>
      <c r="F1905" s="73"/>
      <c r="G1905" s="73"/>
      <c r="H1905" s="73"/>
      <c r="I1905" s="72"/>
      <c r="J1905" s="74"/>
      <c r="K1905" s="75"/>
      <c r="L1905" s="76"/>
      <c r="M1905" s="77"/>
      <c r="N1905" s="77"/>
      <c r="O1905" s="76"/>
      <c r="P1905" s="73"/>
      <c r="Q1905" s="73"/>
      <c r="R1905" s="73"/>
      <c r="S1905" s="78"/>
      <c r="T1905" s="73"/>
      <c r="U1905" s="79"/>
      <c r="V1905" s="74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69"/>
      <c r="B1906" s="70"/>
      <c r="C1906" s="71"/>
      <c r="D1906" s="72"/>
      <c r="E1906" s="73"/>
      <c r="F1906" s="73"/>
      <c r="G1906" s="73"/>
      <c r="H1906" s="73"/>
      <c r="I1906" s="72"/>
      <c r="J1906" s="74"/>
      <c r="K1906" s="75"/>
      <c r="L1906" s="76"/>
      <c r="M1906" s="77"/>
      <c r="N1906" s="77"/>
      <c r="O1906" s="76"/>
      <c r="P1906" s="73"/>
      <c r="Q1906" s="73"/>
      <c r="R1906" s="73"/>
      <c r="S1906" s="78"/>
      <c r="T1906" s="73"/>
      <c r="U1906" s="79"/>
      <c r="V1906" s="74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69"/>
      <c r="B1907" s="70"/>
      <c r="C1907" s="71"/>
      <c r="D1907" s="72"/>
      <c r="E1907" s="73"/>
      <c r="F1907" s="73"/>
      <c r="G1907" s="73"/>
      <c r="H1907" s="73"/>
      <c r="I1907" s="72"/>
      <c r="J1907" s="74"/>
      <c r="K1907" s="75"/>
      <c r="L1907" s="76"/>
      <c r="M1907" s="77"/>
      <c r="N1907" s="77"/>
      <c r="O1907" s="76"/>
      <c r="P1907" s="73"/>
      <c r="Q1907" s="73"/>
      <c r="R1907" s="73"/>
      <c r="S1907" s="78"/>
      <c r="T1907" s="73"/>
      <c r="U1907" s="79"/>
      <c r="V1907" s="74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69"/>
      <c r="B1908" s="70"/>
      <c r="C1908" s="71"/>
      <c r="D1908" s="72"/>
      <c r="E1908" s="73"/>
      <c r="F1908" s="73"/>
      <c r="G1908" s="73"/>
      <c r="H1908" s="73"/>
      <c r="I1908" s="72"/>
      <c r="J1908" s="74"/>
      <c r="K1908" s="75"/>
      <c r="L1908" s="76"/>
      <c r="M1908" s="77"/>
      <c r="N1908" s="77"/>
      <c r="O1908" s="76"/>
      <c r="P1908" s="73"/>
      <c r="Q1908" s="73"/>
      <c r="R1908" s="73"/>
      <c r="S1908" s="78"/>
      <c r="T1908" s="73"/>
      <c r="U1908" s="79"/>
      <c r="V1908" s="74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69"/>
      <c r="B1909" s="70"/>
      <c r="C1909" s="71"/>
      <c r="D1909" s="72"/>
      <c r="E1909" s="73"/>
      <c r="F1909" s="73"/>
      <c r="G1909" s="73"/>
      <c r="H1909" s="73"/>
      <c r="I1909" s="72"/>
      <c r="J1909" s="74"/>
      <c r="K1909" s="75"/>
      <c r="L1909" s="76"/>
      <c r="M1909" s="77"/>
      <c r="N1909" s="77"/>
      <c r="O1909" s="76"/>
      <c r="P1909" s="73"/>
      <c r="Q1909" s="73"/>
      <c r="R1909" s="73"/>
      <c r="S1909" s="78"/>
      <c r="T1909" s="73"/>
      <c r="U1909" s="79"/>
      <c r="V1909" s="74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69"/>
      <c r="B1910" s="70"/>
      <c r="C1910" s="71"/>
      <c r="D1910" s="72"/>
      <c r="E1910" s="73"/>
      <c r="F1910" s="73"/>
      <c r="G1910" s="73"/>
      <c r="H1910" s="73"/>
      <c r="I1910" s="72"/>
      <c r="J1910" s="74"/>
      <c r="K1910" s="75"/>
      <c r="L1910" s="76"/>
      <c r="M1910" s="77"/>
      <c r="N1910" s="77"/>
      <c r="O1910" s="76"/>
      <c r="P1910" s="73"/>
      <c r="Q1910" s="73"/>
      <c r="R1910" s="73"/>
      <c r="S1910" s="78"/>
      <c r="T1910" s="73"/>
      <c r="U1910" s="79"/>
      <c r="V1910" s="74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69"/>
      <c r="B1911" s="70"/>
      <c r="C1911" s="71"/>
      <c r="D1911" s="72"/>
      <c r="E1911" s="73"/>
      <c r="F1911" s="73"/>
      <c r="G1911" s="73"/>
      <c r="H1911" s="73"/>
      <c r="I1911" s="72"/>
      <c r="J1911" s="74"/>
      <c r="K1911" s="75"/>
      <c r="L1911" s="76"/>
      <c r="M1911" s="77"/>
      <c r="N1911" s="77"/>
      <c r="O1911" s="76"/>
      <c r="P1911" s="73"/>
      <c r="Q1911" s="73"/>
      <c r="R1911" s="73"/>
      <c r="S1911" s="78"/>
      <c r="T1911" s="73"/>
      <c r="U1911" s="79"/>
      <c r="V1911" s="74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69"/>
      <c r="B1912" s="70"/>
      <c r="C1912" s="71"/>
      <c r="D1912" s="72"/>
      <c r="E1912" s="73"/>
      <c r="F1912" s="73"/>
      <c r="G1912" s="73"/>
      <c r="H1912" s="73"/>
      <c r="I1912" s="72"/>
      <c r="J1912" s="74"/>
      <c r="K1912" s="75"/>
      <c r="L1912" s="76"/>
      <c r="M1912" s="77"/>
      <c r="N1912" s="77"/>
      <c r="O1912" s="76"/>
      <c r="P1912" s="73"/>
      <c r="Q1912" s="73"/>
      <c r="R1912" s="73"/>
      <c r="S1912" s="78"/>
      <c r="T1912" s="73"/>
      <c r="U1912" s="79"/>
      <c r="V1912" s="74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69"/>
      <c r="B1913" s="70"/>
      <c r="C1913" s="71"/>
      <c r="D1913" s="72"/>
      <c r="E1913" s="73"/>
      <c r="F1913" s="73"/>
      <c r="G1913" s="73"/>
      <c r="H1913" s="73"/>
      <c r="I1913" s="72"/>
      <c r="J1913" s="74"/>
      <c r="K1913" s="75"/>
      <c r="L1913" s="76"/>
      <c r="M1913" s="77"/>
      <c r="N1913" s="77"/>
      <c r="O1913" s="76"/>
      <c r="P1913" s="73"/>
      <c r="Q1913" s="73"/>
      <c r="R1913" s="73"/>
      <c r="S1913" s="78"/>
      <c r="T1913" s="73"/>
      <c r="U1913" s="79"/>
      <c r="V1913" s="74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69"/>
      <c r="B1914" s="70"/>
      <c r="C1914" s="71"/>
      <c r="D1914" s="72"/>
      <c r="E1914" s="73"/>
      <c r="F1914" s="73"/>
      <c r="G1914" s="73"/>
      <c r="H1914" s="73"/>
      <c r="I1914" s="72"/>
      <c r="J1914" s="74"/>
      <c r="K1914" s="75"/>
      <c r="L1914" s="76"/>
      <c r="M1914" s="77"/>
      <c r="N1914" s="77"/>
      <c r="O1914" s="76"/>
      <c r="P1914" s="73"/>
      <c r="Q1914" s="73"/>
      <c r="R1914" s="73"/>
      <c r="S1914" s="78"/>
      <c r="T1914" s="73"/>
      <c r="U1914" s="79"/>
      <c r="V1914" s="74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69"/>
      <c r="B1915" s="70"/>
      <c r="C1915" s="71"/>
      <c r="D1915" s="72"/>
      <c r="E1915" s="73"/>
      <c r="F1915" s="73"/>
      <c r="G1915" s="73"/>
      <c r="H1915" s="73"/>
      <c r="I1915" s="72"/>
      <c r="J1915" s="74"/>
      <c r="K1915" s="75"/>
      <c r="L1915" s="76"/>
      <c r="M1915" s="77"/>
      <c r="N1915" s="77"/>
      <c r="O1915" s="76"/>
      <c r="P1915" s="73"/>
      <c r="Q1915" s="73"/>
      <c r="R1915" s="73"/>
      <c r="S1915" s="78"/>
      <c r="T1915" s="73"/>
      <c r="U1915" s="79"/>
      <c r="V1915" s="74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69"/>
      <c r="B1916" s="70"/>
      <c r="C1916" s="71"/>
      <c r="D1916" s="72"/>
      <c r="E1916" s="73"/>
      <c r="F1916" s="73"/>
      <c r="G1916" s="73"/>
      <c r="H1916" s="73"/>
      <c r="I1916" s="72"/>
      <c r="J1916" s="74"/>
      <c r="K1916" s="75"/>
      <c r="L1916" s="76"/>
      <c r="M1916" s="77"/>
      <c r="N1916" s="77"/>
      <c r="O1916" s="76"/>
      <c r="P1916" s="73"/>
      <c r="Q1916" s="73"/>
      <c r="R1916" s="73"/>
      <c r="S1916" s="78"/>
      <c r="T1916" s="73"/>
      <c r="U1916" s="79"/>
      <c r="V1916" s="74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69"/>
      <c r="B1917" s="70"/>
      <c r="C1917" s="71"/>
      <c r="D1917" s="72"/>
      <c r="E1917" s="73"/>
      <c r="F1917" s="73"/>
      <c r="G1917" s="73"/>
      <c r="H1917" s="73"/>
      <c r="I1917" s="72"/>
      <c r="J1917" s="74"/>
      <c r="K1917" s="75"/>
      <c r="L1917" s="76"/>
      <c r="M1917" s="77"/>
      <c r="N1917" s="77"/>
      <c r="O1917" s="76"/>
      <c r="P1917" s="73"/>
      <c r="Q1917" s="73"/>
      <c r="R1917" s="73"/>
      <c r="S1917" s="78"/>
      <c r="T1917" s="73"/>
      <c r="U1917" s="79"/>
      <c r="V1917" s="74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69"/>
      <c r="B1918" s="70"/>
      <c r="C1918" s="71"/>
      <c r="D1918" s="72"/>
      <c r="E1918" s="73"/>
      <c r="F1918" s="73"/>
      <c r="G1918" s="73"/>
      <c r="H1918" s="73"/>
      <c r="I1918" s="72"/>
      <c r="J1918" s="74"/>
      <c r="K1918" s="75"/>
      <c r="L1918" s="76"/>
      <c r="M1918" s="77"/>
      <c r="N1918" s="77"/>
      <c r="O1918" s="76"/>
      <c r="P1918" s="73"/>
      <c r="Q1918" s="73"/>
      <c r="R1918" s="73"/>
      <c r="S1918" s="78"/>
      <c r="T1918" s="73"/>
      <c r="U1918" s="79"/>
      <c r="V1918" s="74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69"/>
      <c r="B1919" s="70"/>
      <c r="C1919" s="71"/>
      <c r="D1919" s="72"/>
      <c r="E1919" s="73"/>
      <c r="F1919" s="73"/>
      <c r="G1919" s="73"/>
      <c r="H1919" s="73"/>
      <c r="I1919" s="72"/>
      <c r="J1919" s="74"/>
      <c r="K1919" s="75"/>
      <c r="L1919" s="76"/>
      <c r="M1919" s="77"/>
      <c r="N1919" s="77"/>
      <c r="O1919" s="76"/>
      <c r="P1919" s="73"/>
      <c r="Q1919" s="73"/>
      <c r="R1919" s="73"/>
      <c r="S1919" s="78"/>
      <c r="T1919" s="73"/>
      <c r="U1919" s="79"/>
      <c r="V1919" s="74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69"/>
      <c r="B1920" s="70"/>
      <c r="C1920" s="71"/>
      <c r="D1920" s="72"/>
      <c r="E1920" s="73"/>
      <c r="F1920" s="73"/>
      <c r="G1920" s="73"/>
      <c r="H1920" s="73"/>
      <c r="I1920" s="72"/>
      <c r="J1920" s="74"/>
      <c r="K1920" s="75"/>
      <c r="L1920" s="76"/>
      <c r="M1920" s="77"/>
      <c r="N1920" s="77"/>
      <c r="O1920" s="76"/>
      <c r="P1920" s="73"/>
      <c r="Q1920" s="73"/>
      <c r="R1920" s="73"/>
      <c r="S1920" s="78"/>
      <c r="T1920" s="73"/>
      <c r="U1920" s="79"/>
      <c r="V1920" s="74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69"/>
      <c r="B1921" s="70"/>
      <c r="C1921" s="71"/>
      <c r="D1921" s="72"/>
      <c r="E1921" s="73"/>
      <c r="F1921" s="73"/>
      <c r="G1921" s="73"/>
      <c r="H1921" s="73"/>
      <c r="I1921" s="72"/>
      <c r="J1921" s="74"/>
      <c r="K1921" s="75"/>
      <c r="L1921" s="76"/>
      <c r="M1921" s="77"/>
      <c r="N1921" s="77"/>
      <c r="O1921" s="76"/>
      <c r="P1921" s="73"/>
      <c r="Q1921" s="73"/>
      <c r="R1921" s="73"/>
      <c r="S1921" s="78"/>
      <c r="T1921" s="73"/>
      <c r="U1921" s="79"/>
      <c r="V1921" s="74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69"/>
      <c r="B1922" s="70"/>
      <c r="C1922" s="71"/>
      <c r="D1922" s="72"/>
      <c r="E1922" s="73"/>
      <c r="F1922" s="73"/>
      <c r="G1922" s="73"/>
      <c r="H1922" s="73"/>
      <c r="I1922" s="72"/>
      <c r="J1922" s="74"/>
      <c r="K1922" s="75"/>
      <c r="L1922" s="76"/>
      <c r="M1922" s="77"/>
      <c r="N1922" s="77"/>
      <c r="O1922" s="76"/>
      <c r="P1922" s="73"/>
      <c r="Q1922" s="73"/>
      <c r="R1922" s="73"/>
      <c r="S1922" s="78"/>
      <c r="T1922" s="73"/>
      <c r="U1922" s="79"/>
      <c r="V1922" s="74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69"/>
      <c r="B1923" s="70"/>
      <c r="C1923" s="71"/>
      <c r="D1923" s="72"/>
      <c r="E1923" s="73"/>
      <c r="F1923" s="73"/>
      <c r="G1923" s="73"/>
      <c r="H1923" s="73"/>
      <c r="I1923" s="72"/>
      <c r="J1923" s="74"/>
      <c r="K1923" s="75"/>
      <c r="L1923" s="76"/>
      <c r="M1923" s="77"/>
      <c r="N1923" s="77"/>
      <c r="O1923" s="76"/>
      <c r="P1923" s="73"/>
      <c r="Q1923" s="73"/>
      <c r="R1923" s="73"/>
      <c r="S1923" s="78"/>
      <c r="T1923" s="73"/>
      <c r="U1923" s="79"/>
      <c r="V1923" s="74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69"/>
      <c r="B1924" s="70"/>
      <c r="C1924" s="71"/>
      <c r="D1924" s="72"/>
      <c r="E1924" s="73"/>
      <c r="F1924" s="73"/>
      <c r="G1924" s="73"/>
      <c r="H1924" s="73"/>
      <c r="I1924" s="72"/>
      <c r="J1924" s="74"/>
      <c r="K1924" s="75"/>
      <c r="L1924" s="76"/>
      <c r="M1924" s="77"/>
      <c r="N1924" s="77"/>
      <c r="O1924" s="76"/>
      <c r="P1924" s="73"/>
      <c r="Q1924" s="73"/>
      <c r="R1924" s="73"/>
      <c r="S1924" s="78"/>
      <c r="T1924" s="73"/>
      <c r="U1924" s="79"/>
      <c r="V1924" s="74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69"/>
      <c r="B1925" s="70"/>
      <c r="C1925" s="71"/>
      <c r="D1925" s="72"/>
      <c r="E1925" s="73"/>
      <c r="F1925" s="73"/>
      <c r="G1925" s="73"/>
      <c r="H1925" s="73"/>
      <c r="I1925" s="72"/>
      <c r="J1925" s="74"/>
      <c r="K1925" s="75"/>
      <c r="L1925" s="76"/>
      <c r="M1925" s="77"/>
      <c r="N1925" s="77"/>
      <c r="O1925" s="76"/>
      <c r="P1925" s="73"/>
      <c r="Q1925" s="73"/>
      <c r="R1925" s="73"/>
      <c r="S1925" s="78"/>
      <c r="T1925" s="73"/>
      <c r="U1925" s="79"/>
      <c r="V1925" s="74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69"/>
      <c r="B1926" s="70"/>
      <c r="C1926" s="71"/>
      <c r="D1926" s="72"/>
      <c r="E1926" s="73"/>
      <c r="F1926" s="73"/>
      <c r="G1926" s="73"/>
      <c r="H1926" s="73"/>
      <c r="I1926" s="72"/>
      <c r="J1926" s="74"/>
      <c r="K1926" s="75"/>
      <c r="L1926" s="76"/>
      <c r="M1926" s="77"/>
      <c r="N1926" s="77"/>
      <c r="O1926" s="76"/>
      <c r="P1926" s="73"/>
      <c r="Q1926" s="73"/>
      <c r="R1926" s="73"/>
      <c r="S1926" s="78"/>
      <c r="T1926" s="73"/>
      <c r="U1926" s="79"/>
      <c r="V1926" s="74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69"/>
      <c r="B1927" s="70"/>
      <c r="C1927" s="71"/>
      <c r="D1927" s="72"/>
      <c r="E1927" s="73"/>
      <c r="F1927" s="73"/>
      <c r="G1927" s="73"/>
      <c r="H1927" s="73"/>
      <c r="I1927" s="72"/>
      <c r="J1927" s="74"/>
      <c r="K1927" s="75"/>
      <c r="L1927" s="76"/>
      <c r="M1927" s="77"/>
      <c r="N1927" s="77"/>
      <c r="O1927" s="76"/>
      <c r="P1927" s="73"/>
      <c r="Q1927" s="73"/>
      <c r="R1927" s="73"/>
      <c r="S1927" s="78"/>
      <c r="T1927" s="73"/>
      <c r="U1927" s="79"/>
      <c r="V1927" s="74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69"/>
      <c r="B1928" s="70"/>
      <c r="C1928" s="71"/>
      <c r="D1928" s="72"/>
      <c r="E1928" s="73"/>
      <c r="F1928" s="73"/>
      <c r="G1928" s="73"/>
      <c r="H1928" s="73"/>
      <c r="I1928" s="72"/>
      <c r="J1928" s="74"/>
      <c r="K1928" s="75"/>
      <c r="L1928" s="76"/>
      <c r="M1928" s="77"/>
      <c r="N1928" s="77"/>
      <c r="O1928" s="76"/>
      <c r="P1928" s="73"/>
      <c r="Q1928" s="73"/>
      <c r="R1928" s="73"/>
      <c r="S1928" s="78"/>
      <c r="T1928" s="73"/>
      <c r="U1928" s="79"/>
      <c r="V1928" s="74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69"/>
      <c r="B1929" s="70"/>
      <c r="C1929" s="71"/>
      <c r="D1929" s="72"/>
      <c r="E1929" s="73"/>
      <c r="F1929" s="73"/>
      <c r="G1929" s="73"/>
      <c r="H1929" s="73"/>
      <c r="I1929" s="72"/>
      <c r="J1929" s="74"/>
      <c r="K1929" s="75"/>
      <c r="L1929" s="76"/>
      <c r="M1929" s="77"/>
      <c r="N1929" s="77"/>
      <c r="O1929" s="76"/>
      <c r="P1929" s="73"/>
      <c r="Q1929" s="73"/>
      <c r="R1929" s="73"/>
      <c r="S1929" s="78"/>
      <c r="T1929" s="73"/>
      <c r="U1929" s="79"/>
      <c r="V1929" s="74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69"/>
      <c r="B1930" s="70"/>
      <c r="C1930" s="71"/>
      <c r="D1930" s="72"/>
      <c r="E1930" s="73"/>
      <c r="F1930" s="73"/>
      <c r="G1930" s="73"/>
      <c r="H1930" s="73"/>
      <c r="I1930" s="72"/>
      <c r="J1930" s="74"/>
      <c r="K1930" s="75"/>
      <c r="L1930" s="76"/>
      <c r="M1930" s="77"/>
      <c r="N1930" s="77"/>
      <c r="O1930" s="76"/>
      <c r="P1930" s="73"/>
      <c r="Q1930" s="73"/>
      <c r="R1930" s="73"/>
      <c r="S1930" s="78"/>
      <c r="T1930" s="73"/>
      <c r="U1930" s="79"/>
      <c r="V1930" s="74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69"/>
      <c r="B1931" s="70"/>
      <c r="C1931" s="71"/>
      <c r="D1931" s="72"/>
      <c r="E1931" s="73"/>
      <c r="F1931" s="73"/>
      <c r="G1931" s="73"/>
      <c r="H1931" s="73"/>
      <c r="I1931" s="72"/>
      <c r="J1931" s="74"/>
      <c r="K1931" s="75"/>
      <c r="L1931" s="76"/>
      <c r="M1931" s="77"/>
      <c r="N1931" s="77"/>
      <c r="O1931" s="76"/>
      <c r="P1931" s="73"/>
      <c r="Q1931" s="73"/>
      <c r="R1931" s="73"/>
      <c r="S1931" s="78"/>
      <c r="T1931" s="73"/>
      <c r="U1931" s="79"/>
      <c r="V1931" s="74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69"/>
      <c r="B1932" s="70"/>
      <c r="C1932" s="71"/>
      <c r="D1932" s="72"/>
      <c r="E1932" s="73"/>
      <c r="F1932" s="73"/>
      <c r="G1932" s="73"/>
      <c r="H1932" s="73"/>
      <c r="I1932" s="72"/>
      <c r="J1932" s="74"/>
      <c r="K1932" s="75"/>
      <c r="L1932" s="76"/>
      <c r="M1932" s="77"/>
      <c r="N1932" s="77"/>
      <c r="O1932" s="76"/>
      <c r="P1932" s="73"/>
      <c r="Q1932" s="73"/>
      <c r="R1932" s="73"/>
      <c r="S1932" s="78"/>
      <c r="T1932" s="73"/>
      <c r="U1932" s="79"/>
      <c r="V1932" s="74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69"/>
      <c r="B1933" s="70"/>
      <c r="C1933" s="71"/>
      <c r="D1933" s="72"/>
      <c r="E1933" s="73"/>
      <c r="F1933" s="73"/>
      <c r="G1933" s="73"/>
      <c r="H1933" s="73"/>
      <c r="I1933" s="72"/>
      <c r="J1933" s="74"/>
      <c r="K1933" s="75"/>
      <c r="L1933" s="76"/>
      <c r="M1933" s="77"/>
      <c r="N1933" s="77"/>
      <c r="O1933" s="76"/>
      <c r="P1933" s="73"/>
      <c r="Q1933" s="73"/>
      <c r="R1933" s="73"/>
      <c r="S1933" s="78"/>
      <c r="T1933" s="73"/>
      <c r="U1933" s="79"/>
      <c r="V1933" s="74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69"/>
      <c r="B1934" s="70"/>
      <c r="C1934" s="71"/>
      <c r="D1934" s="72"/>
      <c r="E1934" s="73"/>
      <c r="F1934" s="73"/>
      <c r="G1934" s="73"/>
      <c r="H1934" s="73"/>
      <c r="I1934" s="72"/>
      <c r="J1934" s="74"/>
      <c r="K1934" s="75"/>
      <c r="L1934" s="76"/>
      <c r="M1934" s="77"/>
      <c r="N1934" s="77"/>
      <c r="O1934" s="76"/>
      <c r="P1934" s="73"/>
      <c r="Q1934" s="73"/>
      <c r="R1934" s="73"/>
      <c r="S1934" s="78"/>
      <c r="T1934" s="73"/>
      <c r="U1934" s="79"/>
      <c r="V1934" s="74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69"/>
      <c r="B1935" s="70"/>
      <c r="C1935" s="71"/>
      <c r="D1935" s="72"/>
      <c r="E1935" s="73"/>
      <c r="F1935" s="73"/>
      <c r="G1935" s="73"/>
      <c r="H1935" s="73"/>
      <c r="I1935" s="72"/>
      <c r="J1935" s="74"/>
      <c r="K1935" s="75"/>
      <c r="L1935" s="76"/>
      <c r="M1935" s="77"/>
      <c r="N1935" s="77"/>
      <c r="O1935" s="76"/>
      <c r="P1935" s="73"/>
      <c r="Q1935" s="73"/>
      <c r="R1935" s="73"/>
      <c r="S1935" s="78"/>
      <c r="T1935" s="73"/>
      <c r="U1935" s="79"/>
      <c r="V1935" s="74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69"/>
      <c r="B1936" s="70"/>
      <c r="C1936" s="71"/>
      <c r="D1936" s="72"/>
      <c r="E1936" s="73"/>
      <c r="F1936" s="73"/>
      <c r="G1936" s="73"/>
      <c r="H1936" s="73"/>
      <c r="I1936" s="72"/>
      <c r="J1936" s="74"/>
      <c r="K1936" s="75"/>
      <c r="L1936" s="76"/>
      <c r="M1936" s="77"/>
      <c r="N1936" s="77"/>
      <c r="O1936" s="76"/>
      <c r="P1936" s="73"/>
      <c r="Q1936" s="73"/>
      <c r="R1936" s="73"/>
      <c r="S1936" s="78"/>
      <c r="T1936" s="73"/>
      <c r="U1936" s="79"/>
      <c r="V1936" s="74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69"/>
      <c r="B1937" s="70"/>
      <c r="C1937" s="71"/>
      <c r="D1937" s="72"/>
      <c r="E1937" s="73"/>
      <c r="F1937" s="73"/>
      <c r="G1937" s="73"/>
      <c r="H1937" s="73"/>
      <c r="I1937" s="72"/>
      <c r="J1937" s="74"/>
      <c r="K1937" s="75"/>
      <c r="L1937" s="76"/>
      <c r="M1937" s="77"/>
      <c r="N1937" s="77"/>
      <c r="O1937" s="76"/>
      <c r="P1937" s="73"/>
      <c r="Q1937" s="73"/>
      <c r="R1937" s="73"/>
      <c r="S1937" s="78"/>
      <c r="T1937" s="73"/>
      <c r="U1937" s="79"/>
      <c r="V1937" s="74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69"/>
      <c r="B1938" s="70"/>
      <c r="C1938" s="71"/>
      <c r="D1938" s="72"/>
      <c r="E1938" s="73"/>
      <c r="F1938" s="73"/>
      <c r="G1938" s="73"/>
      <c r="H1938" s="73"/>
      <c r="I1938" s="72"/>
      <c r="J1938" s="74"/>
      <c r="K1938" s="75"/>
      <c r="L1938" s="76"/>
      <c r="M1938" s="77"/>
      <c r="N1938" s="77"/>
      <c r="O1938" s="76"/>
      <c r="P1938" s="73"/>
      <c r="Q1938" s="73"/>
      <c r="R1938" s="73"/>
      <c r="S1938" s="78"/>
      <c r="T1938" s="73"/>
      <c r="U1938" s="79"/>
      <c r="V1938" s="74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69"/>
      <c r="B1939" s="70"/>
      <c r="C1939" s="71"/>
      <c r="D1939" s="72"/>
      <c r="E1939" s="73"/>
      <c r="F1939" s="73"/>
      <c r="G1939" s="73"/>
      <c r="H1939" s="73"/>
      <c r="I1939" s="72"/>
      <c r="J1939" s="74"/>
      <c r="K1939" s="75"/>
      <c r="L1939" s="76"/>
      <c r="M1939" s="77"/>
      <c r="N1939" s="77"/>
      <c r="O1939" s="76"/>
      <c r="P1939" s="73"/>
      <c r="Q1939" s="73"/>
      <c r="R1939" s="73"/>
      <c r="S1939" s="78"/>
      <c r="T1939" s="73"/>
      <c r="U1939" s="79"/>
      <c r="V1939" s="74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69"/>
      <c r="B1940" s="70"/>
      <c r="C1940" s="71"/>
      <c r="D1940" s="72"/>
      <c r="E1940" s="73"/>
      <c r="F1940" s="73"/>
      <c r="G1940" s="73"/>
      <c r="H1940" s="73"/>
      <c r="I1940" s="72"/>
      <c r="J1940" s="74"/>
      <c r="K1940" s="75"/>
      <c r="L1940" s="76"/>
      <c r="M1940" s="77"/>
      <c r="N1940" s="77"/>
      <c r="O1940" s="76"/>
      <c r="P1940" s="73"/>
      <c r="Q1940" s="73"/>
      <c r="R1940" s="73"/>
      <c r="S1940" s="78"/>
      <c r="T1940" s="73"/>
      <c r="U1940" s="79"/>
      <c r="V1940" s="74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69"/>
      <c r="B1941" s="70"/>
      <c r="C1941" s="71"/>
      <c r="D1941" s="72"/>
      <c r="E1941" s="73"/>
      <c r="F1941" s="73"/>
      <c r="G1941" s="73"/>
      <c r="H1941" s="73"/>
      <c r="I1941" s="72"/>
      <c r="J1941" s="74"/>
      <c r="K1941" s="75"/>
      <c r="L1941" s="76"/>
      <c r="M1941" s="77"/>
      <c r="N1941" s="77"/>
      <c r="O1941" s="76"/>
      <c r="P1941" s="73"/>
      <c r="Q1941" s="73"/>
      <c r="R1941" s="73"/>
      <c r="S1941" s="78"/>
      <c r="T1941" s="73"/>
      <c r="U1941" s="79"/>
      <c r="V1941" s="74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69"/>
      <c r="B1942" s="70"/>
      <c r="C1942" s="71"/>
      <c r="D1942" s="72"/>
      <c r="E1942" s="73"/>
      <c r="F1942" s="73"/>
      <c r="G1942" s="73"/>
      <c r="H1942" s="73"/>
      <c r="I1942" s="72"/>
      <c r="J1942" s="74"/>
      <c r="K1942" s="75"/>
      <c r="L1942" s="76"/>
      <c r="M1942" s="77"/>
      <c r="N1942" s="77"/>
      <c r="O1942" s="76"/>
      <c r="P1942" s="73"/>
      <c r="Q1942" s="73"/>
      <c r="R1942" s="73"/>
      <c r="S1942" s="78"/>
      <c r="T1942" s="73"/>
      <c r="U1942" s="79"/>
      <c r="V1942" s="74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69"/>
      <c r="B1943" s="70"/>
      <c r="C1943" s="71"/>
      <c r="D1943" s="72"/>
      <c r="E1943" s="73"/>
      <c r="F1943" s="73"/>
      <c r="G1943" s="73"/>
      <c r="H1943" s="73"/>
      <c r="I1943" s="72"/>
      <c r="J1943" s="74"/>
      <c r="K1943" s="75"/>
      <c r="L1943" s="76"/>
      <c r="M1943" s="77"/>
      <c r="N1943" s="77"/>
      <c r="O1943" s="76"/>
      <c r="P1943" s="73"/>
      <c r="Q1943" s="73"/>
      <c r="R1943" s="73"/>
      <c r="S1943" s="78"/>
      <c r="T1943" s="73"/>
      <c r="U1943" s="79"/>
      <c r="V1943" s="74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69"/>
      <c r="B1944" s="70"/>
      <c r="C1944" s="71"/>
      <c r="D1944" s="72"/>
      <c r="E1944" s="73"/>
      <c r="F1944" s="73"/>
      <c r="G1944" s="73"/>
      <c r="H1944" s="73"/>
      <c r="I1944" s="72"/>
      <c r="J1944" s="74"/>
      <c r="K1944" s="75"/>
      <c r="L1944" s="76"/>
      <c r="M1944" s="77"/>
      <c r="N1944" s="77"/>
      <c r="O1944" s="76"/>
      <c r="P1944" s="73"/>
      <c r="Q1944" s="73"/>
      <c r="R1944" s="73"/>
      <c r="S1944" s="78"/>
      <c r="T1944" s="73"/>
      <c r="U1944" s="79"/>
      <c r="V1944" s="74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69"/>
      <c r="B1945" s="70"/>
      <c r="C1945" s="71"/>
      <c r="D1945" s="72"/>
      <c r="E1945" s="73"/>
      <c r="F1945" s="73"/>
      <c r="G1945" s="73"/>
      <c r="H1945" s="73"/>
      <c r="I1945" s="72"/>
      <c r="J1945" s="74"/>
      <c r="K1945" s="75"/>
      <c r="L1945" s="76"/>
      <c r="M1945" s="77"/>
      <c r="N1945" s="77"/>
      <c r="O1945" s="76"/>
      <c r="P1945" s="73"/>
      <c r="Q1945" s="73"/>
      <c r="R1945" s="73"/>
      <c r="S1945" s="78"/>
      <c r="T1945" s="73"/>
      <c r="U1945" s="79"/>
      <c r="V1945" s="74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69"/>
      <c r="B1946" s="70"/>
      <c r="C1946" s="71"/>
      <c r="D1946" s="72"/>
      <c r="E1946" s="73"/>
      <c r="F1946" s="73"/>
      <c r="G1946" s="73"/>
      <c r="H1946" s="73"/>
      <c r="I1946" s="72"/>
      <c r="J1946" s="74"/>
      <c r="K1946" s="75"/>
      <c r="L1946" s="76"/>
      <c r="M1946" s="77"/>
      <c r="N1946" s="77"/>
      <c r="O1946" s="76"/>
      <c r="P1946" s="73"/>
      <c r="Q1946" s="73"/>
      <c r="R1946" s="73"/>
      <c r="S1946" s="78"/>
      <c r="T1946" s="73"/>
      <c r="U1946" s="79"/>
      <c r="V1946" s="74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69"/>
      <c r="B1947" s="70"/>
      <c r="C1947" s="71"/>
      <c r="D1947" s="72"/>
      <c r="E1947" s="73"/>
      <c r="F1947" s="73"/>
      <c r="G1947" s="73"/>
      <c r="H1947" s="73"/>
      <c r="I1947" s="72"/>
      <c r="J1947" s="74"/>
      <c r="K1947" s="75"/>
      <c r="L1947" s="76"/>
      <c r="M1947" s="77"/>
      <c r="N1947" s="77"/>
      <c r="O1947" s="76"/>
      <c r="P1947" s="73"/>
      <c r="Q1947" s="73"/>
      <c r="R1947" s="73"/>
      <c r="S1947" s="78"/>
      <c r="T1947" s="73"/>
      <c r="U1947" s="79"/>
      <c r="V1947" s="74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69"/>
      <c r="B1948" s="70"/>
      <c r="C1948" s="71"/>
      <c r="D1948" s="72"/>
      <c r="E1948" s="73"/>
      <c r="F1948" s="73"/>
      <c r="G1948" s="73"/>
      <c r="H1948" s="73"/>
      <c r="I1948" s="72"/>
      <c r="J1948" s="74"/>
      <c r="K1948" s="75"/>
      <c r="L1948" s="76"/>
      <c r="M1948" s="77"/>
      <c r="N1948" s="77"/>
      <c r="O1948" s="76"/>
      <c r="P1948" s="73"/>
      <c r="Q1948" s="73"/>
      <c r="R1948" s="73"/>
      <c r="S1948" s="78"/>
      <c r="T1948" s="73"/>
      <c r="U1948" s="79"/>
      <c r="V1948" s="74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69"/>
      <c r="B1949" s="70"/>
      <c r="C1949" s="71"/>
      <c r="D1949" s="72"/>
      <c r="E1949" s="73"/>
      <c r="F1949" s="73"/>
      <c r="G1949" s="73"/>
      <c r="H1949" s="73"/>
      <c r="I1949" s="72"/>
      <c r="J1949" s="74"/>
      <c r="K1949" s="75"/>
      <c r="L1949" s="76"/>
      <c r="M1949" s="77"/>
      <c r="N1949" s="77"/>
      <c r="O1949" s="76"/>
      <c r="P1949" s="73"/>
      <c r="Q1949" s="73"/>
      <c r="R1949" s="73"/>
      <c r="S1949" s="78"/>
      <c r="T1949" s="73"/>
      <c r="U1949" s="79"/>
      <c r="V1949" s="74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69"/>
      <c r="B1950" s="70"/>
      <c r="C1950" s="71"/>
      <c r="D1950" s="72"/>
      <c r="E1950" s="73"/>
      <c r="F1950" s="73"/>
      <c r="G1950" s="73"/>
      <c r="H1950" s="73"/>
      <c r="I1950" s="72"/>
      <c r="J1950" s="74"/>
      <c r="K1950" s="75"/>
      <c r="L1950" s="76"/>
      <c r="M1950" s="77"/>
      <c r="N1950" s="77"/>
      <c r="O1950" s="76"/>
      <c r="P1950" s="73"/>
      <c r="Q1950" s="73"/>
      <c r="R1950" s="73"/>
      <c r="S1950" s="78"/>
      <c r="T1950" s="73"/>
      <c r="U1950" s="79"/>
      <c r="V1950" s="74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69"/>
      <c r="B1951" s="70"/>
      <c r="C1951" s="71"/>
      <c r="D1951" s="72"/>
      <c r="E1951" s="73"/>
      <c r="F1951" s="73"/>
      <c r="G1951" s="73"/>
      <c r="H1951" s="73"/>
      <c r="I1951" s="72"/>
      <c r="J1951" s="74"/>
      <c r="K1951" s="75"/>
      <c r="L1951" s="76"/>
      <c r="M1951" s="77"/>
      <c r="N1951" s="77"/>
      <c r="O1951" s="76"/>
      <c r="P1951" s="73"/>
      <c r="Q1951" s="73"/>
      <c r="R1951" s="73"/>
      <c r="S1951" s="78"/>
      <c r="T1951" s="73"/>
      <c r="U1951" s="79"/>
      <c r="V1951" s="74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69"/>
      <c r="B1952" s="70"/>
      <c r="C1952" s="71"/>
      <c r="D1952" s="72"/>
      <c r="E1952" s="73"/>
      <c r="F1952" s="73"/>
      <c r="G1952" s="73"/>
      <c r="H1952" s="73"/>
      <c r="I1952" s="72"/>
      <c r="J1952" s="74"/>
      <c r="K1952" s="75"/>
      <c r="L1952" s="76"/>
      <c r="M1952" s="77"/>
      <c r="N1952" s="77"/>
      <c r="O1952" s="76"/>
      <c r="P1952" s="73"/>
      <c r="Q1952" s="73"/>
      <c r="R1952" s="73"/>
      <c r="S1952" s="78"/>
      <c r="T1952" s="73"/>
      <c r="U1952" s="79"/>
      <c r="V1952" s="74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69"/>
      <c r="B1953" s="70"/>
      <c r="C1953" s="71"/>
      <c r="D1953" s="72"/>
      <c r="E1953" s="73"/>
      <c r="F1953" s="73"/>
      <c r="G1953" s="73"/>
      <c r="H1953" s="73"/>
      <c r="I1953" s="72"/>
      <c r="J1953" s="74"/>
      <c r="K1953" s="75"/>
      <c r="L1953" s="76"/>
      <c r="M1953" s="77"/>
      <c r="N1953" s="77"/>
      <c r="O1953" s="76"/>
      <c r="P1953" s="73"/>
      <c r="Q1953" s="73"/>
      <c r="R1953" s="73"/>
      <c r="S1953" s="78"/>
      <c r="T1953" s="73"/>
      <c r="U1953" s="79"/>
      <c r="V1953" s="74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69"/>
      <c r="B1954" s="70"/>
      <c r="C1954" s="71"/>
      <c r="D1954" s="72"/>
      <c r="E1954" s="73"/>
      <c r="F1954" s="73"/>
      <c r="G1954" s="73"/>
      <c r="H1954" s="73"/>
      <c r="I1954" s="72"/>
      <c r="J1954" s="74"/>
      <c r="K1954" s="75"/>
      <c r="L1954" s="76"/>
      <c r="M1954" s="77"/>
      <c r="N1954" s="77"/>
      <c r="O1954" s="76"/>
      <c r="P1954" s="73"/>
      <c r="Q1954" s="73"/>
      <c r="R1954" s="73"/>
      <c r="S1954" s="78"/>
      <c r="T1954" s="73"/>
      <c r="U1954" s="79"/>
      <c r="V1954" s="74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69"/>
      <c r="B1955" s="70"/>
      <c r="C1955" s="71"/>
      <c r="D1955" s="72"/>
      <c r="E1955" s="73"/>
      <c r="F1955" s="73"/>
      <c r="G1955" s="73"/>
      <c r="H1955" s="73"/>
      <c r="I1955" s="72"/>
      <c r="J1955" s="74"/>
      <c r="K1955" s="75"/>
      <c r="L1955" s="76"/>
      <c r="M1955" s="77"/>
      <c r="N1955" s="77"/>
      <c r="O1955" s="76"/>
      <c r="P1955" s="73"/>
      <c r="Q1955" s="73"/>
      <c r="R1955" s="73"/>
      <c r="S1955" s="78"/>
      <c r="T1955" s="73"/>
      <c r="U1955" s="79"/>
      <c r="V1955" s="74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69"/>
      <c r="B1956" s="70"/>
      <c r="C1956" s="71"/>
      <c r="D1956" s="72"/>
      <c r="E1956" s="73"/>
      <c r="F1956" s="73"/>
      <c r="G1956" s="73"/>
      <c r="H1956" s="73"/>
      <c r="I1956" s="72"/>
      <c r="J1956" s="74"/>
      <c r="K1956" s="75"/>
      <c r="L1956" s="76"/>
      <c r="M1956" s="77"/>
      <c r="N1956" s="77"/>
      <c r="O1956" s="76"/>
      <c r="P1956" s="73"/>
      <c r="Q1956" s="73"/>
      <c r="R1956" s="73"/>
      <c r="S1956" s="78"/>
      <c r="T1956" s="73"/>
      <c r="U1956" s="79"/>
      <c r="V1956" s="74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69"/>
      <c r="B1957" s="70"/>
      <c r="C1957" s="71"/>
      <c r="D1957" s="72"/>
      <c r="E1957" s="73"/>
      <c r="F1957" s="73"/>
      <c r="G1957" s="73"/>
      <c r="H1957" s="73"/>
      <c r="I1957" s="72"/>
      <c r="J1957" s="74"/>
      <c r="K1957" s="75"/>
      <c r="L1957" s="76"/>
      <c r="M1957" s="77"/>
      <c r="N1957" s="77"/>
      <c r="O1957" s="76"/>
      <c r="P1957" s="73"/>
      <c r="Q1957" s="73"/>
      <c r="R1957" s="73"/>
      <c r="S1957" s="78"/>
      <c r="T1957" s="73"/>
      <c r="U1957" s="79"/>
      <c r="V1957" s="74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69"/>
      <c r="B1958" s="70"/>
      <c r="C1958" s="71"/>
      <c r="D1958" s="72"/>
      <c r="E1958" s="73"/>
      <c r="F1958" s="73"/>
      <c r="G1958" s="73"/>
      <c r="H1958" s="73"/>
      <c r="I1958" s="72"/>
      <c r="J1958" s="74"/>
      <c r="K1958" s="75"/>
      <c r="L1958" s="76"/>
      <c r="M1958" s="77"/>
      <c r="N1958" s="77"/>
      <c r="O1958" s="76"/>
      <c r="P1958" s="73"/>
      <c r="Q1958" s="73"/>
      <c r="R1958" s="73"/>
      <c r="S1958" s="78"/>
      <c r="T1958" s="73"/>
      <c r="U1958" s="79"/>
      <c r="V1958" s="74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69"/>
      <c r="B1959" s="70"/>
      <c r="C1959" s="71"/>
      <c r="D1959" s="72"/>
      <c r="E1959" s="73"/>
      <c r="F1959" s="73"/>
      <c r="G1959" s="73"/>
      <c r="H1959" s="73"/>
      <c r="I1959" s="72"/>
      <c r="J1959" s="74"/>
      <c r="K1959" s="75"/>
      <c r="L1959" s="76"/>
      <c r="M1959" s="77"/>
      <c r="N1959" s="77"/>
      <c r="O1959" s="76"/>
      <c r="P1959" s="73"/>
      <c r="Q1959" s="73"/>
      <c r="R1959" s="73"/>
      <c r="S1959" s="78"/>
      <c r="T1959" s="73"/>
      <c r="U1959" s="79"/>
      <c r="V1959" s="74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69"/>
      <c r="B1960" s="70"/>
      <c r="C1960" s="71"/>
      <c r="D1960" s="72"/>
      <c r="E1960" s="73"/>
      <c r="F1960" s="73"/>
      <c r="G1960" s="73"/>
      <c r="H1960" s="73"/>
      <c r="I1960" s="72"/>
      <c r="J1960" s="74"/>
      <c r="K1960" s="75"/>
      <c r="L1960" s="76"/>
      <c r="M1960" s="77"/>
      <c r="N1960" s="77"/>
      <c r="O1960" s="76"/>
      <c r="P1960" s="73"/>
      <c r="Q1960" s="73"/>
      <c r="R1960" s="73"/>
      <c r="S1960" s="78"/>
      <c r="T1960" s="73"/>
      <c r="U1960" s="79"/>
      <c r="V1960" s="74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69"/>
      <c r="B1961" s="70"/>
      <c r="C1961" s="71"/>
      <c r="D1961" s="72"/>
      <c r="E1961" s="73"/>
      <c r="F1961" s="73"/>
      <c r="G1961" s="73"/>
      <c r="H1961" s="73"/>
      <c r="I1961" s="72"/>
      <c r="J1961" s="74"/>
      <c r="K1961" s="75"/>
      <c r="L1961" s="76"/>
      <c r="M1961" s="77"/>
      <c r="N1961" s="77"/>
      <c r="O1961" s="76"/>
      <c r="P1961" s="73"/>
      <c r="Q1961" s="73"/>
      <c r="R1961" s="73"/>
      <c r="S1961" s="78"/>
      <c r="T1961" s="73"/>
      <c r="U1961" s="79"/>
      <c r="V1961" s="74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69"/>
      <c r="B1962" s="70"/>
      <c r="C1962" s="71"/>
      <c r="D1962" s="72"/>
      <c r="E1962" s="73"/>
      <c r="F1962" s="73"/>
      <c r="G1962" s="73"/>
      <c r="H1962" s="73"/>
      <c r="I1962" s="72"/>
      <c r="J1962" s="74"/>
      <c r="K1962" s="75"/>
      <c r="L1962" s="76"/>
      <c r="M1962" s="77"/>
      <c r="N1962" s="77"/>
      <c r="O1962" s="76"/>
      <c r="P1962" s="73"/>
      <c r="Q1962" s="73"/>
      <c r="R1962" s="73"/>
      <c r="S1962" s="78"/>
      <c r="T1962" s="73"/>
      <c r="U1962" s="79"/>
      <c r="V1962" s="74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69"/>
      <c r="B1963" s="70"/>
      <c r="C1963" s="71"/>
      <c r="D1963" s="72"/>
      <c r="E1963" s="73"/>
      <c r="F1963" s="73"/>
      <c r="G1963" s="73"/>
      <c r="H1963" s="73"/>
      <c r="I1963" s="72"/>
      <c r="J1963" s="74"/>
      <c r="K1963" s="75"/>
      <c r="L1963" s="76"/>
      <c r="M1963" s="77"/>
      <c r="N1963" s="77"/>
      <c r="O1963" s="76"/>
      <c r="P1963" s="73"/>
      <c r="Q1963" s="73"/>
      <c r="R1963" s="73"/>
      <c r="S1963" s="78"/>
      <c r="T1963" s="73"/>
      <c r="U1963" s="79"/>
      <c r="V1963" s="74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69"/>
      <c r="B1964" s="70"/>
      <c r="C1964" s="71"/>
      <c r="D1964" s="72"/>
      <c r="E1964" s="73"/>
      <c r="F1964" s="73"/>
      <c r="G1964" s="73"/>
      <c r="H1964" s="73"/>
      <c r="I1964" s="72"/>
      <c r="J1964" s="74"/>
      <c r="K1964" s="75"/>
      <c r="L1964" s="76"/>
      <c r="M1964" s="77"/>
      <c r="N1964" s="77"/>
      <c r="O1964" s="76"/>
      <c r="P1964" s="73"/>
      <c r="Q1964" s="73"/>
      <c r="R1964" s="73"/>
      <c r="S1964" s="78"/>
      <c r="T1964" s="73"/>
      <c r="U1964" s="79"/>
      <c r="V1964" s="74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69"/>
      <c r="B1965" s="70"/>
      <c r="C1965" s="71"/>
      <c r="D1965" s="72"/>
      <c r="E1965" s="73"/>
      <c r="F1965" s="73"/>
      <c r="G1965" s="73"/>
      <c r="H1965" s="73"/>
      <c r="I1965" s="72"/>
      <c r="J1965" s="74"/>
      <c r="K1965" s="75"/>
      <c r="L1965" s="76"/>
      <c r="M1965" s="77"/>
      <c r="N1965" s="77"/>
      <c r="O1965" s="76"/>
      <c r="P1965" s="73"/>
      <c r="Q1965" s="73"/>
      <c r="R1965" s="73"/>
      <c r="S1965" s="78"/>
      <c r="T1965" s="73"/>
      <c r="U1965" s="79"/>
      <c r="V1965" s="74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69"/>
      <c r="B1966" s="70"/>
      <c r="C1966" s="71"/>
      <c r="D1966" s="72"/>
      <c r="E1966" s="73"/>
      <c r="F1966" s="73"/>
      <c r="G1966" s="73"/>
      <c r="H1966" s="73"/>
      <c r="I1966" s="72"/>
      <c r="J1966" s="74"/>
      <c r="K1966" s="75"/>
      <c r="L1966" s="76"/>
      <c r="M1966" s="77"/>
      <c r="N1966" s="77"/>
      <c r="O1966" s="76"/>
      <c r="P1966" s="73"/>
      <c r="Q1966" s="73"/>
      <c r="R1966" s="73"/>
      <c r="S1966" s="78"/>
      <c r="T1966" s="73"/>
      <c r="U1966" s="79"/>
      <c r="V1966" s="74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69"/>
      <c r="B1967" s="70"/>
      <c r="C1967" s="71"/>
      <c r="D1967" s="72"/>
      <c r="E1967" s="73"/>
      <c r="F1967" s="73"/>
      <c r="G1967" s="73"/>
      <c r="H1967" s="73"/>
      <c r="I1967" s="72"/>
      <c r="J1967" s="74"/>
      <c r="K1967" s="75"/>
      <c r="L1967" s="76"/>
      <c r="M1967" s="77"/>
      <c r="N1967" s="77"/>
      <c r="O1967" s="76"/>
      <c r="P1967" s="73"/>
      <c r="Q1967" s="73"/>
      <c r="R1967" s="73"/>
      <c r="S1967" s="78"/>
      <c r="T1967" s="73"/>
      <c r="U1967" s="79"/>
      <c r="V1967" s="74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69"/>
      <c r="B1968" s="70"/>
      <c r="C1968" s="71"/>
      <c r="D1968" s="72"/>
      <c r="E1968" s="73"/>
      <c r="F1968" s="73"/>
      <c r="G1968" s="73"/>
      <c r="H1968" s="73"/>
      <c r="I1968" s="72"/>
      <c r="J1968" s="74"/>
      <c r="K1968" s="75"/>
      <c r="L1968" s="76"/>
      <c r="M1968" s="77"/>
      <c r="N1968" s="77"/>
      <c r="O1968" s="76"/>
      <c r="P1968" s="73"/>
      <c r="Q1968" s="73"/>
      <c r="R1968" s="73"/>
      <c r="S1968" s="78"/>
      <c r="T1968" s="73"/>
      <c r="U1968" s="79"/>
      <c r="V1968" s="74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69"/>
      <c r="B1969" s="70"/>
      <c r="C1969" s="71"/>
      <c r="D1969" s="72"/>
      <c r="E1969" s="73"/>
      <c r="F1969" s="73"/>
      <c r="G1969" s="73"/>
      <c r="H1969" s="73"/>
      <c r="I1969" s="72"/>
      <c r="J1969" s="74"/>
      <c r="K1969" s="75"/>
      <c r="L1969" s="76"/>
      <c r="M1969" s="77"/>
      <c r="N1969" s="77"/>
      <c r="O1969" s="76"/>
      <c r="P1969" s="73"/>
      <c r="Q1969" s="73"/>
      <c r="R1969" s="73"/>
      <c r="S1969" s="78"/>
      <c r="T1969" s="73"/>
      <c r="U1969" s="79"/>
      <c r="V1969" s="74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69"/>
      <c r="B1970" s="70"/>
      <c r="C1970" s="71"/>
      <c r="D1970" s="72"/>
      <c r="E1970" s="73"/>
      <c r="F1970" s="73"/>
      <c r="G1970" s="73"/>
      <c r="H1970" s="73"/>
      <c r="I1970" s="72"/>
      <c r="J1970" s="74"/>
      <c r="K1970" s="75"/>
      <c r="L1970" s="76"/>
      <c r="M1970" s="77"/>
      <c r="N1970" s="77"/>
      <c r="O1970" s="76"/>
      <c r="P1970" s="73"/>
      <c r="Q1970" s="73"/>
      <c r="R1970" s="73"/>
      <c r="S1970" s="78"/>
      <c r="T1970" s="73"/>
      <c r="U1970" s="79"/>
      <c r="V1970" s="74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69"/>
      <c r="B1971" s="70"/>
      <c r="C1971" s="71"/>
      <c r="D1971" s="72"/>
      <c r="E1971" s="73"/>
      <c r="F1971" s="73"/>
      <c r="G1971" s="73"/>
      <c r="H1971" s="73"/>
      <c r="I1971" s="72"/>
      <c r="J1971" s="74"/>
      <c r="K1971" s="75"/>
      <c r="L1971" s="76"/>
      <c r="M1971" s="77"/>
      <c r="N1971" s="77"/>
      <c r="O1971" s="76"/>
      <c r="P1971" s="73"/>
      <c r="Q1971" s="73"/>
      <c r="R1971" s="73"/>
      <c r="S1971" s="78"/>
      <c r="T1971" s="73"/>
      <c r="U1971" s="79"/>
      <c r="V1971" s="74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69"/>
      <c r="B1972" s="70"/>
      <c r="C1972" s="71"/>
      <c r="D1972" s="72"/>
      <c r="E1972" s="73"/>
      <c r="F1972" s="73"/>
      <c r="G1972" s="73"/>
      <c r="H1972" s="73"/>
      <c r="I1972" s="72"/>
      <c r="J1972" s="74"/>
      <c r="K1972" s="75"/>
      <c r="L1972" s="76"/>
      <c r="M1972" s="77"/>
      <c r="N1972" s="77"/>
      <c r="O1972" s="76"/>
      <c r="P1972" s="73"/>
      <c r="Q1972" s="73"/>
      <c r="R1972" s="73"/>
      <c r="S1972" s="78"/>
      <c r="T1972" s="73"/>
      <c r="U1972" s="79"/>
      <c r="V1972" s="74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69"/>
      <c r="B1973" s="70"/>
      <c r="C1973" s="71"/>
      <c r="D1973" s="72"/>
      <c r="E1973" s="73"/>
      <c r="F1973" s="73"/>
      <c r="G1973" s="73"/>
      <c r="H1973" s="73"/>
      <c r="I1973" s="72"/>
      <c r="J1973" s="74"/>
      <c r="K1973" s="75"/>
      <c r="L1973" s="76"/>
      <c r="M1973" s="77"/>
      <c r="N1973" s="77"/>
      <c r="O1973" s="76"/>
      <c r="P1973" s="73"/>
      <c r="Q1973" s="73"/>
      <c r="R1973" s="73"/>
      <c r="S1973" s="78"/>
      <c r="T1973" s="73"/>
      <c r="U1973" s="79"/>
      <c r="V1973" s="74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69"/>
      <c r="B1974" s="70"/>
      <c r="C1974" s="71"/>
      <c r="D1974" s="72"/>
      <c r="E1974" s="73"/>
      <c r="F1974" s="73"/>
      <c r="G1974" s="73"/>
      <c r="H1974" s="73"/>
      <c r="I1974" s="72"/>
      <c r="J1974" s="74"/>
      <c r="K1974" s="75"/>
      <c r="L1974" s="76"/>
      <c r="M1974" s="77"/>
      <c r="N1974" s="77"/>
      <c r="O1974" s="76"/>
      <c r="P1974" s="73"/>
      <c r="Q1974" s="73"/>
      <c r="R1974" s="73"/>
      <c r="S1974" s="78"/>
      <c r="T1974" s="73"/>
      <c r="U1974" s="79"/>
      <c r="V1974" s="74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69"/>
      <c r="B1975" s="70"/>
      <c r="C1975" s="71"/>
      <c r="D1975" s="72"/>
      <c r="E1975" s="73"/>
      <c r="F1975" s="73"/>
      <c r="G1975" s="73"/>
      <c r="H1975" s="73"/>
      <c r="I1975" s="72"/>
      <c r="J1975" s="74"/>
      <c r="K1975" s="75"/>
      <c r="L1975" s="76"/>
      <c r="M1975" s="77"/>
      <c r="N1975" s="77"/>
      <c r="O1975" s="76"/>
      <c r="P1975" s="73"/>
      <c r="Q1975" s="73"/>
      <c r="R1975" s="73"/>
      <c r="S1975" s="78"/>
      <c r="T1975" s="73"/>
      <c r="U1975" s="79"/>
      <c r="V1975" s="74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69"/>
      <c r="B1976" s="70"/>
      <c r="C1976" s="71"/>
      <c r="D1976" s="72"/>
      <c r="E1976" s="73"/>
      <c r="F1976" s="73"/>
      <c r="G1976" s="73"/>
      <c r="H1976" s="73"/>
      <c r="I1976" s="72"/>
      <c r="J1976" s="74"/>
      <c r="K1976" s="75"/>
      <c r="L1976" s="76"/>
      <c r="M1976" s="77"/>
      <c r="N1976" s="77"/>
      <c r="O1976" s="76"/>
      <c r="P1976" s="73"/>
      <c r="Q1976" s="73"/>
      <c r="R1976" s="73"/>
      <c r="S1976" s="78"/>
      <c r="T1976" s="73"/>
      <c r="U1976" s="79"/>
      <c r="V1976" s="74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69"/>
      <c r="B1977" s="70"/>
      <c r="C1977" s="71"/>
      <c r="D1977" s="72"/>
      <c r="E1977" s="73"/>
      <c r="F1977" s="73"/>
      <c r="G1977" s="73"/>
      <c r="H1977" s="73"/>
      <c r="I1977" s="72"/>
      <c r="J1977" s="74"/>
      <c r="K1977" s="75"/>
      <c r="L1977" s="76"/>
      <c r="M1977" s="77"/>
      <c r="N1977" s="77"/>
      <c r="O1977" s="76"/>
      <c r="P1977" s="73"/>
      <c r="Q1977" s="73"/>
      <c r="R1977" s="73"/>
      <c r="S1977" s="78"/>
      <c r="T1977" s="73"/>
      <c r="U1977" s="79"/>
      <c r="V1977" s="74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69"/>
      <c r="B1978" s="70"/>
      <c r="C1978" s="71"/>
      <c r="D1978" s="72"/>
      <c r="E1978" s="73"/>
      <c r="F1978" s="73"/>
      <c r="G1978" s="73"/>
      <c r="H1978" s="73"/>
      <c r="I1978" s="72"/>
      <c r="J1978" s="74"/>
      <c r="K1978" s="75"/>
      <c r="L1978" s="76"/>
      <c r="M1978" s="77"/>
      <c r="N1978" s="77"/>
      <c r="O1978" s="76"/>
      <c r="P1978" s="73"/>
      <c r="Q1978" s="73"/>
      <c r="R1978" s="73"/>
      <c r="S1978" s="78"/>
      <c r="T1978" s="73"/>
      <c r="U1978" s="79"/>
      <c r="V1978" s="74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69"/>
      <c r="B1979" s="70"/>
      <c r="C1979" s="71"/>
      <c r="D1979" s="72"/>
      <c r="E1979" s="73"/>
      <c r="F1979" s="73"/>
      <c r="G1979" s="73"/>
      <c r="H1979" s="73"/>
      <c r="I1979" s="72"/>
      <c r="J1979" s="74"/>
      <c r="K1979" s="75"/>
      <c r="L1979" s="76"/>
      <c r="M1979" s="77"/>
      <c r="N1979" s="77"/>
      <c r="O1979" s="76"/>
      <c r="P1979" s="73"/>
      <c r="Q1979" s="73"/>
      <c r="R1979" s="73"/>
      <c r="S1979" s="78"/>
      <c r="T1979" s="73"/>
      <c r="U1979" s="79"/>
      <c r="V1979" s="74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69"/>
      <c r="B1980" s="70"/>
      <c r="C1980" s="71"/>
      <c r="D1980" s="72"/>
      <c r="E1980" s="73"/>
      <c r="F1980" s="73"/>
      <c r="G1980" s="73"/>
      <c r="H1980" s="73"/>
      <c r="I1980" s="72"/>
      <c r="J1980" s="74"/>
      <c r="K1980" s="75"/>
      <c r="L1980" s="76"/>
      <c r="M1980" s="77"/>
      <c r="N1980" s="77"/>
      <c r="O1980" s="76"/>
      <c r="P1980" s="73"/>
      <c r="Q1980" s="73"/>
      <c r="R1980" s="73"/>
      <c r="S1980" s="78"/>
      <c r="T1980" s="73"/>
      <c r="U1980" s="79"/>
      <c r="V1980" s="74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69"/>
      <c r="B1981" s="70"/>
      <c r="C1981" s="71"/>
      <c r="D1981" s="72"/>
      <c r="E1981" s="73"/>
      <c r="F1981" s="73"/>
      <c r="G1981" s="73"/>
      <c r="H1981" s="73"/>
      <c r="I1981" s="72"/>
      <c r="J1981" s="74"/>
      <c r="K1981" s="75"/>
      <c r="L1981" s="76"/>
      <c r="M1981" s="77"/>
      <c r="N1981" s="77"/>
      <c r="O1981" s="76"/>
      <c r="P1981" s="73"/>
      <c r="Q1981" s="73"/>
      <c r="R1981" s="73"/>
      <c r="S1981" s="78"/>
      <c r="T1981" s="73"/>
      <c r="U1981" s="79"/>
      <c r="V1981" s="74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69"/>
      <c r="B1982" s="70"/>
      <c r="C1982" s="71"/>
      <c r="D1982" s="72"/>
      <c r="E1982" s="73"/>
      <c r="F1982" s="73"/>
      <c r="G1982" s="73"/>
      <c r="H1982" s="73"/>
      <c r="I1982" s="72"/>
      <c r="J1982" s="74"/>
      <c r="K1982" s="75"/>
      <c r="L1982" s="76"/>
      <c r="M1982" s="77"/>
      <c r="N1982" s="77"/>
      <c r="O1982" s="76"/>
      <c r="P1982" s="73"/>
      <c r="Q1982" s="73"/>
      <c r="R1982" s="73"/>
      <c r="S1982" s="78"/>
      <c r="T1982" s="73"/>
      <c r="U1982" s="79"/>
      <c r="V1982" s="74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69"/>
      <c r="B1983" s="70"/>
      <c r="C1983" s="71"/>
      <c r="D1983" s="72"/>
      <c r="E1983" s="73"/>
      <c r="F1983" s="73"/>
      <c r="G1983" s="73"/>
      <c r="H1983" s="73"/>
      <c r="I1983" s="72"/>
      <c r="J1983" s="74"/>
      <c r="K1983" s="75"/>
      <c r="L1983" s="76"/>
      <c r="M1983" s="77"/>
      <c r="N1983" s="77"/>
      <c r="O1983" s="76"/>
      <c r="P1983" s="73"/>
      <c r="Q1983" s="73"/>
      <c r="R1983" s="73"/>
      <c r="S1983" s="78"/>
      <c r="T1983" s="73"/>
      <c r="U1983" s="79"/>
      <c r="V1983" s="74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69"/>
      <c r="B1984" s="70"/>
      <c r="C1984" s="71"/>
      <c r="D1984" s="72"/>
      <c r="E1984" s="73"/>
      <c r="F1984" s="73"/>
      <c r="G1984" s="73"/>
      <c r="H1984" s="73"/>
      <c r="I1984" s="72"/>
      <c r="J1984" s="74"/>
      <c r="K1984" s="75"/>
      <c r="L1984" s="76"/>
      <c r="M1984" s="77"/>
      <c r="N1984" s="77"/>
      <c r="O1984" s="76"/>
      <c r="P1984" s="73"/>
      <c r="Q1984" s="73"/>
      <c r="R1984" s="73"/>
      <c r="S1984" s="78"/>
      <c r="T1984" s="73"/>
      <c r="U1984" s="79"/>
      <c r="V1984" s="74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69"/>
      <c r="B1985" s="70"/>
      <c r="C1985" s="71"/>
      <c r="D1985" s="72"/>
      <c r="E1985" s="73"/>
      <c r="F1985" s="73"/>
      <c r="G1985" s="73"/>
      <c r="H1985" s="73"/>
      <c r="I1985" s="72"/>
      <c r="J1985" s="74"/>
      <c r="K1985" s="75"/>
      <c r="L1985" s="76"/>
      <c r="M1985" s="77"/>
      <c r="N1985" s="77"/>
      <c r="O1985" s="76"/>
      <c r="P1985" s="73"/>
      <c r="Q1985" s="73"/>
      <c r="R1985" s="73"/>
      <c r="S1985" s="78"/>
      <c r="T1985" s="73"/>
      <c r="U1985" s="79"/>
      <c r="V1985" s="74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69"/>
      <c r="B1986" s="70"/>
      <c r="C1986" s="71"/>
      <c r="D1986" s="72"/>
      <c r="E1986" s="73"/>
      <c r="F1986" s="73"/>
      <c r="G1986" s="73"/>
      <c r="H1986" s="73"/>
      <c r="I1986" s="72"/>
      <c r="J1986" s="74"/>
      <c r="K1986" s="75"/>
      <c r="L1986" s="76"/>
      <c r="M1986" s="77"/>
      <c r="N1986" s="77"/>
      <c r="O1986" s="76"/>
      <c r="P1986" s="73"/>
      <c r="Q1986" s="73"/>
      <c r="R1986" s="73"/>
      <c r="S1986" s="78"/>
      <c r="T1986" s="73"/>
      <c r="U1986" s="79"/>
      <c r="V1986" s="74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69"/>
      <c r="B1987" s="70"/>
      <c r="C1987" s="71"/>
      <c r="D1987" s="72"/>
      <c r="E1987" s="73"/>
      <c r="F1987" s="73"/>
      <c r="G1987" s="73"/>
      <c r="H1987" s="73"/>
      <c r="I1987" s="72"/>
      <c r="J1987" s="74"/>
      <c r="K1987" s="75"/>
      <c r="L1987" s="76"/>
      <c r="M1987" s="77"/>
      <c r="N1987" s="77"/>
      <c r="O1987" s="76"/>
      <c r="P1987" s="73"/>
      <c r="Q1987" s="73"/>
      <c r="R1987" s="73"/>
      <c r="S1987" s="78"/>
      <c r="T1987" s="73"/>
      <c r="U1987" s="79"/>
      <c r="V1987" s="74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69"/>
      <c r="B1988" s="70"/>
      <c r="C1988" s="71"/>
      <c r="D1988" s="72"/>
      <c r="E1988" s="73"/>
      <c r="F1988" s="73"/>
      <c r="G1988" s="73"/>
      <c r="H1988" s="73"/>
      <c r="I1988" s="72"/>
      <c r="J1988" s="74"/>
      <c r="K1988" s="75"/>
      <c r="L1988" s="76"/>
      <c r="M1988" s="77"/>
      <c r="N1988" s="77"/>
      <c r="O1988" s="76"/>
      <c r="P1988" s="73"/>
      <c r="Q1988" s="73"/>
      <c r="R1988" s="73"/>
      <c r="S1988" s="78"/>
      <c r="T1988" s="73"/>
      <c r="U1988" s="79"/>
      <c r="V1988" s="74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69"/>
      <c r="B1989" s="70"/>
      <c r="C1989" s="71"/>
      <c r="D1989" s="72"/>
      <c r="E1989" s="73"/>
      <c r="F1989" s="73"/>
      <c r="G1989" s="73"/>
      <c r="H1989" s="73"/>
      <c r="I1989" s="72"/>
      <c r="J1989" s="74"/>
      <c r="K1989" s="75"/>
      <c r="L1989" s="76"/>
      <c r="M1989" s="77"/>
      <c r="N1989" s="77"/>
      <c r="O1989" s="76"/>
      <c r="P1989" s="73"/>
      <c r="Q1989" s="73"/>
      <c r="R1989" s="73"/>
      <c r="S1989" s="78"/>
      <c r="T1989" s="73"/>
      <c r="U1989" s="79"/>
      <c r="V1989" s="74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69"/>
      <c r="B1990" s="70"/>
      <c r="C1990" s="71"/>
      <c r="D1990" s="72"/>
      <c r="E1990" s="73"/>
      <c r="F1990" s="73"/>
      <c r="G1990" s="73"/>
      <c r="H1990" s="73"/>
      <c r="I1990" s="72"/>
      <c r="J1990" s="74"/>
      <c r="K1990" s="75"/>
      <c r="L1990" s="76"/>
      <c r="M1990" s="77"/>
      <c r="N1990" s="77"/>
      <c r="O1990" s="76"/>
      <c r="P1990" s="73"/>
      <c r="Q1990" s="73"/>
      <c r="R1990" s="73"/>
      <c r="S1990" s="78"/>
      <c r="T1990" s="73"/>
      <c r="U1990" s="79"/>
      <c r="V1990" s="74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69"/>
      <c r="B1991" s="70"/>
      <c r="C1991" s="71"/>
      <c r="D1991" s="72"/>
      <c r="E1991" s="73"/>
      <c r="F1991" s="73"/>
      <c r="G1991" s="73"/>
      <c r="H1991" s="73"/>
      <c r="I1991" s="72"/>
      <c r="J1991" s="74"/>
      <c r="K1991" s="75"/>
      <c r="L1991" s="76"/>
      <c r="M1991" s="77"/>
      <c r="N1991" s="77"/>
      <c r="O1991" s="76"/>
      <c r="P1991" s="73"/>
      <c r="Q1991" s="73"/>
      <c r="R1991" s="73"/>
      <c r="S1991" s="78"/>
      <c r="T1991" s="73"/>
      <c r="U1991" s="79"/>
      <c r="V1991" s="74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69"/>
      <c r="B1992" s="70"/>
      <c r="C1992" s="71"/>
      <c r="D1992" s="72"/>
      <c r="E1992" s="73"/>
      <c r="F1992" s="73"/>
      <c r="G1992" s="73"/>
      <c r="H1992" s="73"/>
      <c r="I1992" s="72"/>
      <c r="J1992" s="74"/>
      <c r="K1992" s="75"/>
      <c r="L1992" s="76"/>
      <c r="M1992" s="77"/>
      <c r="N1992" s="77"/>
      <c r="O1992" s="76"/>
      <c r="P1992" s="73"/>
      <c r="Q1992" s="73"/>
      <c r="R1992" s="73"/>
      <c r="S1992" s="78"/>
      <c r="T1992" s="73"/>
      <c r="U1992" s="79"/>
      <c r="V1992" s="74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69"/>
      <c r="B1993" s="70"/>
      <c r="C1993" s="71"/>
      <c r="D1993" s="72"/>
      <c r="E1993" s="73"/>
      <c r="F1993" s="73"/>
      <c r="G1993" s="73"/>
      <c r="H1993" s="73"/>
      <c r="I1993" s="72"/>
      <c r="J1993" s="74"/>
      <c r="K1993" s="75"/>
      <c r="L1993" s="76"/>
      <c r="M1993" s="77"/>
      <c r="N1993" s="77"/>
      <c r="O1993" s="76"/>
      <c r="P1993" s="73"/>
      <c r="Q1993" s="73"/>
      <c r="R1993" s="73"/>
      <c r="S1993" s="78"/>
      <c r="T1993" s="73"/>
      <c r="U1993" s="79"/>
      <c r="V1993" s="74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69"/>
      <c r="B1994" s="70"/>
      <c r="C1994" s="71"/>
      <c r="D1994" s="72"/>
      <c r="E1994" s="73"/>
      <c r="F1994" s="73"/>
      <c r="G1994" s="73"/>
      <c r="H1994" s="73"/>
      <c r="I1994" s="72"/>
      <c r="J1994" s="74"/>
      <c r="K1994" s="75"/>
      <c r="L1994" s="76"/>
      <c r="M1994" s="77"/>
      <c r="N1994" s="77"/>
      <c r="O1994" s="76"/>
      <c r="P1994" s="73"/>
      <c r="Q1994" s="73"/>
      <c r="R1994" s="73"/>
      <c r="S1994" s="78"/>
      <c r="T1994" s="73"/>
      <c r="U1994" s="79"/>
      <c r="V1994" s="74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69"/>
      <c r="B1995" s="70"/>
      <c r="C1995" s="71"/>
      <c r="D1995" s="72"/>
      <c r="E1995" s="73"/>
      <c r="F1995" s="73"/>
      <c r="G1995" s="73"/>
      <c r="H1995" s="73"/>
      <c r="I1995" s="72"/>
      <c r="J1995" s="74"/>
      <c r="K1995" s="75"/>
      <c r="L1995" s="76"/>
      <c r="M1995" s="77"/>
      <c r="N1995" s="77"/>
      <c r="O1995" s="76"/>
      <c r="P1995" s="73"/>
      <c r="Q1995" s="73"/>
      <c r="R1995" s="73"/>
      <c r="S1995" s="78"/>
      <c r="T1995" s="73"/>
      <c r="U1995" s="79"/>
      <c r="V1995" s="74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69"/>
      <c r="B1996" s="70"/>
      <c r="C1996" s="71"/>
      <c r="D1996" s="72"/>
      <c r="E1996" s="73"/>
      <c r="F1996" s="73"/>
      <c r="G1996" s="73"/>
      <c r="H1996" s="73"/>
      <c r="I1996" s="72"/>
      <c r="J1996" s="74"/>
      <c r="K1996" s="75"/>
      <c r="L1996" s="76"/>
      <c r="M1996" s="77"/>
      <c r="N1996" s="77"/>
      <c r="O1996" s="76"/>
      <c r="P1996" s="73"/>
      <c r="Q1996" s="73"/>
      <c r="R1996" s="73"/>
      <c r="S1996" s="78"/>
      <c r="T1996" s="73"/>
      <c r="U1996" s="79"/>
      <c r="V1996" s="74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69"/>
      <c r="B1997" s="70"/>
      <c r="C1997" s="71"/>
      <c r="D1997" s="72"/>
      <c r="E1997" s="73"/>
      <c r="F1997" s="73"/>
      <c r="G1997" s="73"/>
      <c r="H1997" s="73"/>
      <c r="I1997" s="72"/>
      <c r="J1997" s="74"/>
      <c r="K1997" s="75"/>
      <c r="L1997" s="76"/>
      <c r="M1997" s="77"/>
      <c r="N1997" s="77"/>
      <c r="O1997" s="76"/>
      <c r="P1997" s="73"/>
      <c r="Q1997" s="73"/>
      <c r="R1997" s="73"/>
      <c r="S1997" s="78"/>
      <c r="T1997" s="73"/>
      <c r="U1997" s="79"/>
      <c r="V1997" s="74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69"/>
      <c r="B1998" s="70"/>
      <c r="C1998" s="71"/>
      <c r="D1998" s="72"/>
      <c r="E1998" s="73"/>
      <c r="F1998" s="73"/>
      <c r="G1998" s="73"/>
      <c r="H1998" s="73"/>
      <c r="I1998" s="72"/>
      <c r="J1998" s="74"/>
      <c r="K1998" s="75"/>
      <c r="L1998" s="76"/>
      <c r="M1998" s="77"/>
      <c r="N1998" s="77"/>
      <c r="O1998" s="76"/>
      <c r="P1998" s="73"/>
      <c r="Q1998" s="73"/>
      <c r="R1998" s="73"/>
      <c r="S1998" s="78"/>
      <c r="T1998" s="73"/>
      <c r="U1998" s="79"/>
      <c r="V1998" s="74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69"/>
      <c r="B1999" s="70"/>
      <c r="C1999" s="71"/>
      <c r="D1999" s="72"/>
      <c r="E1999" s="73"/>
      <c r="F1999" s="73"/>
      <c r="G1999" s="73"/>
      <c r="H1999" s="73"/>
      <c r="I1999" s="72"/>
      <c r="J1999" s="74"/>
      <c r="K1999" s="75"/>
      <c r="L1999" s="76"/>
      <c r="M1999" s="77"/>
      <c r="N1999" s="77"/>
      <c r="O1999" s="76"/>
      <c r="P1999" s="73"/>
      <c r="Q1999" s="73"/>
      <c r="R1999" s="73"/>
      <c r="S1999" s="78"/>
      <c r="T1999" s="73"/>
      <c r="U1999" s="79"/>
      <c r="V1999" s="74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69"/>
      <c r="B2000" s="70"/>
      <c r="C2000" s="71"/>
      <c r="D2000" s="72"/>
      <c r="E2000" s="73"/>
      <c r="F2000" s="73"/>
      <c r="G2000" s="73"/>
      <c r="H2000" s="73"/>
      <c r="I2000" s="72"/>
      <c r="J2000" s="74"/>
      <c r="K2000" s="75"/>
      <c r="L2000" s="76"/>
      <c r="M2000" s="77"/>
      <c r="N2000" s="77"/>
      <c r="O2000" s="76"/>
      <c r="P2000" s="73"/>
      <c r="Q2000" s="73"/>
      <c r="R2000" s="73"/>
      <c r="S2000" s="78"/>
      <c r="T2000" s="73"/>
      <c r="U2000" s="79"/>
      <c r="V2000" s="74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69"/>
      <c r="B2001" s="70"/>
      <c r="C2001" s="71"/>
      <c r="D2001" s="72"/>
      <c r="E2001" s="73"/>
      <c r="F2001" s="73"/>
      <c r="G2001" s="73"/>
      <c r="H2001" s="73"/>
      <c r="I2001" s="72"/>
      <c r="J2001" s="74"/>
      <c r="K2001" s="75"/>
      <c r="L2001" s="76"/>
      <c r="M2001" s="77"/>
      <c r="N2001" s="77"/>
      <c r="O2001" s="76"/>
      <c r="P2001" s="73"/>
      <c r="Q2001" s="73"/>
      <c r="R2001" s="73"/>
      <c r="S2001" s="78"/>
      <c r="T2001" s="73"/>
      <c r="U2001" s="79"/>
      <c r="V2001" s="74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69"/>
      <c r="B2002" s="70"/>
      <c r="C2002" s="71"/>
      <c r="D2002" s="72"/>
      <c r="E2002" s="73"/>
      <c r="F2002" s="73"/>
      <c r="G2002" s="73"/>
      <c r="H2002" s="73"/>
      <c r="I2002" s="72"/>
      <c r="J2002" s="74"/>
      <c r="K2002" s="75"/>
      <c r="L2002" s="76"/>
      <c r="M2002" s="77"/>
      <c r="N2002" s="77"/>
      <c r="O2002" s="76"/>
      <c r="P2002" s="73"/>
      <c r="Q2002" s="73"/>
      <c r="R2002" s="73"/>
      <c r="S2002" s="78"/>
      <c r="T2002" s="73"/>
      <c r="U2002" s="79"/>
      <c r="V2002" s="74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69"/>
      <c r="B2003" s="70"/>
      <c r="C2003" s="71"/>
      <c r="D2003" s="72"/>
      <c r="E2003" s="73"/>
      <c r="F2003" s="73"/>
      <c r="G2003" s="73"/>
      <c r="H2003" s="73"/>
      <c r="I2003" s="72"/>
      <c r="J2003" s="74"/>
      <c r="K2003" s="75"/>
      <c r="L2003" s="76"/>
      <c r="M2003" s="77"/>
      <c r="N2003" s="77"/>
      <c r="O2003" s="76"/>
      <c r="P2003" s="73"/>
      <c r="Q2003" s="73"/>
      <c r="R2003" s="73"/>
      <c r="S2003" s="78"/>
      <c r="T2003" s="73"/>
      <c r="U2003" s="79"/>
      <c r="V2003" s="74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69"/>
      <c r="B2004" s="70"/>
      <c r="C2004" s="71"/>
      <c r="D2004" s="72"/>
      <c r="E2004" s="73"/>
      <c r="F2004" s="73"/>
      <c r="G2004" s="73"/>
      <c r="H2004" s="73"/>
      <c r="I2004" s="72"/>
      <c r="J2004" s="74"/>
      <c r="K2004" s="75"/>
      <c r="L2004" s="76"/>
      <c r="M2004" s="77"/>
      <c r="N2004" s="77"/>
      <c r="O2004" s="76"/>
      <c r="P2004" s="73"/>
      <c r="Q2004" s="73"/>
      <c r="R2004" s="73"/>
      <c r="S2004" s="78"/>
      <c r="T2004" s="73"/>
      <c r="U2004" s="79"/>
      <c r="V2004" s="74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69"/>
      <c r="B2005" s="70"/>
      <c r="C2005" s="71"/>
      <c r="D2005" s="72"/>
      <c r="E2005" s="73"/>
      <c r="F2005" s="73"/>
      <c r="G2005" s="73"/>
      <c r="H2005" s="73"/>
      <c r="I2005" s="72"/>
      <c r="J2005" s="74"/>
      <c r="K2005" s="75"/>
      <c r="L2005" s="76"/>
      <c r="M2005" s="77"/>
      <c r="N2005" s="77"/>
      <c r="O2005" s="76"/>
      <c r="P2005" s="73"/>
      <c r="Q2005" s="73"/>
      <c r="R2005" s="73"/>
      <c r="S2005" s="78"/>
      <c r="T2005" s="73"/>
      <c r="U2005" s="79"/>
      <c r="V2005" s="74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69"/>
      <c r="B2006" s="70"/>
      <c r="C2006" s="71"/>
      <c r="D2006" s="72"/>
      <c r="E2006" s="73"/>
      <c r="F2006" s="73"/>
      <c r="G2006" s="73"/>
      <c r="H2006" s="73"/>
      <c r="I2006" s="72"/>
      <c r="J2006" s="74"/>
      <c r="K2006" s="75"/>
      <c r="L2006" s="76"/>
      <c r="M2006" s="77"/>
      <c r="N2006" s="77"/>
      <c r="O2006" s="76"/>
      <c r="P2006" s="73"/>
      <c r="Q2006" s="73"/>
      <c r="R2006" s="73"/>
      <c r="S2006" s="78"/>
      <c r="T2006" s="73"/>
      <c r="U2006" s="79"/>
      <c r="V2006" s="74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69"/>
      <c r="B2007" s="70"/>
      <c r="C2007" s="71"/>
      <c r="D2007" s="72"/>
      <c r="E2007" s="73"/>
      <c r="F2007" s="73"/>
      <c r="G2007" s="73"/>
      <c r="H2007" s="73"/>
      <c r="I2007" s="72"/>
      <c r="J2007" s="74"/>
      <c r="K2007" s="75"/>
      <c r="L2007" s="76"/>
      <c r="M2007" s="77"/>
      <c r="N2007" s="77"/>
      <c r="O2007" s="76"/>
      <c r="P2007" s="73"/>
      <c r="Q2007" s="73"/>
      <c r="R2007" s="73"/>
      <c r="S2007" s="78"/>
      <c r="T2007" s="73"/>
      <c r="U2007" s="79"/>
      <c r="V2007" s="74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69"/>
      <c r="B2008" s="70"/>
      <c r="C2008" s="71"/>
      <c r="D2008" s="72"/>
      <c r="E2008" s="73"/>
      <c r="F2008" s="73"/>
      <c r="G2008" s="73"/>
      <c r="H2008" s="73"/>
      <c r="I2008" s="72"/>
      <c r="J2008" s="74"/>
      <c r="K2008" s="75"/>
      <c r="L2008" s="76"/>
      <c r="M2008" s="77"/>
      <c r="N2008" s="77"/>
      <c r="O2008" s="76"/>
      <c r="P2008" s="73"/>
      <c r="Q2008" s="73"/>
      <c r="R2008" s="73"/>
      <c r="S2008" s="78"/>
      <c r="T2008" s="73"/>
      <c r="U2008" s="79"/>
      <c r="V2008" s="74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69"/>
      <c r="B2009" s="70"/>
      <c r="C2009" s="71"/>
      <c r="D2009" s="72"/>
      <c r="E2009" s="73"/>
      <c r="F2009" s="73"/>
      <c r="G2009" s="73"/>
      <c r="H2009" s="73"/>
      <c r="I2009" s="72"/>
      <c r="J2009" s="74"/>
      <c r="K2009" s="75"/>
      <c r="L2009" s="76"/>
      <c r="M2009" s="77"/>
      <c r="N2009" s="77"/>
      <c r="O2009" s="76"/>
      <c r="P2009" s="73"/>
      <c r="Q2009" s="73"/>
      <c r="R2009" s="73"/>
      <c r="S2009" s="78"/>
      <c r="T2009" s="73"/>
      <c r="U2009" s="79"/>
      <c r="V2009" s="74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69"/>
      <c r="B2010" s="70"/>
      <c r="C2010" s="71"/>
      <c r="D2010" s="72"/>
      <c r="E2010" s="73"/>
      <c r="F2010" s="73"/>
      <c r="G2010" s="73"/>
      <c r="H2010" s="73"/>
      <c r="I2010" s="72"/>
      <c r="J2010" s="74"/>
      <c r="K2010" s="75"/>
      <c r="L2010" s="76"/>
      <c r="M2010" s="77"/>
      <c r="N2010" s="77"/>
      <c r="O2010" s="76"/>
      <c r="P2010" s="73"/>
      <c r="Q2010" s="73"/>
      <c r="R2010" s="73"/>
      <c r="S2010" s="78"/>
      <c r="T2010" s="73"/>
      <c r="U2010" s="79"/>
      <c r="V2010" s="74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69"/>
      <c r="B2011" s="70"/>
      <c r="C2011" s="71"/>
      <c r="D2011" s="72"/>
      <c r="E2011" s="73"/>
      <c r="F2011" s="73"/>
      <c r="G2011" s="73"/>
      <c r="H2011" s="73"/>
      <c r="I2011" s="72"/>
      <c r="J2011" s="74"/>
      <c r="K2011" s="75"/>
      <c r="L2011" s="76"/>
      <c r="M2011" s="77"/>
      <c r="N2011" s="77"/>
      <c r="O2011" s="76"/>
      <c r="P2011" s="73"/>
      <c r="Q2011" s="73"/>
      <c r="R2011" s="73"/>
      <c r="S2011" s="78"/>
      <c r="T2011" s="73"/>
      <c r="U2011" s="79"/>
      <c r="V2011" s="74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69"/>
      <c r="B2012" s="70"/>
      <c r="C2012" s="71"/>
      <c r="D2012" s="72"/>
      <c r="E2012" s="73"/>
      <c r="F2012" s="73"/>
      <c r="G2012" s="73"/>
      <c r="H2012" s="73"/>
      <c r="I2012" s="72"/>
      <c r="J2012" s="74"/>
      <c r="K2012" s="75"/>
      <c r="L2012" s="76"/>
      <c r="M2012" s="77"/>
      <c r="N2012" s="77"/>
      <c r="O2012" s="76"/>
      <c r="P2012" s="73"/>
      <c r="Q2012" s="73"/>
      <c r="R2012" s="73"/>
      <c r="S2012" s="78"/>
      <c r="T2012" s="73"/>
      <c r="U2012" s="79"/>
      <c r="V2012" s="74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69"/>
      <c r="B2013" s="70"/>
      <c r="C2013" s="71"/>
      <c r="D2013" s="72"/>
      <c r="E2013" s="73"/>
      <c r="F2013" s="73"/>
      <c r="G2013" s="73"/>
      <c r="H2013" s="73"/>
      <c r="I2013" s="72"/>
      <c r="J2013" s="74"/>
      <c r="K2013" s="75"/>
      <c r="L2013" s="76"/>
      <c r="M2013" s="77"/>
      <c r="N2013" s="77"/>
      <c r="O2013" s="76"/>
      <c r="P2013" s="73"/>
      <c r="Q2013" s="73"/>
      <c r="R2013" s="73"/>
      <c r="S2013" s="78"/>
      <c r="T2013" s="73"/>
      <c r="U2013" s="79"/>
      <c r="V2013" s="74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69"/>
      <c r="B2014" s="70"/>
      <c r="C2014" s="71"/>
      <c r="D2014" s="72"/>
      <c r="E2014" s="73"/>
      <c r="F2014" s="73"/>
      <c r="G2014" s="73"/>
      <c r="H2014" s="73"/>
      <c r="I2014" s="72"/>
      <c r="J2014" s="74"/>
      <c r="K2014" s="75"/>
      <c r="L2014" s="76"/>
      <c r="M2014" s="77"/>
      <c r="N2014" s="77"/>
      <c r="O2014" s="76"/>
      <c r="P2014" s="73"/>
      <c r="Q2014" s="73"/>
      <c r="R2014" s="73"/>
      <c r="S2014" s="78"/>
      <c r="T2014" s="73"/>
      <c r="U2014" s="79"/>
      <c r="V2014" s="74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69"/>
      <c r="B2015" s="70"/>
      <c r="C2015" s="71"/>
      <c r="D2015" s="72"/>
      <c r="E2015" s="73"/>
      <c r="F2015" s="73"/>
      <c r="G2015" s="73"/>
      <c r="H2015" s="73"/>
      <c r="I2015" s="72"/>
      <c r="J2015" s="74"/>
      <c r="K2015" s="75"/>
      <c r="L2015" s="76"/>
      <c r="M2015" s="77"/>
      <c r="N2015" s="77"/>
      <c r="O2015" s="76"/>
      <c r="P2015" s="73"/>
      <c r="Q2015" s="73"/>
      <c r="R2015" s="73"/>
      <c r="S2015" s="78"/>
      <c r="T2015" s="73"/>
      <c r="U2015" s="79"/>
      <c r="V2015" s="74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69"/>
      <c r="B2016" s="70"/>
      <c r="C2016" s="71"/>
      <c r="D2016" s="72"/>
      <c r="E2016" s="73"/>
      <c r="F2016" s="73"/>
      <c r="G2016" s="73"/>
      <c r="H2016" s="73"/>
      <c r="I2016" s="72"/>
      <c r="J2016" s="74"/>
      <c r="K2016" s="75"/>
      <c r="L2016" s="76"/>
      <c r="M2016" s="77"/>
      <c r="N2016" s="77"/>
      <c r="O2016" s="76"/>
      <c r="P2016" s="73"/>
      <c r="Q2016" s="73"/>
      <c r="R2016" s="73"/>
      <c r="S2016" s="78"/>
      <c r="T2016" s="73"/>
      <c r="U2016" s="79"/>
      <c r="V2016" s="74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69"/>
      <c r="B2017" s="70"/>
      <c r="C2017" s="71"/>
      <c r="D2017" s="72"/>
      <c r="E2017" s="73"/>
      <c r="F2017" s="73"/>
      <c r="G2017" s="73"/>
      <c r="H2017" s="73"/>
      <c r="I2017" s="72"/>
      <c r="J2017" s="74"/>
      <c r="K2017" s="75"/>
      <c r="L2017" s="76"/>
      <c r="M2017" s="77"/>
      <c r="N2017" s="77"/>
      <c r="O2017" s="76"/>
      <c r="P2017" s="73"/>
      <c r="Q2017" s="73"/>
      <c r="R2017" s="73"/>
      <c r="S2017" s="78"/>
      <c r="T2017" s="73"/>
      <c r="U2017" s="79"/>
      <c r="V2017" s="74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69"/>
      <c r="B2018" s="70"/>
      <c r="C2018" s="71"/>
      <c r="D2018" s="72"/>
      <c r="E2018" s="73"/>
      <c r="F2018" s="73"/>
      <c r="G2018" s="73"/>
      <c r="H2018" s="73"/>
      <c r="I2018" s="72"/>
      <c r="J2018" s="74"/>
      <c r="K2018" s="75"/>
      <c r="L2018" s="76"/>
      <c r="M2018" s="77"/>
      <c r="N2018" s="77"/>
      <c r="O2018" s="76"/>
      <c r="P2018" s="73"/>
      <c r="Q2018" s="73"/>
      <c r="R2018" s="73"/>
      <c r="S2018" s="78"/>
      <c r="T2018" s="73"/>
      <c r="U2018" s="79"/>
      <c r="V2018" s="74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69"/>
      <c r="B2019" s="70"/>
      <c r="C2019" s="71"/>
      <c r="D2019" s="72"/>
      <c r="E2019" s="73"/>
      <c r="F2019" s="73"/>
      <c r="G2019" s="73"/>
      <c r="H2019" s="73"/>
      <c r="I2019" s="72"/>
      <c r="J2019" s="74"/>
      <c r="K2019" s="75"/>
      <c r="L2019" s="76"/>
      <c r="M2019" s="77"/>
      <c r="N2019" s="77"/>
      <c r="O2019" s="76"/>
      <c r="P2019" s="73"/>
      <c r="Q2019" s="73"/>
      <c r="R2019" s="73"/>
      <c r="S2019" s="78"/>
      <c r="T2019" s="73"/>
      <c r="U2019" s="79"/>
      <c r="V2019" s="74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ht="15" x14ac:dyDescent="0.2">
      <c r="A2020" s="80"/>
      <c r="B2020" s="81"/>
      <c r="C2020" s="82"/>
      <c r="D2020" s="83"/>
      <c r="E2020" s="84"/>
      <c r="F2020" s="84"/>
      <c r="G2020" s="84"/>
      <c r="H2020" s="84"/>
      <c r="I2020" s="83"/>
      <c r="J2020" s="85"/>
      <c r="K2020" s="86"/>
      <c r="L2020" s="87"/>
      <c r="M2020" s="88"/>
      <c r="N2020" s="88"/>
      <c r="O2020" s="87"/>
      <c r="P2020" s="84"/>
      <c r="Q2020" s="84"/>
      <c r="R2020" s="84"/>
      <c r="S2020" s="89"/>
      <c r="T2020" s="84"/>
      <c r="U2020" s="90"/>
      <c r="V2020" s="85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69"/>
      <c r="B2021" s="70"/>
      <c r="C2021" s="71"/>
      <c r="D2021" s="72"/>
      <c r="E2021" s="73"/>
      <c r="F2021" s="73"/>
      <c r="G2021" s="73"/>
      <c r="H2021" s="73"/>
      <c r="I2021" s="72"/>
      <c r="J2021" s="74"/>
      <c r="K2021" s="75"/>
      <c r="L2021" s="76"/>
      <c r="M2021" s="77"/>
      <c r="N2021" s="77"/>
      <c r="O2021" s="76"/>
      <c r="P2021" s="73"/>
      <c r="Q2021" s="73"/>
      <c r="R2021" s="73"/>
      <c r="S2021" s="78"/>
      <c r="T2021" s="73"/>
      <c r="U2021" s="79"/>
      <c r="V2021" s="74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  <c r="EZ2021" s="24"/>
    </row>
    <row r="2022" spans="1:156" x14ac:dyDescent="0.15">
      <c r="A2022" s="69"/>
      <c r="B2022" s="70"/>
      <c r="C2022" s="71"/>
      <c r="D2022" s="72"/>
      <c r="E2022" s="73"/>
      <c r="F2022" s="73"/>
      <c r="G2022" s="73"/>
      <c r="H2022" s="73"/>
      <c r="I2022" s="72"/>
      <c r="J2022" s="74"/>
      <c r="K2022" s="75"/>
      <c r="L2022" s="76"/>
      <c r="M2022" s="77"/>
      <c r="N2022" s="77"/>
      <c r="O2022" s="76"/>
      <c r="P2022" s="73"/>
      <c r="Q2022" s="73"/>
      <c r="R2022" s="73"/>
      <c r="S2022" s="78"/>
      <c r="T2022" s="73"/>
      <c r="U2022" s="79"/>
      <c r="V2022" s="74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  <c r="EZ2022" s="24"/>
    </row>
    <row r="2023" spans="1:156" x14ac:dyDescent="0.15">
      <c r="A2023" s="69"/>
      <c r="B2023" s="70"/>
      <c r="C2023" s="71"/>
      <c r="D2023" s="72"/>
      <c r="E2023" s="73"/>
      <c r="F2023" s="73"/>
      <c r="G2023" s="73"/>
      <c r="H2023" s="73"/>
      <c r="I2023" s="72"/>
      <c r="J2023" s="74"/>
      <c r="K2023" s="75"/>
      <c r="L2023" s="76"/>
      <c r="M2023" s="77"/>
      <c r="N2023" s="77"/>
      <c r="O2023" s="76"/>
      <c r="P2023" s="73"/>
      <c r="Q2023" s="73"/>
      <c r="R2023" s="73"/>
      <c r="S2023" s="78"/>
      <c r="T2023" s="73"/>
      <c r="U2023" s="79"/>
      <c r="V2023" s="74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69"/>
      <c r="B2024" s="70"/>
      <c r="C2024" s="71"/>
      <c r="D2024" s="72"/>
      <c r="E2024" s="73"/>
      <c r="F2024" s="73"/>
      <c r="G2024" s="73"/>
      <c r="H2024" s="73"/>
      <c r="I2024" s="72"/>
      <c r="J2024" s="74"/>
      <c r="K2024" s="75"/>
      <c r="L2024" s="76"/>
      <c r="M2024" s="77"/>
      <c r="N2024" s="77"/>
      <c r="O2024" s="76"/>
      <c r="P2024" s="73"/>
      <c r="Q2024" s="73"/>
      <c r="R2024" s="73"/>
      <c r="S2024" s="78"/>
      <c r="T2024" s="73"/>
      <c r="U2024" s="79"/>
      <c r="V2024" s="74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69"/>
      <c r="B2025" s="70"/>
      <c r="C2025" s="71"/>
      <c r="D2025" s="72"/>
      <c r="E2025" s="73"/>
      <c r="F2025" s="73"/>
      <c r="G2025" s="73"/>
      <c r="H2025" s="73"/>
      <c r="I2025" s="72"/>
      <c r="J2025" s="74"/>
      <c r="K2025" s="75"/>
      <c r="L2025" s="76"/>
      <c r="M2025" s="77"/>
      <c r="N2025" s="77"/>
      <c r="O2025" s="76"/>
      <c r="P2025" s="73"/>
      <c r="Q2025" s="73"/>
      <c r="R2025" s="73"/>
      <c r="S2025" s="78"/>
      <c r="T2025" s="73"/>
      <c r="U2025" s="79"/>
      <c r="V2025" s="74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69"/>
      <c r="B2026" s="70"/>
      <c r="C2026" s="71"/>
      <c r="D2026" s="72"/>
      <c r="E2026" s="73"/>
      <c r="F2026" s="73"/>
      <c r="G2026" s="73"/>
      <c r="H2026" s="73"/>
      <c r="I2026" s="72"/>
      <c r="J2026" s="74"/>
      <c r="K2026" s="75"/>
      <c r="L2026" s="76"/>
      <c r="M2026" s="77"/>
      <c r="N2026" s="77"/>
      <c r="O2026" s="76"/>
      <c r="P2026" s="73"/>
      <c r="Q2026" s="73"/>
      <c r="R2026" s="73"/>
      <c r="S2026" s="78"/>
      <c r="T2026" s="73"/>
      <c r="U2026" s="79"/>
      <c r="V2026" s="74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69"/>
      <c r="B2027" s="70"/>
      <c r="C2027" s="71"/>
      <c r="D2027" s="72"/>
      <c r="E2027" s="73"/>
      <c r="F2027" s="73"/>
      <c r="G2027" s="73"/>
      <c r="H2027" s="73"/>
      <c r="I2027" s="72"/>
      <c r="J2027" s="74"/>
      <c r="K2027" s="75"/>
      <c r="L2027" s="76"/>
      <c r="M2027" s="77"/>
      <c r="N2027" s="77"/>
      <c r="O2027" s="76"/>
      <c r="P2027" s="73"/>
      <c r="Q2027" s="73"/>
      <c r="R2027" s="73"/>
      <c r="S2027" s="78"/>
      <c r="T2027" s="73"/>
      <c r="U2027" s="79"/>
      <c r="V2027" s="74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69"/>
      <c r="B2028" s="70"/>
      <c r="C2028" s="71"/>
      <c r="D2028" s="72"/>
      <c r="E2028" s="73"/>
      <c r="F2028" s="73"/>
      <c r="G2028" s="73"/>
      <c r="H2028" s="73"/>
      <c r="I2028" s="72"/>
      <c r="J2028" s="74"/>
      <c r="K2028" s="75"/>
      <c r="L2028" s="76"/>
      <c r="M2028" s="77"/>
      <c r="N2028" s="77"/>
      <c r="O2028" s="76"/>
      <c r="P2028" s="73"/>
      <c r="Q2028" s="73"/>
      <c r="R2028" s="73"/>
      <c r="S2028" s="78"/>
      <c r="T2028" s="73"/>
      <c r="U2028" s="79"/>
      <c r="V2028" s="74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69"/>
      <c r="B2029" s="70"/>
      <c r="C2029" s="71"/>
      <c r="D2029" s="72"/>
      <c r="E2029" s="73"/>
      <c r="F2029" s="73"/>
      <c r="G2029" s="73"/>
      <c r="H2029" s="73"/>
      <c r="I2029" s="72"/>
      <c r="J2029" s="74"/>
      <c r="K2029" s="75"/>
      <c r="L2029" s="76"/>
      <c r="M2029" s="77"/>
      <c r="N2029" s="77"/>
      <c r="O2029" s="76"/>
      <c r="P2029" s="73"/>
      <c r="Q2029" s="73"/>
      <c r="R2029" s="73"/>
      <c r="S2029" s="78"/>
      <c r="T2029" s="73"/>
      <c r="U2029" s="79"/>
      <c r="V2029" s="74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69"/>
      <c r="B2030" s="70"/>
      <c r="C2030" s="71"/>
      <c r="D2030" s="72"/>
      <c r="E2030" s="73"/>
      <c r="F2030" s="73"/>
      <c r="G2030" s="73"/>
      <c r="H2030" s="73"/>
      <c r="I2030" s="72"/>
      <c r="J2030" s="74"/>
      <c r="K2030" s="75"/>
      <c r="L2030" s="76"/>
      <c r="M2030" s="77"/>
      <c r="N2030" s="77"/>
      <c r="O2030" s="76"/>
      <c r="P2030" s="73"/>
      <c r="Q2030" s="73"/>
      <c r="R2030" s="73"/>
      <c r="S2030" s="78"/>
      <c r="T2030" s="73"/>
      <c r="U2030" s="79"/>
      <c r="V2030" s="74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69"/>
      <c r="B2031" s="70"/>
      <c r="C2031" s="71"/>
      <c r="D2031" s="72"/>
      <c r="E2031" s="73"/>
      <c r="F2031" s="73"/>
      <c r="G2031" s="73"/>
      <c r="H2031" s="73"/>
      <c r="I2031" s="72"/>
      <c r="J2031" s="74"/>
      <c r="K2031" s="75"/>
      <c r="L2031" s="76"/>
      <c r="M2031" s="77"/>
      <c r="N2031" s="77"/>
      <c r="O2031" s="76"/>
      <c r="P2031" s="73"/>
      <c r="Q2031" s="73"/>
      <c r="R2031" s="73"/>
      <c r="S2031" s="78"/>
      <c r="T2031" s="73"/>
      <c r="U2031" s="79"/>
      <c r="V2031" s="74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69"/>
      <c r="B2032" s="70"/>
      <c r="C2032" s="71"/>
      <c r="D2032" s="72"/>
      <c r="E2032" s="73"/>
      <c r="F2032" s="73"/>
      <c r="G2032" s="73"/>
      <c r="H2032" s="73"/>
      <c r="I2032" s="72"/>
      <c r="J2032" s="74"/>
      <c r="K2032" s="75"/>
      <c r="L2032" s="76"/>
      <c r="M2032" s="77"/>
      <c r="N2032" s="77"/>
      <c r="O2032" s="76"/>
      <c r="P2032" s="73"/>
      <c r="Q2032" s="73"/>
      <c r="R2032" s="73"/>
      <c r="S2032" s="78"/>
      <c r="T2032" s="73"/>
      <c r="U2032" s="79"/>
      <c r="V2032" s="74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69"/>
      <c r="B2033" s="70"/>
      <c r="C2033" s="71"/>
      <c r="D2033" s="72"/>
      <c r="E2033" s="73"/>
      <c r="F2033" s="73"/>
      <c r="G2033" s="73"/>
      <c r="H2033" s="73"/>
      <c r="I2033" s="72"/>
      <c r="J2033" s="74"/>
      <c r="K2033" s="75"/>
      <c r="L2033" s="76"/>
      <c r="M2033" s="77"/>
      <c r="N2033" s="77"/>
      <c r="O2033" s="76"/>
      <c r="P2033" s="73"/>
      <c r="Q2033" s="73"/>
      <c r="R2033" s="73"/>
      <c r="S2033" s="78"/>
      <c r="T2033" s="73"/>
      <c r="U2033" s="79"/>
      <c r="V2033" s="74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69"/>
      <c r="B2034" s="70"/>
      <c r="C2034" s="71"/>
      <c r="D2034" s="72"/>
      <c r="E2034" s="73"/>
      <c r="F2034" s="73"/>
      <c r="G2034" s="73"/>
      <c r="H2034" s="73"/>
      <c r="I2034" s="72"/>
      <c r="J2034" s="74"/>
      <c r="K2034" s="75"/>
      <c r="L2034" s="76"/>
      <c r="M2034" s="77"/>
      <c r="N2034" s="77"/>
      <c r="O2034" s="76"/>
      <c r="P2034" s="73"/>
      <c r="Q2034" s="73"/>
      <c r="R2034" s="73"/>
      <c r="S2034" s="78"/>
      <c r="T2034" s="73"/>
      <c r="U2034" s="79"/>
      <c r="V2034" s="74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69"/>
      <c r="B2035" s="70"/>
      <c r="C2035" s="71"/>
      <c r="D2035" s="72"/>
      <c r="E2035" s="73"/>
      <c r="F2035" s="73"/>
      <c r="G2035" s="73"/>
      <c r="H2035" s="73"/>
      <c r="I2035" s="72"/>
      <c r="J2035" s="74"/>
      <c r="K2035" s="75"/>
      <c r="L2035" s="76"/>
      <c r="M2035" s="77"/>
      <c r="N2035" s="77"/>
      <c r="O2035" s="76"/>
      <c r="P2035" s="73"/>
      <c r="Q2035" s="73"/>
      <c r="R2035" s="73"/>
      <c r="S2035" s="78"/>
      <c r="T2035" s="73"/>
      <c r="U2035" s="79"/>
      <c r="V2035" s="74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69"/>
      <c r="B2036" s="70"/>
      <c r="C2036" s="71"/>
      <c r="D2036" s="72"/>
      <c r="E2036" s="73"/>
      <c r="F2036" s="73"/>
      <c r="G2036" s="73"/>
      <c r="H2036" s="73"/>
      <c r="I2036" s="72"/>
      <c r="J2036" s="74"/>
      <c r="K2036" s="75"/>
      <c r="L2036" s="76"/>
      <c r="M2036" s="77"/>
      <c r="N2036" s="77"/>
      <c r="O2036" s="76"/>
      <c r="P2036" s="73"/>
      <c r="Q2036" s="73"/>
      <c r="R2036" s="73"/>
      <c r="S2036" s="78"/>
      <c r="T2036" s="73"/>
      <c r="U2036" s="79"/>
      <c r="V2036" s="74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69"/>
      <c r="B2037" s="70"/>
      <c r="C2037" s="71"/>
      <c r="D2037" s="72"/>
      <c r="E2037" s="73"/>
      <c r="F2037" s="73"/>
      <c r="G2037" s="73"/>
      <c r="H2037" s="73"/>
      <c r="I2037" s="72"/>
      <c r="J2037" s="74"/>
      <c r="K2037" s="75"/>
      <c r="L2037" s="76"/>
      <c r="M2037" s="77"/>
      <c r="N2037" s="77"/>
      <c r="O2037" s="76"/>
      <c r="P2037" s="73"/>
      <c r="Q2037" s="73"/>
      <c r="R2037" s="73"/>
      <c r="S2037" s="78"/>
      <c r="T2037" s="73"/>
      <c r="U2037" s="79"/>
      <c r="V2037" s="74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69"/>
      <c r="B2038" s="70"/>
      <c r="C2038" s="71"/>
      <c r="D2038" s="72"/>
      <c r="E2038" s="73"/>
      <c r="F2038" s="73"/>
      <c r="G2038" s="73"/>
      <c r="H2038" s="73"/>
      <c r="I2038" s="72"/>
      <c r="J2038" s="74"/>
      <c r="K2038" s="75"/>
      <c r="L2038" s="76"/>
      <c r="M2038" s="77"/>
      <c r="N2038" s="77"/>
      <c r="O2038" s="76"/>
      <c r="P2038" s="73"/>
      <c r="Q2038" s="73"/>
      <c r="R2038" s="73"/>
      <c r="S2038" s="78"/>
      <c r="T2038" s="73"/>
      <c r="U2038" s="79"/>
      <c r="V2038" s="74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69"/>
      <c r="B2039" s="70"/>
      <c r="C2039" s="71"/>
      <c r="D2039" s="72"/>
      <c r="E2039" s="73"/>
      <c r="F2039" s="73"/>
      <c r="G2039" s="73"/>
      <c r="H2039" s="73"/>
      <c r="I2039" s="72"/>
      <c r="J2039" s="74"/>
      <c r="K2039" s="75"/>
      <c r="L2039" s="76"/>
      <c r="M2039" s="77"/>
      <c r="N2039" s="77"/>
      <c r="O2039" s="76"/>
      <c r="P2039" s="73"/>
      <c r="Q2039" s="73"/>
      <c r="R2039" s="73"/>
      <c r="S2039" s="78"/>
      <c r="T2039" s="73"/>
      <c r="U2039" s="79"/>
      <c r="V2039" s="74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69"/>
      <c r="B2040" s="70"/>
      <c r="C2040" s="71"/>
      <c r="D2040" s="72"/>
      <c r="E2040" s="73"/>
      <c r="F2040" s="73"/>
      <c r="G2040" s="73"/>
      <c r="H2040" s="73"/>
      <c r="I2040" s="72"/>
      <c r="J2040" s="74"/>
      <c r="K2040" s="75"/>
      <c r="L2040" s="76"/>
      <c r="M2040" s="77"/>
      <c r="N2040" s="77"/>
      <c r="O2040" s="76"/>
      <c r="P2040" s="73"/>
      <c r="Q2040" s="73"/>
      <c r="R2040" s="73"/>
      <c r="S2040" s="78"/>
      <c r="T2040" s="73"/>
      <c r="U2040" s="79"/>
      <c r="V2040" s="74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69"/>
      <c r="B2041" s="70"/>
      <c r="C2041" s="71"/>
      <c r="D2041" s="72"/>
      <c r="E2041" s="73"/>
      <c r="F2041" s="73"/>
      <c r="G2041" s="73"/>
      <c r="H2041" s="73"/>
      <c r="I2041" s="72"/>
      <c r="J2041" s="74"/>
      <c r="K2041" s="75"/>
      <c r="L2041" s="76"/>
      <c r="M2041" s="77"/>
      <c r="N2041" s="77"/>
      <c r="O2041" s="76"/>
      <c r="P2041" s="73"/>
      <c r="Q2041" s="73"/>
      <c r="R2041" s="73"/>
      <c r="S2041" s="78"/>
      <c r="T2041" s="73"/>
      <c r="U2041" s="79"/>
      <c r="V2041" s="74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69"/>
      <c r="B2042" s="70"/>
      <c r="C2042" s="71"/>
      <c r="D2042" s="72"/>
      <c r="E2042" s="73"/>
      <c r="F2042" s="73"/>
      <c r="G2042" s="73"/>
      <c r="H2042" s="73"/>
      <c r="I2042" s="72"/>
      <c r="J2042" s="74"/>
      <c r="K2042" s="75"/>
      <c r="L2042" s="76"/>
      <c r="M2042" s="77"/>
      <c r="N2042" s="77"/>
      <c r="O2042" s="76"/>
      <c r="P2042" s="73"/>
      <c r="Q2042" s="73"/>
      <c r="R2042" s="73"/>
      <c r="S2042" s="78"/>
      <c r="T2042" s="73"/>
      <c r="U2042" s="79"/>
      <c r="V2042" s="74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69"/>
      <c r="B2043" s="70"/>
      <c r="C2043" s="71"/>
      <c r="D2043" s="72"/>
      <c r="E2043" s="73"/>
      <c r="F2043" s="73"/>
      <c r="G2043" s="73"/>
      <c r="H2043" s="73"/>
      <c r="I2043" s="72"/>
      <c r="J2043" s="74"/>
      <c r="K2043" s="75"/>
      <c r="L2043" s="76"/>
      <c r="M2043" s="77"/>
      <c r="N2043" s="77"/>
      <c r="O2043" s="76"/>
      <c r="P2043" s="73"/>
      <c r="Q2043" s="73"/>
      <c r="R2043" s="73"/>
      <c r="S2043" s="78"/>
      <c r="T2043" s="73"/>
      <c r="U2043" s="79"/>
      <c r="V2043" s="74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69"/>
      <c r="B2044" s="70"/>
      <c r="C2044" s="71"/>
      <c r="D2044" s="72"/>
      <c r="E2044" s="73"/>
      <c r="F2044" s="73"/>
      <c r="G2044" s="73"/>
      <c r="H2044" s="73"/>
      <c r="I2044" s="72"/>
      <c r="J2044" s="74"/>
      <c r="K2044" s="75"/>
      <c r="L2044" s="76"/>
      <c r="M2044" s="77"/>
      <c r="N2044" s="77"/>
      <c r="O2044" s="76"/>
      <c r="P2044" s="73"/>
      <c r="Q2044" s="73"/>
      <c r="R2044" s="73"/>
      <c r="S2044" s="78"/>
      <c r="T2044" s="73"/>
      <c r="U2044" s="79"/>
      <c r="V2044" s="74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69"/>
      <c r="B2045" s="70"/>
      <c r="C2045" s="71"/>
      <c r="D2045" s="72"/>
      <c r="E2045" s="73"/>
      <c r="F2045" s="73"/>
      <c r="G2045" s="73"/>
      <c r="H2045" s="73"/>
      <c r="I2045" s="72"/>
      <c r="J2045" s="74"/>
      <c r="K2045" s="75"/>
      <c r="L2045" s="76"/>
      <c r="M2045" s="77"/>
      <c r="N2045" s="77"/>
      <c r="O2045" s="76"/>
      <c r="P2045" s="73"/>
      <c r="Q2045" s="73"/>
      <c r="R2045" s="73"/>
      <c r="S2045" s="78"/>
      <c r="T2045" s="73"/>
      <c r="U2045" s="79"/>
      <c r="V2045" s="74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69"/>
      <c r="B2046" s="70"/>
      <c r="C2046" s="71"/>
      <c r="D2046" s="72"/>
      <c r="E2046" s="73"/>
      <c r="F2046" s="73"/>
      <c r="G2046" s="73"/>
      <c r="H2046" s="73"/>
      <c r="I2046" s="72"/>
      <c r="J2046" s="74"/>
      <c r="K2046" s="75"/>
      <c r="L2046" s="76"/>
      <c r="M2046" s="77"/>
      <c r="N2046" s="77"/>
      <c r="O2046" s="76"/>
      <c r="P2046" s="73"/>
      <c r="Q2046" s="73"/>
      <c r="R2046" s="73"/>
      <c r="S2046" s="78"/>
      <c r="T2046" s="73"/>
      <c r="U2046" s="79"/>
      <c r="V2046" s="74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69"/>
      <c r="B2047" s="70"/>
      <c r="C2047" s="71"/>
      <c r="D2047" s="72"/>
      <c r="E2047" s="73"/>
      <c r="F2047" s="73"/>
      <c r="G2047" s="73"/>
      <c r="H2047" s="73"/>
      <c r="I2047" s="72"/>
      <c r="J2047" s="74"/>
      <c r="K2047" s="75"/>
      <c r="L2047" s="76"/>
      <c r="M2047" s="77"/>
      <c r="N2047" s="77"/>
      <c r="O2047" s="76"/>
      <c r="P2047" s="73"/>
      <c r="Q2047" s="73"/>
      <c r="R2047" s="73"/>
      <c r="S2047" s="78"/>
      <c r="T2047" s="73"/>
      <c r="U2047" s="79"/>
      <c r="V2047" s="74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69"/>
      <c r="B2048" s="70"/>
      <c r="C2048" s="71"/>
      <c r="D2048" s="72"/>
      <c r="E2048" s="73"/>
      <c r="F2048" s="73"/>
      <c r="G2048" s="73"/>
      <c r="H2048" s="73"/>
      <c r="I2048" s="72"/>
      <c r="J2048" s="74"/>
      <c r="K2048" s="75"/>
      <c r="L2048" s="76"/>
      <c r="M2048" s="77"/>
      <c r="N2048" s="77"/>
      <c r="O2048" s="76"/>
      <c r="P2048" s="73"/>
      <c r="Q2048" s="73"/>
      <c r="R2048" s="73"/>
      <c r="S2048" s="78"/>
      <c r="T2048" s="73"/>
      <c r="U2048" s="79"/>
      <c r="V2048" s="74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69"/>
      <c r="B2049" s="70"/>
      <c r="C2049" s="71"/>
      <c r="D2049" s="72"/>
      <c r="E2049" s="73"/>
      <c r="F2049" s="73"/>
      <c r="G2049" s="73"/>
      <c r="H2049" s="73"/>
      <c r="I2049" s="72"/>
      <c r="J2049" s="74"/>
      <c r="K2049" s="75"/>
      <c r="L2049" s="76"/>
      <c r="M2049" s="77"/>
      <c r="N2049" s="77"/>
      <c r="O2049" s="76"/>
      <c r="P2049" s="73"/>
      <c r="Q2049" s="73"/>
      <c r="R2049" s="73"/>
      <c r="S2049" s="78"/>
      <c r="T2049" s="73"/>
      <c r="U2049" s="79"/>
      <c r="V2049" s="74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69"/>
      <c r="B2050" s="70"/>
      <c r="C2050" s="71"/>
      <c r="D2050" s="72"/>
      <c r="E2050" s="73"/>
      <c r="F2050" s="73"/>
      <c r="G2050" s="73"/>
      <c r="H2050" s="73"/>
      <c r="I2050" s="72"/>
      <c r="J2050" s="74"/>
      <c r="K2050" s="75"/>
      <c r="L2050" s="76"/>
      <c r="M2050" s="77"/>
      <c r="N2050" s="77"/>
      <c r="O2050" s="76"/>
      <c r="P2050" s="73"/>
      <c r="Q2050" s="73"/>
      <c r="R2050" s="73"/>
      <c r="S2050" s="78"/>
      <c r="T2050" s="73"/>
      <c r="U2050" s="79"/>
      <c r="V2050" s="74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69"/>
      <c r="B2051" s="70"/>
      <c r="C2051" s="71"/>
      <c r="D2051" s="72"/>
      <c r="E2051" s="73"/>
      <c r="F2051" s="73"/>
      <c r="G2051" s="73"/>
      <c r="H2051" s="73"/>
      <c r="I2051" s="72"/>
      <c r="J2051" s="74"/>
      <c r="K2051" s="75"/>
      <c r="L2051" s="76"/>
      <c r="M2051" s="77"/>
      <c r="N2051" s="77"/>
      <c r="O2051" s="76"/>
      <c r="P2051" s="73"/>
      <c r="Q2051" s="73"/>
      <c r="R2051" s="73"/>
      <c r="S2051" s="78"/>
      <c r="T2051" s="73"/>
      <c r="U2051" s="79"/>
      <c r="V2051" s="74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69"/>
      <c r="B2052" s="70"/>
      <c r="C2052" s="71"/>
      <c r="D2052" s="72"/>
      <c r="E2052" s="73"/>
      <c r="F2052" s="73"/>
      <c r="G2052" s="73"/>
      <c r="H2052" s="73"/>
      <c r="I2052" s="72"/>
      <c r="J2052" s="74"/>
      <c r="K2052" s="75"/>
      <c r="L2052" s="76"/>
      <c r="M2052" s="77"/>
      <c r="N2052" s="77"/>
      <c r="O2052" s="76"/>
      <c r="P2052" s="73"/>
      <c r="Q2052" s="73"/>
      <c r="R2052" s="73"/>
      <c r="S2052" s="78"/>
      <c r="T2052" s="73"/>
      <c r="U2052" s="79"/>
      <c r="V2052" s="74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69"/>
      <c r="B2053" s="70"/>
      <c r="C2053" s="71"/>
      <c r="D2053" s="72"/>
      <c r="E2053" s="73"/>
      <c r="F2053" s="73"/>
      <c r="G2053" s="73"/>
      <c r="H2053" s="73"/>
      <c r="I2053" s="72"/>
      <c r="J2053" s="74"/>
      <c r="K2053" s="75"/>
      <c r="L2053" s="76"/>
      <c r="M2053" s="77"/>
      <c r="N2053" s="77"/>
      <c r="O2053" s="76"/>
      <c r="P2053" s="73"/>
      <c r="Q2053" s="73"/>
      <c r="R2053" s="73"/>
      <c r="S2053" s="78"/>
      <c r="T2053" s="73"/>
      <c r="U2053" s="79"/>
      <c r="V2053" s="74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69"/>
      <c r="B2054" s="70"/>
      <c r="C2054" s="71"/>
      <c r="D2054" s="72"/>
      <c r="E2054" s="73"/>
      <c r="F2054" s="73"/>
      <c r="G2054" s="73"/>
      <c r="H2054" s="73"/>
      <c r="I2054" s="72"/>
      <c r="J2054" s="74"/>
      <c r="K2054" s="75"/>
      <c r="L2054" s="76"/>
      <c r="M2054" s="77"/>
      <c r="N2054" s="77"/>
      <c r="O2054" s="76"/>
      <c r="P2054" s="73"/>
      <c r="Q2054" s="73"/>
      <c r="R2054" s="73"/>
      <c r="S2054" s="78"/>
      <c r="T2054" s="73"/>
      <c r="U2054" s="79"/>
      <c r="V2054" s="74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69"/>
      <c r="B2055" s="70"/>
      <c r="C2055" s="71"/>
      <c r="D2055" s="72"/>
      <c r="E2055" s="73"/>
      <c r="F2055" s="73"/>
      <c r="G2055" s="73"/>
      <c r="H2055" s="73"/>
      <c r="I2055" s="72"/>
      <c r="J2055" s="74"/>
      <c r="K2055" s="75"/>
      <c r="L2055" s="76"/>
      <c r="M2055" s="77"/>
      <c r="N2055" s="77"/>
      <c r="O2055" s="76"/>
      <c r="P2055" s="73"/>
      <c r="Q2055" s="73"/>
      <c r="R2055" s="73"/>
      <c r="S2055" s="78"/>
      <c r="T2055" s="73"/>
      <c r="U2055" s="79"/>
      <c r="V2055" s="74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69"/>
      <c r="B2056" s="70"/>
      <c r="C2056" s="71"/>
      <c r="D2056" s="72"/>
      <c r="E2056" s="73"/>
      <c r="F2056" s="73"/>
      <c r="G2056" s="73"/>
      <c r="H2056" s="73"/>
      <c r="I2056" s="72"/>
      <c r="J2056" s="74"/>
      <c r="K2056" s="75"/>
      <c r="L2056" s="76"/>
      <c r="M2056" s="77"/>
      <c r="N2056" s="77"/>
      <c r="O2056" s="76"/>
      <c r="P2056" s="73"/>
      <c r="Q2056" s="73"/>
      <c r="R2056" s="73"/>
      <c r="S2056" s="78"/>
      <c r="T2056" s="73"/>
      <c r="U2056" s="79"/>
      <c r="V2056" s="74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69"/>
      <c r="B2057" s="70"/>
      <c r="C2057" s="71"/>
      <c r="D2057" s="72"/>
      <c r="E2057" s="73"/>
      <c r="F2057" s="73"/>
      <c r="G2057" s="73"/>
      <c r="H2057" s="73"/>
      <c r="I2057" s="72"/>
      <c r="J2057" s="74"/>
      <c r="K2057" s="75"/>
      <c r="L2057" s="76"/>
      <c r="M2057" s="77"/>
      <c r="N2057" s="77"/>
      <c r="O2057" s="76"/>
      <c r="P2057" s="73"/>
      <c r="Q2057" s="73"/>
      <c r="R2057" s="73"/>
      <c r="S2057" s="78"/>
      <c r="T2057" s="73"/>
      <c r="U2057" s="79"/>
      <c r="V2057" s="74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69"/>
      <c r="B2058" s="70"/>
      <c r="C2058" s="71"/>
      <c r="D2058" s="72"/>
      <c r="E2058" s="73"/>
      <c r="F2058" s="73"/>
      <c r="G2058" s="73"/>
      <c r="H2058" s="73"/>
      <c r="I2058" s="72"/>
      <c r="J2058" s="74"/>
      <c r="K2058" s="75"/>
      <c r="L2058" s="76"/>
      <c r="M2058" s="77"/>
      <c r="N2058" s="77"/>
      <c r="O2058" s="76"/>
      <c r="P2058" s="73"/>
      <c r="Q2058" s="73"/>
      <c r="R2058" s="73"/>
      <c r="S2058" s="78"/>
      <c r="T2058" s="73"/>
      <c r="U2058" s="79"/>
      <c r="V2058" s="74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69"/>
      <c r="B2059" s="70"/>
      <c r="C2059" s="71"/>
      <c r="D2059" s="72"/>
      <c r="E2059" s="73"/>
      <c r="F2059" s="73"/>
      <c r="G2059" s="73"/>
      <c r="H2059" s="73"/>
      <c r="I2059" s="72"/>
      <c r="J2059" s="74"/>
      <c r="K2059" s="75"/>
      <c r="L2059" s="76"/>
      <c r="M2059" s="77"/>
      <c r="N2059" s="77"/>
      <c r="O2059" s="76"/>
      <c r="P2059" s="73"/>
      <c r="Q2059" s="73"/>
      <c r="R2059" s="73"/>
      <c r="S2059" s="78"/>
      <c r="T2059" s="73"/>
      <c r="U2059" s="79"/>
      <c r="V2059" s="74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69"/>
      <c r="B2060" s="70"/>
      <c r="C2060" s="71"/>
      <c r="D2060" s="72"/>
      <c r="E2060" s="73"/>
      <c r="F2060" s="73"/>
      <c r="G2060" s="73"/>
      <c r="H2060" s="73"/>
      <c r="I2060" s="72"/>
      <c r="J2060" s="74"/>
      <c r="K2060" s="75"/>
      <c r="L2060" s="76"/>
      <c r="M2060" s="77"/>
      <c r="N2060" s="77"/>
      <c r="O2060" s="76"/>
      <c r="P2060" s="73"/>
      <c r="Q2060" s="73"/>
      <c r="R2060" s="73"/>
      <c r="S2060" s="78"/>
      <c r="T2060" s="73"/>
      <c r="U2060" s="79"/>
      <c r="V2060" s="74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69"/>
      <c r="B2061" s="70"/>
      <c r="C2061" s="71"/>
      <c r="D2061" s="72"/>
      <c r="E2061" s="73"/>
      <c r="F2061" s="73"/>
      <c r="G2061" s="73"/>
      <c r="H2061" s="73"/>
      <c r="I2061" s="72"/>
      <c r="J2061" s="74"/>
      <c r="K2061" s="75"/>
      <c r="L2061" s="76"/>
      <c r="M2061" s="77"/>
      <c r="N2061" s="77"/>
      <c r="O2061" s="76"/>
      <c r="P2061" s="73"/>
      <c r="Q2061" s="73"/>
      <c r="R2061" s="73"/>
      <c r="S2061" s="78"/>
      <c r="T2061" s="73"/>
      <c r="U2061" s="79"/>
      <c r="V2061" s="74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69"/>
      <c r="B2062" s="70"/>
      <c r="C2062" s="71"/>
      <c r="D2062" s="72"/>
      <c r="E2062" s="73"/>
      <c r="F2062" s="73"/>
      <c r="G2062" s="73"/>
      <c r="H2062" s="73"/>
      <c r="I2062" s="72"/>
      <c r="J2062" s="74"/>
      <c r="K2062" s="75"/>
      <c r="L2062" s="76"/>
      <c r="M2062" s="77"/>
      <c r="N2062" s="77"/>
      <c r="O2062" s="76"/>
      <c r="P2062" s="73"/>
      <c r="Q2062" s="73"/>
      <c r="R2062" s="73"/>
      <c r="S2062" s="78"/>
      <c r="T2062" s="73"/>
      <c r="U2062" s="79"/>
      <c r="V2062" s="74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69"/>
      <c r="B2063" s="70"/>
      <c r="C2063" s="71"/>
      <c r="D2063" s="72"/>
      <c r="E2063" s="73"/>
      <c r="F2063" s="73"/>
      <c r="G2063" s="73"/>
      <c r="H2063" s="73"/>
      <c r="I2063" s="72"/>
      <c r="J2063" s="74"/>
      <c r="K2063" s="75"/>
      <c r="L2063" s="76"/>
      <c r="M2063" s="77"/>
      <c r="N2063" s="77"/>
      <c r="O2063" s="76"/>
      <c r="P2063" s="73"/>
      <c r="Q2063" s="73"/>
      <c r="R2063" s="73"/>
      <c r="S2063" s="78"/>
      <c r="T2063" s="73"/>
      <c r="U2063" s="79"/>
      <c r="V2063" s="74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69"/>
      <c r="B2064" s="70"/>
      <c r="C2064" s="71"/>
      <c r="D2064" s="72"/>
      <c r="E2064" s="73"/>
      <c r="F2064" s="73"/>
      <c r="G2064" s="73"/>
      <c r="H2064" s="73"/>
      <c r="I2064" s="72"/>
      <c r="J2064" s="74"/>
      <c r="K2064" s="75"/>
      <c r="L2064" s="76"/>
      <c r="M2064" s="77"/>
      <c r="N2064" s="77"/>
      <c r="O2064" s="76"/>
      <c r="P2064" s="73"/>
      <c r="Q2064" s="73"/>
      <c r="R2064" s="73"/>
      <c r="S2064" s="78"/>
      <c r="T2064" s="73"/>
      <c r="U2064" s="79"/>
      <c r="V2064" s="74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69"/>
      <c r="B2065" s="70"/>
      <c r="C2065" s="71"/>
      <c r="D2065" s="72"/>
      <c r="E2065" s="73"/>
      <c r="F2065" s="73"/>
      <c r="G2065" s="73"/>
      <c r="H2065" s="73"/>
      <c r="I2065" s="72"/>
      <c r="J2065" s="74"/>
      <c r="K2065" s="75"/>
      <c r="L2065" s="76"/>
      <c r="M2065" s="77"/>
      <c r="N2065" s="77"/>
      <c r="O2065" s="76"/>
      <c r="P2065" s="73"/>
      <c r="Q2065" s="73"/>
      <c r="R2065" s="73"/>
      <c r="S2065" s="78"/>
      <c r="T2065" s="73"/>
      <c r="U2065" s="79"/>
      <c r="V2065" s="74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69"/>
      <c r="B2066" s="70"/>
      <c r="C2066" s="71"/>
      <c r="D2066" s="72"/>
      <c r="E2066" s="73"/>
      <c r="F2066" s="73"/>
      <c r="G2066" s="73"/>
      <c r="H2066" s="73"/>
      <c r="I2066" s="72"/>
      <c r="J2066" s="74"/>
      <c r="K2066" s="75"/>
      <c r="L2066" s="76"/>
      <c r="M2066" s="77"/>
      <c r="N2066" s="77"/>
      <c r="O2066" s="76"/>
      <c r="P2066" s="73"/>
      <c r="Q2066" s="73"/>
      <c r="R2066" s="73"/>
      <c r="S2066" s="78"/>
      <c r="T2066" s="73"/>
      <c r="U2066" s="79"/>
      <c r="V2066" s="74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69"/>
      <c r="B2067" s="70"/>
      <c r="C2067" s="71"/>
      <c r="D2067" s="72"/>
      <c r="E2067" s="73"/>
      <c r="F2067" s="73"/>
      <c r="G2067" s="73"/>
      <c r="H2067" s="73"/>
      <c r="I2067" s="72"/>
      <c r="J2067" s="74"/>
      <c r="K2067" s="75"/>
      <c r="L2067" s="76"/>
      <c r="M2067" s="77"/>
      <c r="N2067" s="77"/>
      <c r="O2067" s="76"/>
      <c r="P2067" s="73"/>
      <c r="Q2067" s="73"/>
      <c r="R2067" s="73"/>
      <c r="S2067" s="78"/>
      <c r="T2067" s="73"/>
      <c r="U2067" s="79"/>
      <c r="V2067" s="74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69"/>
      <c r="B2068" s="70"/>
      <c r="C2068" s="71"/>
      <c r="D2068" s="72"/>
      <c r="E2068" s="73"/>
      <c r="F2068" s="73"/>
      <c r="G2068" s="73"/>
      <c r="H2068" s="73"/>
      <c r="I2068" s="72"/>
      <c r="J2068" s="74"/>
      <c r="K2068" s="75"/>
      <c r="L2068" s="76"/>
      <c r="M2068" s="77"/>
      <c r="N2068" s="77"/>
      <c r="O2068" s="76"/>
      <c r="P2068" s="73"/>
      <c r="Q2068" s="73"/>
      <c r="R2068" s="73"/>
      <c r="S2068" s="78"/>
      <c r="T2068" s="73"/>
      <c r="U2068" s="79"/>
      <c r="V2068" s="74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69"/>
      <c r="B2069" s="70"/>
      <c r="C2069" s="71"/>
      <c r="D2069" s="72"/>
      <c r="E2069" s="73"/>
      <c r="F2069" s="73"/>
      <c r="G2069" s="73"/>
      <c r="H2069" s="73"/>
      <c r="I2069" s="72"/>
      <c r="J2069" s="74"/>
      <c r="K2069" s="75"/>
      <c r="L2069" s="76"/>
      <c r="M2069" s="77"/>
      <c r="N2069" s="77"/>
      <c r="O2069" s="76"/>
      <c r="P2069" s="73"/>
      <c r="Q2069" s="73"/>
      <c r="R2069" s="73"/>
      <c r="S2069" s="78"/>
      <c r="T2069" s="73"/>
      <c r="U2069" s="79"/>
      <c r="V2069" s="74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69"/>
      <c r="B2070" s="70"/>
      <c r="C2070" s="71"/>
      <c r="D2070" s="72"/>
      <c r="E2070" s="73"/>
      <c r="F2070" s="73"/>
      <c r="G2070" s="73"/>
      <c r="H2070" s="73"/>
      <c r="I2070" s="72"/>
      <c r="J2070" s="74"/>
      <c r="K2070" s="75"/>
      <c r="L2070" s="76"/>
      <c r="M2070" s="77"/>
      <c r="N2070" s="77"/>
      <c r="O2070" s="76"/>
      <c r="P2070" s="73"/>
      <c r="Q2070" s="73"/>
      <c r="R2070" s="73"/>
      <c r="S2070" s="78"/>
      <c r="T2070" s="73"/>
      <c r="U2070" s="79"/>
      <c r="V2070" s="74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69"/>
      <c r="B2071" s="70"/>
      <c r="C2071" s="71"/>
      <c r="D2071" s="72"/>
      <c r="E2071" s="73"/>
      <c r="F2071" s="73"/>
      <c r="G2071" s="73"/>
      <c r="H2071" s="73"/>
      <c r="I2071" s="72"/>
      <c r="J2071" s="74"/>
      <c r="K2071" s="75"/>
      <c r="L2071" s="76"/>
      <c r="M2071" s="77"/>
      <c r="N2071" s="77"/>
      <c r="O2071" s="76"/>
      <c r="P2071" s="73"/>
      <c r="Q2071" s="73"/>
      <c r="R2071" s="73"/>
      <c r="S2071" s="78"/>
      <c r="T2071" s="73"/>
      <c r="U2071" s="79"/>
      <c r="V2071" s="74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69"/>
      <c r="B2072" s="70"/>
      <c r="C2072" s="71"/>
      <c r="D2072" s="72"/>
      <c r="E2072" s="73"/>
      <c r="F2072" s="73"/>
      <c r="G2072" s="73"/>
      <c r="H2072" s="73"/>
      <c r="I2072" s="72"/>
      <c r="J2072" s="74"/>
      <c r="K2072" s="75"/>
      <c r="L2072" s="76"/>
      <c r="M2072" s="77"/>
      <c r="N2072" s="77"/>
      <c r="O2072" s="76"/>
      <c r="P2072" s="73"/>
      <c r="Q2072" s="73"/>
      <c r="R2072" s="73"/>
      <c r="S2072" s="78"/>
      <c r="T2072" s="73"/>
      <c r="U2072" s="79"/>
      <c r="V2072" s="74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69"/>
      <c r="B2073" s="70"/>
      <c r="C2073" s="71"/>
      <c r="D2073" s="72"/>
      <c r="E2073" s="73"/>
      <c r="F2073" s="73"/>
      <c r="G2073" s="73"/>
      <c r="H2073" s="73"/>
      <c r="I2073" s="72"/>
      <c r="J2073" s="74"/>
      <c r="K2073" s="75"/>
      <c r="L2073" s="76"/>
      <c r="M2073" s="77"/>
      <c r="N2073" s="77"/>
      <c r="O2073" s="76"/>
      <c r="P2073" s="73"/>
      <c r="Q2073" s="73"/>
      <c r="R2073" s="73"/>
      <c r="S2073" s="78"/>
      <c r="T2073" s="73"/>
      <c r="U2073" s="79"/>
      <c r="V2073" s="74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69"/>
      <c r="B2074" s="70"/>
      <c r="C2074" s="71"/>
      <c r="D2074" s="72"/>
      <c r="E2074" s="73"/>
      <c r="F2074" s="73"/>
      <c r="G2074" s="73"/>
      <c r="H2074" s="73"/>
      <c r="I2074" s="72"/>
      <c r="J2074" s="74"/>
      <c r="K2074" s="75"/>
      <c r="L2074" s="76"/>
      <c r="M2074" s="77"/>
      <c r="N2074" s="77"/>
      <c r="O2074" s="76"/>
      <c r="P2074" s="73"/>
      <c r="Q2074" s="73"/>
      <c r="R2074" s="73"/>
      <c r="S2074" s="78"/>
      <c r="T2074" s="73"/>
      <c r="U2074" s="79"/>
      <c r="V2074" s="74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69"/>
      <c r="B2075" s="70"/>
      <c r="C2075" s="71"/>
      <c r="D2075" s="72"/>
      <c r="E2075" s="73"/>
      <c r="F2075" s="73"/>
      <c r="G2075" s="73"/>
      <c r="H2075" s="73"/>
      <c r="I2075" s="72"/>
      <c r="J2075" s="74"/>
      <c r="K2075" s="75"/>
      <c r="L2075" s="76"/>
      <c r="M2075" s="77"/>
      <c r="N2075" s="77"/>
      <c r="O2075" s="76"/>
      <c r="P2075" s="73"/>
      <c r="Q2075" s="73"/>
      <c r="R2075" s="73"/>
      <c r="S2075" s="78"/>
      <c r="T2075" s="73"/>
      <c r="U2075" s="79"/>
      <c r="V2075" s="74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69"/>
      <c r="B2076" s="70"/>
      <c r="C2076" s="71"/>
      <c r="D2076" s="72"/>
      <c r="E2076" s="73"/>
      <c r="F2076" s="73"/>
      <c r="G2076" s="73"/>
      <c r="H2076" s="73"/>
      <c r="I2076" s="72"/>
      <c r="J2076" s="74"/>
      <c r="K2076" s="75"/>
      <c r="L2076" s="76"/>
      <c r="M2076" s="77"/>
      <c r="N2076" s="77"/>
      <c r="O2076" s="76"/>
      <c r="P2076" s="73"/>
      <c r="Q2076" s="73"/>
      <c r="R2076" s="73"/>
      <c r="S2076" s="78"/>
      <c r="T2076" s="73"/>
      <c r="U2076" s="79"/>
      <c r="V2076" s="74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69"/>
      <c r="B2077" s="70"/>
      <c r="C2077" s="71"/>
      <c r="D2077" s="72"/>
      <c r="E2077" s="73"/>
      <c r="F2077" s="73"/>
      <c r="G2077" s="73"/>
      <c r="H2077" s="73"/>
      <c r="I2077" s="72"/>
      <c r="J2077" s="74"/>
      <c r="K2077" s="75"/>
      <c r="L2077" s="76"/>
      <c r="M2077" s="77"/>
      <c r="N2077" s="77"/>
      <c r="O2077" s="76"/>
      <c r="P2077" s="73"/>
      <c r="Q2077" s="73"/>
      <c r="R2077" s="73"/>
      <c r="S2077" s="78"/>
      <c r="T2077" s="73"/>
      <c r="U2077" s="79"/>
      <c r="V2077" s="74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69"/>
      <c r="B2078" s="70"/>
      <c r="C2078" s="71"/>
      <c r="D2078" s="72"/>
      <c r="E2078" s="73"/>
      <c r="F2078" s="73"/>
      <c r="G2078" s="73"/>
      <c r="H2078" s="73"/>
      <c r="I2078" s="72"/>
      <c r="J2078" s="74"/>
      <c r="K2078" s="75"/>
      <c r="L2078" s="76"/>
      <c r="M2078" s="77"/>
      <c r="N2078" s="77"/>
      <c r="O2078" s="76"/>
      <c r="P2078" s="73"/>
      <c r="Q2078" s="73"/>
      <c r="R2078" s="73"/>
      <c r="S2078" s="78"/>
      <c r="T2078" s="73"/>
      <c r="U2078" s="79"/>
      <c r="V2078" s="74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69"/>
      <c r="B2079" s="70"/>
      <c r="C2079" s="71"/>
      <c r="D2079" s="72"/>
      <c r="E2079" s="73"/>
      <c r="F2079" s="73"/>
      <c r="G2079" s="73"/>
      <c r="H2079" s="73"/>
      <c r="I2079" s="72"/>
      <c r="J2079" s="74"/>
      <c r="K2079" s="75"/>
      <c r="L2079" s="76"/>
      <c r="M2079" s="77"/>
      <c r="N2079" s="77"/>
      <c r="O2079" s="76"/>
      <c r="P2079" s="73"/>
      <c r="Q2079" s="73"/>
      <c r="R2079" s="73"/>
      <c r="S2079" s="78"/>
      <c r="T2079" s="73"/>
      <c r="U2079" s="79"/>
      <c r="V2079" s="74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69"/>
      <c r="B2080" s="70"/>
      <c r="C2080" s="71"/>
      <c r="D2080" s="72"/>
      <c r="E2080" s="73"/>
      <c r="F2080" s="73"/>
      <c r="G2080" s="73"/>
      <c r="H2080" s="73"/>
      <c r="I2080" s="72"/>
      <c r="J2080" s="74"/>
      <c r="K2080" s="75"/>
      <c r="L2080" s="76"/>
      <c r="M2080" s="77"/>
      <c r="N2080" s="77"/>
      <c r="O2080" s="76"/>
      <c r="P2080" s="73"/>
      <c r="Q2080" s="73"/>
      <c r="R2080" s="73"/>
      <c r="S2080" s="78"/>
      <c r="T2080" s="73"/>
      <c r="U2080" s="79"/>
      <c r="V2080" s="74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69"/>
      <c r="B2081" s="70"/>
      <c r="C2081" s="71"/>
      <c r="D2081" s="72"/>
      <c r="E2081" s="73"/>
      <c r="F2081" s="73"/>
      <c r="G2081" s="73"/>
      <c r="H2081" s="73"/>
      <c r="I2081" s="72"/>
      <c r="J2081" s="74"/>
      <c r="K2081" s="75"/>
      <c r="L2081" s="76"/>
      <c r="M2081" s="77"/>
      <c r="N2081" s="77"/>
      <c r="O2081" s="76"/>
      <c r="P2081" s="73"/>
      <c r="Q2081" s="73"/>
      <c r="R2081" s="73"/>
      <c r="S2081" s="78"/>
      <c r="T2081" s="73"/>
      <c r="U2081" s="79"/>
      <c r="V2081" s="74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69"/>
      <c r="B2082" s="70"/>
      <c r="C2082" s="71"/>
      <c r="D2082" s="72"/>
      <c r="E2082" s="73"/>
      <c r="F2082" s="73"/>
      <c r="G2082" s="73"/>
      <c r="H2082" s="73"/>
      <c r="I2082" s="72"/>
      <c r="J2082" s="74"/>
      <c r="K2082" s="75"/>
      <c r="L2082" s="76"/>
      <c r="M2082" s="77"/>
      <c r="N2082" s="77"/>
      <c r="O2082" s="76"/>
      <c r="P2082" s="73"/>
      <c r="Q2082" s="73"/>
      <c r="R2082" s="73"/>
      <c r="S2082" s="78"/>
      <c r="T2082" s="73"/>
      <c r="U2082" s="79"/>
      <c r="V2082" s="74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69"/>
      <c r="B2083" s="70"/>
      <c r="C2083" s="71"/>
      <c r="D2083" s="72"/>
      <c r="E2083" s="73"/>
      <c r="F2083" s="73"/>
      <c r="G2083" s="73"/>
      <c r="H2083" s="73"/>
      <c r="I2083" s="72"/>
      <c r="J2083" s="74"/>
      <c r="K2083" s="75"/>
      <c r="L2083" s="76"/>
      <c r="M2083" s="77"/>
      <c r="N2083" s="77"/>
      <c r="O2083" s="76"/>
      <c r="P2083" s="73"/>
      <c r="Q2083" s="73"/>
      <c r="R2083" s="73"/>
      <c r="S2083" s="78"/>
      <c r="T2083" s="73"/>
      <c r="U2083" s="79"/>
      <c r="V2083" s="74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69"/>
      <c r="B2084" s="70"/>
      <c r="C2084" s="71"/>
      <c r="D2084" s="72"/>
      <c r="E2084" s="73"/>
      <c r="F2084" s="73"/>
      <c r="G2084" s="73"/>
      <c r="H2084" s="73"/>
      <c r="I2084" s="72"/>
      <c r="J2084" s="74"/>
      <c r="K2084" s="75"/>
      <c r="L2084" s="76"/>
      <c r="M2084" s="77"/>
      <c r="N2084" s="77"/>
      <c r="O2084" s="76"/>
      <c r="P2084" s="73"/>
      <c r="Q2084" s="73"/>
      <c r="R2084" s="73"/>
      <c r="S2084" s="78"/>
      <c r="T2084" s="73"/>
      <c r="U2084" s="79"/>
      <c r="V2084" s="74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69"/>
      <c r="B2085" s="70"/>
      <c r="C2085" s="71"/>
      <c r="D2085" s="72"/>
      <c r="E2085" s="73"/>
      <c r="F2085" s="73"/>
      <c r="G2085" s="73"/>
      <c r="H2085" s="73"/>
      <c r="I2085" s="72"/>
      <c r="J2085" s="74"/>
      <c r="K2085" s="75"/>
      <c r="L2085" s="76"/>
      <c r="M2085" s="77"/>
      <c r="N2085" s="77"/>
      <c r="O2085" s="76"/>
      <c r="P2085" s="73"/>
      <c r="Q2085" s="73"/>
      <c r="R2085" s="73"/>
      <c r="S2085" s="78"/>
      <c r="T2085" s="73"/>
      <c r="U2085" s="79"/>
      <c r="V2085" s="74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69"/>
      <c r="B2086" s="70"/>
      <c r="C2086" s="71"/>
      <c r="D2086" s="72"/>
      <c r="E2086" s="73"/>
      <c r="F2086" s="73"/>
      <c r="G2086" s="73"/>
      <c r="H2086" s="73"/>
      <c r="I2086" s="72"/>
      <c r="J2086" s="74"/>
      <c r="K2086" s="75"/>
      <c r="L2086" s="76"/>
      <c r="M2086" s="77"/>
      <c r="N2086" s="77"/>
      <c r="O2086" s="76"/>
      <c r="P2086" s="73"/>
      <c r="Q2086" s="73"/>
      <c r="R2086" s="73"/>
      <c r="S2086" s="78"/>
      <c r="T2086" s="73"/>
      <c r="U2086" s="79"/>
      <c r="V2086" s="74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69"/>
      <c r="B2087" s="70"/>
      <c r="C2087" s="71"/>
      <c r="D2087" s="72"/>
      <c r="E2087" s="73"/>
      <c r="F2087" s="73"/>
      <c r="G2087" s="73"/>
      <c r="H2087" s="73"/>
      <c r="I2087" s="72"/>
      <c r="J2087" s="74"/>
      <c r="K2087" s="75"/>
      <c r="L2087" s="76"/>
      <c r="M2087" s="77"/>
      <c r="N2087" s="77"/>
      <c r="O2087" s="76"/>
      <c r="P2087" s="73"/>
      <c r="Q2087" s="73"/>
      <c r="R2087" s="73"/>
      <c r="S2087" s="78"/>
      <c r="T2087" s="73"/>
      <c r="U2087" s="79"/>
      <c r="V2087" s="74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69"/>
      <c r="B2088" s="70"/>
      <c r="C2088" s="71"/>
      <c r="D2088" s="72"/>
      <c r="E2088" s="73"/>
      <c r="F2088" s="73"/>
      <c r="G2088" s="73"/>
      <c r="H2088" s="73"/>
      <c r="I2088" s="72"/>
      <c r="J2088" s="74"/>
      <c r="K2088" s="75"/>
      <c r="L2088" s="76"/>
      <c r="M2088" s="77"/>
      <c r="N2088" s="77"/>
      <c r="O2088" s="76"/>
      <c r="P2088" s="73"/>
      <c r="Q2088" s="73"/>
      <c r="R2088" s="73"/>
      <c r="S2088" s="78"/>
      <c r="T2088" s="73"/>
      <c r="U2088" s="79"/>
      <c r="V2088" s="74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69"/>
      <c r="B2089" s="70"/>
      <c r="C2089" s="71"/>
      <c r="D2089" s="72"/>
      <c r="E2089" s="73"/>
      <c r="F2089" s="73"/>
      <c r="G2089" s="73"/>
      <c r="H2089" s="73"/>
      <c r="I2089" s="72"/>
      <c r="J2089" s="74"/>
      <c r="K2089" s="75"/>
      <c r="L2089" s="76"/>
      <c r="M2089" s="77"/>
      <c r="N2089" s="77"/>
      <c r="O2089" s="76"/>
      <c r="P2089" s="73"/>
      <c r="Q2089" s="73"/>
      <c r="R2089" s="73"/>
      <c r="S2089" s="78"/>
      <c r="T2089" s="73"/>
      <c r="U2089" s="79"/>
      <c r="V2089" s="74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69"/>
      <c r="B2090" s="70"/>
      <c r="C2090" s="71"/>
      <c r="D2090" s="72"/>
      <c r="E2090" s="73"/>
      <c r="F2090" s="73"/>
      <c r="G2090" s="73"/>
      <c r="H2090" s="73"/>
      <c r="I2090" s="72"/>
      <c r="J2090" s="74"/>
      <c r="K2090" s="75"/>
      <c r="L2090" s="76"/>
      <c r="M2090" s="77"/>
      <c r="N2090" s="77"/>
      <c r="O2090" s="76"/>
      <c r="P2090" s="73"/>
      <c r="Q2090" s="73"/>
      <c r="R2090" s="73"/>
      <c r="S2090" s="78"/>
      <c r="T2090" s="73"/>
      <c r="U2090" s="79"/>
      <c r="V2090" s="74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69"/>
      <c r="B2091" s="70"/>
      <c r="C2091" s="71"/>
      <c r="D2091" s="72"/>
      <c r="E2091" s="73"/>
      <c r="F2091" s="73"/>
      <c r="G2091" s="73"/>
      <c r="H2091" s="73"/>
      <c r="I2091" s="72"/>
      <c r="J2091" s="74"/>
      <c r="K2091" s="75"/>
      <c r="L2091" s="76"/>
      <c r="M2091" s="77"/>
      <c r="N2091" s="77"/>
      <c r="O2091" s="76"/>
      <c r="P2091" s="73"/>
      <c r="Q2091" s="73"/>
      <c r="R2091" s="73"/>
      <c r="S2091" s="78"/>
      <c r="T2091" s="73"/>
      <c r="U2091" s="79"/>
      <c r="V2091" s="74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69"/>
      <c r="B2092" s="70"/>
      <c r="C2092" s="71"/>
      <c r="D2092" s="72"/>
      <c r="E2092" s="73"/>
      <c r="F2092" s="73"/>
      <c r="G2092" s="73"/>
      <c r="H2092" s="73"/>
      <c r="I2092" s="72"/>
      <c r="J2092" s="74"/>
      <c r="K2092" s="75"/>
      <c r="L2092" s="76"/>
      <c r="M2092" s="77"/>
      <c r="N2092" s="77"/>
      <c r="O2092" s="76"/>
      <c r="P2092" s="73"/>
      <c r="Q2092" s="73"/>
      <c r="R2092" s="73"/>
      <c r="S2092" s="78"/>
      <c r="T2092" s="73"/>
      <c r="U2092" s="79"/>
      <c r="V2092" s="74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69"/>
      <c r="B2093" s="70"/>
      <c r="C2093" s="71"/>
      <c r="D2093" s="72"/>
      <c r="E2093" s="73"/>
      <c r="F2093" s="73"/>
      <c r="G2093" s="73"/>
      <c r="H2093" s="73"/>
      <c r="I2093" s="72"/>
      <c r="J2093" s="74"/>
      <c r="K2093" s="75"/>
      <c r="L2093" s="76"/>
      <c r="M2093" s="77"/>
      <c r="N2093" s="77"/>
      <c r="O2093" s="76"/>
      <c r="P2093" s="73"/>
      <c r="Q2093" s="73"/>
      <c r="R2093" s="73"/>
      <c r="S2093" s="78"/>
      <c r="T2093" s="73"/>
      <c r="U2093" s="79"/>
      <c r="V2093" s="74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69"/>
      <c r="B2094" s="70"/>
      <c r="C2094" s="71"/>
      <c r="D2094" s="72"/>
      <c r="E2094" s="73"/>
      <c r="F2094" s="73"/>
      <c r="G2094" s="73"/>
      <c r="H2094" s="73"/>
      <c r="I2094" s="72"/>
      <c r="J2094" s="74"/>
      <c r="K2094" s="75"/>
      <c r="L2094" s="76"/>
      <c r="M2094" s="77"/>
      <c r="N2094" s="77"/>
      <c r="O2094" s="76"/>
      <c r="P2094" s="73"/>
      <c r="Q2094" s="73"/>
      <c r="R2094" s="73"/>
      <c r="S2094" s="78"/>
      <c r="T2094" s="73"/>
      <c r="U2094" s="79"/>
      <c r="V2094" s="74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69"/>
      <c r="B2095" s="70"/>
      <c r="C2095" s="71"/>
      <c r="D2095" s="72"/>
      <c r="E2095" s="73"/>
      <c r="F2095" s="73"/>
      <c r="G2095" s="73"/>
      <c r="H2095" s="73"/>
      <c r="I2095" s="72"/>
      <c r="J2095" s="74"/>
      <c r="K2095" s="75"/>
      <c r="L2095" s="76"/>
      <c r="M2095" s="77"/>
      <c r="N2095" s="77"/>
      <c r="O2095" s="76"/>
      <c r="P2095" s="73"/>
      <c r="Q2095" s="73"/>
      <c r="R2095" s="73"/>
      <c r="S2095" s="78"/>
      <c r="T2095" s="73"/>
      <c r="U2095" s="79"/>
      <c r="V2095" s="74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69"/>
      <c r="B2096" s="70"/>
      <c r="C2096" s="71"/>
      <c r="D2096" s="72"/>
      <c r="E2096" s="73"/>
      <c r="F2096" s="73"/>
      <c r="G2096" s="73"/>
      <c r="H2096" s="73"/>
      <c r="I2096" s="72"/>
      <c r="J2096" s="74"/>
      <c r="K2096" s="75"/>
      <c r="L2096" s="76"/>
      <c r="M2096" s="77"/>
      <c r="N2096" s="77"/>
      <c r="O2096" s="76"/>
      <c r="P2096" s="73"/>
      <c r="Q2096" s="73"/>
      <c r="R2096" s="73"/>
      <c r="S2096" s="78"/>
      <c r="T2096" s="73"/>
      <c r="U2096" s="79"/>
      <c r="V2096" s="74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69"/>
      <c r="B2097" s="70"/>
      <c r="C2097" s="71"/>
      <c r="D2097" s="72"/>
      <c r="E2097" s="73"/>
      <c r="F2097" s="73"/>
      <c r="G2097" s="73"/>
      <c r="H2097" s="73"/>
      <c r="I2097" s="72"/>
      <c r="J2097" s="74"/>
      <c r="K2097" s="75"/>
      <c r="L2097" s="76"/>
      <c r="M2097" s="77"/>
      <c r="N2097" s="77"/>
      <c r="O2097" s="76"/>
      <c r="P2097" s="73"/>
      <c r="Q2097" s="73"/>
      <c r="R2097" s="73"/>
      <c r="S2097" s="78"/>
      <c r="T2097" s="73"/>
      <c r="U2097" s="79"/>
      <c r="V2097" s="74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69"/>
      <c r="B2098" s="70"/>
      <c r="C2098" s="71"/>
      <c r="D2098" s="72"/>
      <c r="E2098" s="73"/>
      <c r="F2098" s="73"/>
      <c r="G2098" s="73"/>
      <c r="H2098" s="73"/>
      <c r="I2098" s="72"/>
      <c r="J2098" s="74"/>
      <c r="K2098" s="75"/>
      <c r="L2098" s="76"/>
      <c r="M2098" s="77"/>
      <c r="N2098" s="77"/>
      <c r="O2098" s="76"/>
      <c r="P2098" s="73"/>
      <c r="Q2098" s="73"/>
      <c r="R2098" s="73"/>
      <c r="S2098" s="78"/>
      <c r="T2098" s="73"/>
      <c r="U2098" s="79"/>
      <c r="V2098" s="74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69"/>
      <c r="B2099" s="70"/>
      <c r="C2099" s="71"/>
      <c r="D2099" s="72"/>
      <c r="E2099" s="73"/>
      <c r="F2099" s="73"/>
      <c r="G2099" s="73"/>
      <c r="H2099" s="73"/>
      <c r="I2099" s="72"/>
      <c r="J2099" s="74"/>
      <c r="K2099" s="75"/>
      <c r="L2099" s="76"/>
      <c r="M2099" s="77"/>
      <c r="N2099" s="77"/>
      <c r="O2099" s="76"/>
      <c r="P2099" s="73"/>
      <c r="Q2099" s="73"/>
      <c r="R2099" s="73"/>
      <c r="S2099" s="78"/>
      <c r="T2099" s="73"/>
      <c r="U2099" s="79"/>
      <c r="V2099" s="74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69"/>
      <c r="B2100" s="70"/>
      <c r="C2100" s="71"/>
      <c r="D2100" s="72"/>
      <c r="E2100" s="73"/>
      <c r="F2100" s="73"/>
      <c r="G2100" s="73"/>
      <c r="H2100" s="73"/>
      <c r="I2100" s="72"/>
      <c r="J2100" s="74"/>
      <c r="K2100" s="75"/>
      <c r="L2100" s="76"/>
      <c r="M2100" s="77"/>
      <c r="N2100" s="77"/>
      <c r="O2100" s="76"/>
      <c r="P2100" s="73"/>
      <c r="Q2100" s="73"/>
      <c r="R2100" s="73"/>
      <c r="S2100" s="78"/>
      <c r="T2100" s="73"/>
      <c r="U2100" s="79"/>
      <c r="V2100" s="74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69"/>
      <c r="B2101" s="70"/>
      <c r="C2101" s="71"/>
      <c r="D2101" s="72"/>
      <c r="E2101" s="73"/>
      <c r="F2101" s="73"/>
      <c r="G2101" s="73"/>
      <c r="H2101" s="73"/>
      <c r="I2101" s="72"/>
      <c r="J2101" s="74"/>
      <c r="K2101" s="75"/>
      <c r="L2101" s="76"/>
      <c r="M2101" s="77"/>
      <c r="N2101" s="77"/>
      <c r="O2101" s="76"/>
      <c r="P2101" s="73"/>
      <c r="Q2101" s="73"/>
      <c r="R2101" s="73"/>
      <c r="S2101" s="78"/>
      <c r="T2101" s="73"/>
      <c r="U2101" s="79"/>
      <c r="V2101" s="74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69"/>
      <c r="B2102" s="70"/>
      <c r="C2102" s="71"/>
      <c r="D2102" s="72"/>
      <c r="E2102" s="73"/>
      <c r="F2102" s="73"/>
      <c r="G2102" s="73"/>
      <c r="H2102" s="73"/>
      <c r="I2102" s="72"/>
      <c r="J2102" s="74"/>
      <c r="K2102" s="75"/>
      <c r="L2102" s="76"/>
      <c r="M2102" s="77"/>
      <c r="N2102" s="77"/>
      <c r="O2102" s="76"/>
      <c r="P2102" s="73"/>
      <c r="Q2102" s="73"/>
      <c r="R2102" s="73"/>
      <c r="S2102" s="78"/>
      <c r="T2102" s="73"/>
      <c r="U2102" s="79"/>
      <c r="V2102" s="74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69"/>
      <c r="B2103" s="70"/>
      <c r="C2103" s="71"/>
      <c r="D2103" s="72"/>
      <c r="E2103" s="73"/>
      <c r="F2103" s="73"/>
      <c r="G2103" s="73"/>
      <c r="H2103" s="73"/>
      <c r="I2103" s="72"/>
      <c r="J2103" s="74"/>
      <c r="K2103" s="75"/>
      <c r="L2103" s="76"/>
      <c r="M2103" s="77"/>
      <c r="N2103" s="77"/>
      <c r="O2103" s="76"/>
      <c r="P2103" s="73"/>
      <c r="Q2103" s="73"/>
      <c r="R2103" s="73"/>
      <c r="S2103" s="78"/>
      <c r="T2103" s="73"/>
      <c r="U2103" s="79"/>
      <c r="V2103" s="74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69"/>
      <c r="B2104" s="70"/>
      <c r="C2104" s="71"/>
      <c r="D2104" s="72"/>
      <c r="E2104" s="73"/>
      <c r="F2104" s="73"/>
      <c r="G2104" s="73"/>
      <c r="H2104" s="73"/>
      <c r="I2104" s="72"/>
      <c r="J2104" s="74"/>
      <c r="K2104" s="75"/>
      <c r="L2104" s="76"/>
      <c r="M2104" s="77"/>
      <c r="N2104" s="77"/>
      <c r="O2104" s="76"/>
      <c r="P2104" s="73"/>
      <c r="Q2104" s="73"/>
      <c r="R2104" s="73"/>
      <c r="S2104" s="78"/>
      <c r="T2104" s="73"/>
      <c r="U2104" s="79"/>
      <c r="V2104" s="74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69"/>
      <c r="B2105" s="70"/>
      <c r="C2105" s="71"/>
      <c r="D2105" s="72"/>
      <c r="E2105" s="73"/>
      <c r="F2105" s="73"/>
      <c r="G2105" s="73"/>
      <c r="H2105" s="73"/>
      <c r="I2105" s="72"/>
      <c r="J2105" s="74"/>
      <c r="K2105" s="75"/>
      <c r="L2105" s="76"/>
      <c r="M2105" s="77"/>
      <c r="N2105" s="77"/>
      <c r="O2105" s="76"/>
      <c r="P2105" s="73"/>
      <c r="Q2105" s="73"/>
      <c r="R2105" s="73"/>
      <c r="S2105" s="78"/>
      <c r="T2105" s="73"/>
      <c r="U2105" s="79"/>
      <c r="V2105" s="74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69"/>
      <c r="B2106" s="70"/>
      <c r="C2106" s="71"/>
      <c r="D2106" s="72"/>
      <c r="E2106" s="73"/>
      <c r="F2106" s="73"/>
      <c r="G2106" s="73"/>
      <c r="H2106" s="73"/>
      <c r="I2106" s="72"/>
      <c r="J2106" s="74"/>
      <c r="K2106" s="75"/>
      <c r="L2106" s="76"/>
      <c r="M2106" s="77"/>
      <c r="N2106" s="77"/>
      <c r="O2106" s="76"/>
      <c r="P2106" s="73"/>
      <c r="Q2106" s="73"/>
      <c r="R2106" s="73"/>
      <c r="S2106" s="78"/>
      <c r="T2106" s="73"/>
      <c r="U2106" s="79"/>
      <c r="V2106" s="74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69"/>
      <c r="B2107" s="70"/>
      <c r="C2107" s="71"/>
      <c r="D2107" s="72"/>
      <c r="E2107" s="73"/>
      <c r="F2107" s="73"/>
      <c r="G2107" s="73"/>
      <c r="H2107" s="73"/>
      <c r="I2107" s="72"/>
      <c r="J2107" s="74"/>
      <c r="K2107" s="75"/>
      <c r="L2107" s="76"/>
      <c r="M2107" s="77"/>
      <c r="N2107" s="77"/>
      <c r="O2107" s="76"/>
      <c r="P2107" s="73"/>
      <c r="Q2107" s="73"/>
      <c r="R2107" s="73"/>
      <c r="S2107" s="78"/>
      <c r="T2107" s="73"/>
      <c r="U2107" s="79"/>
      <c r="V2107" s="74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69"/>
      <c r="B2108" s="70"/>
      <c r="C2108" s="71"/>
      <c r="D2108" s="72"/>
      <c r="E2108" s="73"/>
      <c r="F2108" s="73"/>
      <c r="G2108" s="73"/>
      <c r="H2108" s="73"/>
      <c r="I2108" s="72"/>
      <c r="J2108" s="74"/>
      <c r="K2108" s="75"/>
      <c r="L2108" s="76"/>
      <c r="M2108" s="77"/>
      <c r="N2108" s="77"/>
      <c r="O2108" s="76"/>
      <c r="P2108" s="73"/>
      <c r="Q2108" s="73"/>
      <c r="R2108" s="73"/>
      <c r="S2108" s="78"/>
      <c r="T2108" s="73"/>
      <c r="U2108" s="79"/>
      <c r="V2108" s="74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69"/>
      <c r="B2109" s="70"/>
      <c r="C2109" s="71"/>
      <c r="D2109" s="72"/>
      <c r="E2109" s="73"/>
      <c r="F2109" s="73"/>
      <c r="G2109" s="73"/>
      <c r="H2109" s="73"/>
      <c r="I2109" s="72"/>
      <c r="J2109" s="74"/>
      <c r="K2109" s="75"/>
      <c r="L2109" s="76"/>
      <c r="M2109" s="77"/>
      <c r="N2109" s="77"/>
      <c r="O2109" s="76"/>
      <c r="P2109" s="73"/>
      <c r="Q2109" s="73"/>
      <c r="R2109" s="73"/>
      <c r="S2109" s="78"/>
      <c r="T2109" s="73"/>
      <c r="U2109" s="79"/>
      <c r="V2109" s="74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69"/>
      <c r="B2110" s="70"/>
      <c r="C2110" s="71"/>
      <c r="D2110" s="72"/>
      <c r="E2110" s="73"/>
      <c r="F2110" s="73"/>
      <c r="G2110" s="73"/>
      <c r="H2110" s="73"/>
      <c r="I2110" s="72"/>
      <c r="J2110" s="74"/>
      <c r="K2110" s="75"/>
      <c r="L2110" s="76"/>
      <c r="M2110" s="77"/>
      <c r="N2110" s="77"/>
      <c r="O2110" s="76"/>
      <c r="P2110" s="73"/>
      <c r="Q2110" s="73"/>
      <c r="R2110" s="73"/>
      <c r="S2110" s="78"/>
      <c r="T2110" s="73"/>
      <c r="U2110" s="79"/>
      <c r="V2110" s="74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69"/>
      <c r="B2111" s="70"/>
      <c r="C2111" s="71"/>
      <c r="D2111" s="72"/>
      <c r="E2111" s="73"/>
      <c r="F2111" s="73"/>
      <c r="G2111" s="73"/>
      <c r="H2111" s="73"/>
      <c r="I2111" s="72"/>
      <c r="J2111" s="74"/>
      <c r="K2111" s="75"/>
      <c r="L2111" s="76"/>
      <c r="M2111" s="77"/>
      <c r="N2111" s="77"/>
      <c r="O2111" s="76"/>
      <c r="P2111" s="73"/>
      <c r="Q2111" s="73"/>
      <c r="R2111" s="73"/>
      <c r="S2111" s="78"/>
      <c r="T2111" s="73"/>
      <c r="U2111" s="79"/>
      <c r="V2111" s="74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69"/>
      <c r="B2112" s="70"/>
      <c r="C2112" s="71"/>
      <c r="D2112" s="72"/>
      <c r="E2112" s="73"/>
      <c r="F2112" s="73"/>
      <c r="G2112" s="73"/>
      <c r="H2112" s="73"/>
      <c r="I2112" s="72"/>
      <c r="J2112" s="74"/>
      <c r="K2112" s="75"/>
      <c r="L2112" s="76"/>
      <c r="M2112" s="77"/>
      <c r="N2112" s="77"/>
      <c r="O2112" s="76"/>
      <c r="P2112" s="73"/>
      <c r="Q2112" s="73"/>
      <c r="R2112" s="73"/>
      <c r="S2112" s="78"/>
      <c r="T2112" s="73"/>
      <c r="U2112" s="79"/>
      <c r="V2112" s="74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69"/>
      <c r="B2113" s="70"/>
      <c r="C2113" s="71"/>
      <c r="D2113" s="72"/>
      <c r="E2113" s="73"/>
      <c r="F2113" s="73"/>
      <c r="G2113" s="73"/>
      <c r="H2113" s="73"/>
      <c r="I2113" s="72"/>
      <c r="J2113" s="74"/>
      <c r="K2113" s="75"/>
      <c r="L2113" s="76"/>
      <c r="M2113" s="77"/>
      <c r="N2113" s="77"/>
      <c r="O2113" s="76"/>
      <c r="P2113" s="73"/>
      <c r="Q2113" s="73"/>
      <c r="R2113" s="73"/>
      <c r="S2113" s="78"/>
      <c r="T2113" s="73"/>
      <c r="U2113" s="79"/>
      <c r="V2113" s="74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69"/>
      <c r="B2114" s="70"/>
      <c r="C2114" s="71"/>
      <c r="D2114" s="72"/>
      <c r="E2114" s="73"/>
      <c r="F2114" s="73"/>
      <c r="G2114" s="73"/>
      <c r="H2114" s="73"/>
      <c r="I2114" s="72"/>
      <c r="J2114" s="74"/>
      <c r="K2114" s="75"/>
      <c r="L2114" s="76"/>
      <c r="M2114" s="77"/>
      <c r="N2114" s="77"/>
      <c r="O2114" s="76"/>
      <c r="P2114" s="73"/>
      <c r="Q2114" s="73"/>
      <c r="R2114" s="73"/>
      <c r="S2114" s="78"/>
      <c r="T2114" s="73"/>
      <c r="U2114" s="79"/>
      <c r="V2114" s="74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69"/>
      <c r="B2115" s="70"/>
      <c r="C2115" s="71"/>
      <c r="D2115" s="72"/>
      <c r="E2115" s="73"/>
      <c r="F2115" s="73"/>
      <c r="G2115" s="73"/>
      <c r="H2115" s="73"/>
      <c r="I2115" s="72"/>
      <c r="J2115" s="74"/>
      <c r="K2115" s="75"/>
      <c r="L2115" s="76"/>
      <c r="M2115" s="77"/>
      <c r="N2115" s="77"/>
      <c r="O2115" s="76"/>
      <c r="P2115" s="73"/>
      <c r="Q2115" s="73"/>
      <c r="R2115" s="73"/>
      <c r="S2115" s="78"/>
      <c r="T2115" s="73"/>
      <c r="U2115" s="79"/>
      <c r="V2115" s="74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69"/>
      <c r="B2116" s="70"/>
      <c r="C2116" s="71"/>
      <c r="D2116" s="72"/>
      <c r="E2116" s="73"/>
      <c r="F2116" s="73"/>
      <c r="G2116" s="73"/>
      <c r="H2116" s="73"/>
      <c r="I2116" s="72"/>
      <c r="J2116" s="74"/>
      <c r="K2116" s="75"/>
      <c r="L2116" s="76"/>
      <c r="M2116" s="77"/>
      <c r="N2116" s="77"/>
      <c r="O2116" s="76"/>
      <c r="P2116" s="73"/>
      <c r="Q2116" s="73"/>
      <c r="R2116" s="73"/>
      <c r="S2116" s="78"/>
      <c r="T2116" s="73"/>
      <c r="U2116" s="79"/>
      <c r="V2116" s="74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69"/>
      <c r="B2117" s="70"/>
      <c r="C2117" s="71"/>
      <c r="D2117" s="72"/>
      <c r="E2117" s="73"/>
      <c r="F2117" s="73"/>
      <c r="G2117" s="73"/>
      <c r="H2117" s="73"/>
      <c r="I2117" s="72"/>
      <c r="J2117" s="74"/>
      <c r="K2117" s="75"/>
      <c r="L2117" s="76"/>
      <c r="M2117" s="77"/>
      <c r="N2117" s="77"/>
      <c r="O2117" s="76"/>
      <c r="P2117" s="73"/>
      <c r="Q2117" s="73"/>
      <c r="R2117" s="73"/>
      <c r="S2117" s="78"/>
      <c r="T2117" s="73"/>
      <c r="U2117" s="79"/>
      <c r="V2117" s="74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69"/>
      <c r="B2118" s="70"/>
      <c r="C2118" s="71"/>
      <c r="D2118" s="72"/>
      <c r="E2118" s="73"/>
      <c r="F2118" s="73"/>
      <c r="G2118" s="73"/>
      <c r="H2118" s="73"/>
      <c r="I2118" s="72"/>
      <c r="J2118" s="74"/>
      <c r="K2118" s="75"/>
      <c r="L2118" s="76"/>
      <c r="M2118" s="77"/>
      <c r="N2118" s="77"/>
      <c r="O2118" s="76"/>
      <c r="P2118" s="73"/>
      <c r="Q2118" s="73"/>
      <c r="R2118" s="73"/>
      <c r="S2118" s="78"/>
      <c r="T2118" s="73"/>
      <c r="U2118" s="79"/>
      <c r="V2118" s="74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69"/>
      <c r="B2119" s="70"/>
      <c r="C2119" s="71"/>
      <c r="D2119" s="72"/>
      <c r="E2119" s="73"/>
      <c r="F2119" s="73"/>
      <c r="G2119" s="73"/>
      <c r="H2119" s="73"/>
      <c r="I2119" s="72"/>
      <c r="J2119" s="74"/>
      <c r="K2119" s="75"/>
      <c r="L2119" s="76"/>
      <c r="M2119" s="77"/>
      <c r="N2119" s="77"/>
      <c r="O2119" s="76"/>
      <c r="P2119" s="73"/>
      <c r="Q2119" s="73"/>
      <c r="R2119" s="73"/>
      <c r="S2119" s="78"/>
      <c r="T2119" s="73"/>
      <c r="U2119" s="79"/>
      <c r="V2119" s="74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69"/>
      <c r="B2120" s="70"/>
      <c r="C2120" s="71"/>
      <c r="D2120" s="72"/>
      <c r="E2120" s="73"/>
      <c r="F2120" s="73"/>
      <c r="G2120" s="73"/>
      <c r="H2120" s="73"/>
      <c r="I2120" s="72"/>
      <c r="J2120" s="74"/>
      <c r="K2120" s="75"/>
      <c r="L2120" s="76"/>
      <c r="M2120" s="77"/>
      <c r="N2120" s="77"/>
      <c r="O2120" s="76"/>
      <c r="P2120" s="73"/>
      <c r="Q2120" s="73"/>
      <c r="R2120" s="73"/>
      <c r="S2120" s="78"/>
      <c r="T2120" s="73"/>
      <c r="U2120" s="79"/>
      <c r="V2120" s="74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69"/>
      <c r="B2121" s="70"/>
      <c r="C2121" s="71"/>
      <c r="D2121" s="72"/>
      <c r="E2121" s="73"/>
      <c r="F2121" s="73"/>
      <c r="G2121" s="73"/>
      <c r="H2121" s="73"/>
      <c r="I2121" s="72"/>
      <c r="J2121" s="74"/>
      <c r="K2121" s="75"/>
      <c r="L2121" s="76"/>
      <c r="M2121" s="77"/>
      <c r="N2121" s="77"/>
      <c r="O2121" s="76"/>
      <c r="P2121" s="73"/>
      <c r="Q2121" s="73"/>
      <c r="R2121" s="73"/>
      <c r="S2121" s="78"/>
      <c r="T2121" s="73"/>
      <c r="U2121" s="79"/>
      <c r="V2121" s="74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69"/>
      <c r="B2122" s="70"/>
      <c r="C2122" s="71"/>
      <c r="D2122" s="72"/>
      <c r="E2122" s="73"/>
      <c r="F2122" s="73"/>
      <c r="G2122" s="73"/>
      <c r="H2122" s="73"/>
      <c r="I2122" s="72"/>
      <c r="J2122" s="74"/>
      <c r="K2122" s="75"/>
      <c r="L2122" s="76"/>
      <c r="M2122" s="77"/>
      <c r="N2122" s="77"/>
      <c r="O2122" s="76"/>
      <c r="P2122" s="73"/>
      <c r="Q2122" s="73"/>
      <c r="R2122" s="73"/>
      <c r="S2122" s="78"/>
      <c r="T2122" s="73"/>
      <c r="U2122" s="79"/>
      <c r="V2122" s="74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69"/>
      <c r="B2123" s="70"/>
      <c r="C2123" s="71"/>
      <c r="D2123" s="72"/>
      <c r="E2123" s="73"/>
      <c r="F2123" s="73"/>
      <c r="G2123" s="73"/>
      <c r="H2123" s="73"/>
      <c r="I2123" s="72"/>
      <c r="J2123" s="74"/>
      <c r="K2123" s="75"/>
      <c r="L2123" s="76"/>
      <c r="M2123" s="77"/>
      <c r="N2123" s="77"/>
      <c r="O2123" s="76"/>
      <c r="P2123" s="73"/>
      <c r="Q2123" s="73"/>
      <c r="R2123" s="73"/>
      <c r="S2123" s="78"/>
      <c r="T2123" s="73"/>
      <c r="U2123" s="79"/>
      <c r="V2123" s="74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69"/>
      <c r="B2124" s="70"/>
      <c r="C2124" s="71"/>
      <c r="D2124" s="72"/>
      <c r="E2124" s="73"/>
      <c r="F2124" s="73"/>
      <c r="G2124" s="73"/>
      <c r="H2124" s="73"/>
      <c r="I2124" s="72"/>
      <c r="J2124" s="74"/>
      <c r="K2124" s="75"/>
      <c r="L2124" s="76"/>
      <c r="M2124" s="77"/>
      <c r="N2124" s="77"/>
      <c r="O2124" s="76"/>
      <c r="P2124" s="73"/>
      <c r="Q2124" s="73"/>
      <c r="R2124" s="73"/>
      <c r="S2124" s="78"/>
      <c r="T2124" s="73"/>
      <c r="U2124" s="79"/>
      <c r="V2124" s="74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69"/>
      <c r="B2125" s="70"/>
      <c r="C2125" s="71"/>
      <c r="D2125" s="72"/>
      <c r="E2125" s="73"/>
      <c r="F2125" s="73"/>
      <c r="G2125" s="73"/>
      <c r="H2125" s="73"/>
      <c r="I2125" s="72"/>
      <c r="J2125" s="74"/>
      <c r="K2125" s="75"/>
      <c r="L2125" s="76"/>
      <c r="M2125" s="77"/>
      <c r="N2125" s="77"/>
      <c r="O2125" s="76"/>
      <c r="P2125" s="73"/>
      <c r="Q2125" s="73"/>
      <c r="R2125" s="73"/>
      <c r="S2125" s="78"/>
      <c r="T2125" s="73"/>
      <c r="U2125" s="79"/>
      <c r="V2125" s="74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69"/>
      <c r="B2126" s="70"/>
      <c r="C2126" s="71"/>
      <c r="D2126" s="72"/>
      <c r="E2126" s="73"/>
      <c r="F2126" s="73"/>
      <c r="G2126" s="73"/>
      <c r="H2126" s="73"/>
      <c r="I2126" s="72"/>
      <c r="J2126" s="74"/>
      <c r="K2126" s="75"/>
      <c r="L2126" s="76"/>
      <c r="M2126" s="77"/>
      <c r="N2126" s="77"/>
      <c r="O2126" s="76"/>
      <c r="P2126" s="73"/>
      <c r="Q2126" s="73"/>
      <c r="R2126" s="73"/>
      <c r="S2126" s="78"/>
      <c r="T2126" s="73"/>
      <c r="U2126" s="79"/>
      <c r="V2126" s="74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69"/>
      <c r="B2127" s="70"/>
      <c r="C2127" s="71"/>
      <c r="D2127" s="72"/>
      <c r="E2127" s="73"/>
      <c r="F2127" s="73"/>
      <c r="G2127" s="73"/>
      <c r="H2127" s="73"/>
      <c r="I2127" s="72"/>
      <c r="J2127" s="74"/>
      <c r="K2127" s="75"/>
      <c r="L2127" s="76"/>
      <c r="M2127" s="77"/>
      <c r="N2127" s="77"/>
      <c r="O2127" s="76"/>
      <c r="P2127" s="73"/>
      <c r="Q2127" s="73"/>
      <c r="R2127" s="73"/>
      <c r="S2127" s="78"/>
      <c r="T2127" s="73"/>
      <c r="U2127" s="79"/>
      <c r="V2127" s="74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69"/>
      <c r="B2128" s="70"/>
      <c r="C2128" s="71"/>
      <c r="D2128" s="72"/>
      <c r="E2128" s="73"/>
      <c r="F2128" s="73"/>
      <c r="G2128" s="73"/>
      <c r="H2128" s="73"/>
      <c r="I2128" s="72"/>
      <c r="J2128" s="74"/>
      <c r="K2128" s="75"/>
      <c r="L2128" s="76"/>
      <c r="M2128" s="77"/>
      <c r="N2128" s="77"/>
      <c r="O2128" s="76"/>
      <c r="P2128" s="73"/>
      <c r="Q2128" s="73"/>
      <c r="R2128" s="73"/>
      <c r="S2128" s="78"/>
      <c r="T2128" s="73"/>
      <c r="U2128" s="79"/>
      <c r="V2128" s="74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69"/>
      <c r="B2129" s="70"/>
      <c r="C2129" s="71"/>
      <c r="D2129" s="72"/>
      <c r="E2129" s="73"/>
      <c r="F2129" s="73"/>
      <c r="G2129" s="73"/>
      <c r="H2129" s="73"/>
      <c r="I2129" s="72"/>
      <c r="J2129" s="74"/>
      <c r="K2129" s="75"/>
      <c r="L2129" s="76"/>
      <c r="M2129" s="77"/>
      <c r="N2129" s="77"/>
      <c r="O2129" s="76"/>
      <c r="P2129" s="73"/>
      <c r="Q2129" s="73"/>
      <c r="R2129" s="73"/>
      <c r="S2129" s="78"/>
      <c r="T2129" s="73"/>
      <c r="U2129" s="79"/>
      <c r="V2129" s="74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69"/>
      <c r="B2130" s="70"/>
      <c r="C2130" s="71"/>
      <c r="D2130" s="72"/>
      <c r="E2130" s="73"/>
      <c r="F2130" s="73"/>
      <c r="G2130" s="73"/>
      <c r="H2130" s="73"/>
      <c r="I2130" s="72"/>
      <c r="J2130" s="74"/>
      <c r="K2130" s="75"/>
      <c r="L2130" s="76"/>
      <c r="M2130" s="77"/>
      <c r="N2130" s="77"/>
      <c r="O2130" s="76"/>
      <c r="P2130" s="73"/>
      <c r="Q2130" s="73"/>
      <c r="R2130" s="73"/>
      <c r="S2130" s="78"/>
      <c r="T2130" s="73"/>
      <c r="U2130" s="79"/>
      <c r="V2130" s="74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69"/>
      <c r="B2131" s="70"/>
      <c r="C2131" s="71"/>
      <c r="D2131" s="72"/>
      <c r="E2131" s="73"/>
      <c r="F2131" s="73"/>
      <c r="G2131" s="73"/>
      <c r="H2131" s="73"/>
      <c r="I2131" s="72"/>
      <c r="J2131" s="74"/>
      <c r="K2131" s="75"/>
      <c r="L2131" s="76"/>
      <c r="M2131" s="77"/>
      <c r="N2131" s="77"/>
      <c r="O2131" s="76"/>
      <c r="P2131" s="73"/>
      <c r="Q2131" s="73"/>
      <c r="R2131" s="73"/>
      <c r="S2131" s="78"/>
      <c r="T2131" s="73"/>
      <c r="U2131" s="79"/>
      <c r="V2131" s="74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69"/>
      <c r="B2132" s="70"/>
      <c r="C2132" s="71"/>
      <c r="D2132" s="72"/>
      <c r="E2132" s="73"/>
      <c r="F2132" s="73"/>
      <c r="G2132" s="73"/>
      <c r="H2132" s="73"/>
      <c r="I2132" s="72"/>
      <c r="J2132" s="74"/>
      <c r="K2132" s="75"/>
      <c r="L2132" s="76"/>
      <c r="M2132" s="77"/>
      <c r="N2132" s="77"/>
      <c r="O2132" s="76"/>
      <c r="P2132" s="73"/>
      <c r="Q2132" s="73"/>
      <c r="R2132" s="73"/>
      <c r="S2132" s="78"/>
      <c r="T2132" s="73"/>
      <c r="U2132" s="79"/>
      <c r="V2132" s="74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69"/>
      <c r="B2133" s="70"/>
      <c r="C2133" s="71"/>
      <c r="D2133" s="72"/>
      <c r="E2133" s="73"/>
      <c r="F2133" s="73"/>
      <c r="G2133" s="73"/>
      <c r="H2133" s="73"/>
      <c r="I2133" s="72"/>
      <c r="J2133" s="74"/>
      <c r="K2133" s="75"/>
      <c r="L2133" s="76"/>
      <c r="M2133" s="77"/>
      <c r="N2133" s="77"/>
      <c r="O2133" s="76"/>
      <c r="P2133" s="73"/>
      <c r="Q2133" s="73"/>
      <c r="R2133" s="73"/>
      <c r="S2133" s="78"/>
      <c r="T2133" s="73"/>
      <c r="U2133" s="79"/>
      <c r="V2133" s="74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69"/>
      <c r="B2134" s="70"/>
      <c r="C2134" s="71"/>
      <c r="D2134" s="72"/>
      <c r="E2134" s="73"/>
      <c r="F2134" s="73"/>
      <c r="G2134" s="73"/>
      <c r="H2134" s="73"/>
      <c r="I2134" s="72"/>
      <c r="J2134" s="74"/>
      <c r="K2134" s="75"/>
      <c r="L2134" s="76"/>
      <c r="M2134" s="77"/>
      <c r="N2134" s="77"/>
      <c r="O2134" s="76"/>
      <c r="P2134" s="73"/>
      <c r="Q2134" s="73"/>
      <c r="R2134" s="73"/>
      <c r="S2134" s="78"/>
      <c r="T2134" s="73"/>
      <c r="U2134" s="79"/>
      <c r="V2134" s="74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69"/>
      <c r="B2135" s="70"/>
      <c r="C2135" s="71"/>
      <c r="D2135" s="72"/>
      <c r="E2135" s="73"/>
      <c r="F2135" s="73"/>
      <c r="G2135" s="73"/>
      <c r="H2135" s="73"/>
      <c r="I2135" s="72"/>
      <c r="J2135" s="74"/>
      <c r="K2135" s="75"/>
      <c r="L2135" s="76"/>
      <c r="M2135" s="77"/>
      <c r="N2135" s="77"/>
      <c r="O2135" s="76"/>
      <c r="P2135" s="73"/>
      <c r="Q2135" s="73"/>
      <c r="R2135" s="73"/>
      <c r="S2135" s="78"/>
      <c r="T2135" s="73"/>
      <c r="U2135" s="79"/>
      <c r="V2135" s="74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69"/>
      <c r="B2136" s="70"/>
      <c r="C2136" s="71"/>
      <c r="D2136" s="72"/>
      <c r="E2136" s="73"/>
      <c r="F2136" s="73"/>
      <c r="G2136" s="73"/>
      <c r="H2136" s="73"/>
      <c r="I2136" s="72"/>
      <c r="J2136" s="74"/>
      <c r="K2136" s="75"/>
      <c r="L2136" s="76"/>
      <c r="M2136" s="77"/>
      <c r="N2136" s="77"/>
      <c r="O2136" s="76"/>
      <c r="P2136" s="73"/>
      <c r="Q2136" s="73"/>
      <c r="R2136" s="73"/>
      <c r="S2136" s="78"/>
      <c r="T2136" s="73"/>
      <c r="U2136" s="79"/>
      <c r="V2136" s="74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69"/>
      <c r="B2137" s="70"/>
      <c r="C2137" s="71"/>
      <c r="D2137" s="72"/>
      <c r="E2137" s="73"/>
      <c r="F2137" s="73"/>
      <c r="G2137" s="73"/>
      <c r="H2137" s="73"/>
      <c r="I2137" s="72"/>
      <c r="J2137" s="74"/>
      <c r="K2137" s="75"/>
      <c r="L2137" s="76"/>
      <c r="M2137" s="77"/>
      <c r="N2137" s="77"/>
      <c r="O2137" s="76"/>
      <c r="P2137" s="73"/>
      <c r="Q2137" s="73"/>
      <c r="R2137" s="73"/>
      <c r="S2137" s="78"/>
      <c r="T2137" s="73"/>
      <c r="U2137" s="79"/>
      <c r="V2137" s="74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69"/>
      <c r="B2138" s="70"/>
      <c r="C2138" s="71"/>
      <c r="D2138" s="72"/>
      <c r="E2138" s="73"/>
      <c r="F2138" s="73"/>
      <c r="G2138" s="73"/>
      <c r="H2138" s="73"/>
      <c r="I2138" s="72"/>
      <c r="J2138" s="74"/>
      <c r="K2138" s="75"/>
      <c r="L2138" s="76"/>
      <c r="M2138" s="77"/>
      <c r="N2138" s="77"/>
      <c r="O2138" s="76"/>
      <c r="P2138" s="73"/>
      <c r="Q2138" s="73"/>
      <c r="R2138" s="73"/>
      <c r="S2138" s="78"/>
      <c r="T2138" s="73"/>
      <c r="U2138" s="79"/>
      <c r="V2138" s="74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69"/>
      <c r="B2139" s="70"/>
      <c r="C2139" s="71"/>
      <c r="D2139" s="72"/>
      <c r="E2139" s="73"/>
      <c r="F2139" s="73"/>
      <c r="G2139" s="73"/>
      <c r="H2139" s="73"/>
      <c r="I2139" s="72"/>
      <c r="J2139" s="74"/>
      <c r="K2139" s="75"/>
      <c r="L2139" s="76"/>
      <c r="M2139" s="77"/>
      <c r="N2139" s="77"/>
      <c r="O2139" s="76"/>
      <c r="P2139" s="73"/>
      <c r="Q2139" s="73"/>
      <c r="R2139" s="73"/>
      <c r="S2139" s="78"/>
      <c r="T2139" s="73"/>
      <c r="U2139" s="79"/>
      <c r="V2139" s="74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69"/>
      <c r="B2140" s="70"/>
      <c r="C2140" s="71"/>
      <c r="D2140" s="72"/>
      <c r="E2140" s="73"/>
      <c r="F2140" s="73"/>
      <c r="G2140" s="73"/>
      <c r="H2140" s="73"/>
      <c r="I2140" s="72"/>
      <c r="J2140" s="74"/>
      <c r="K2140" s="75"/>
      <c r="L2140" s="76"/>
      <c r="M2140" s="77"/>
      <c r="N2140" s="77"/>
      <c r="O2140" s="76"/>
      <c r="P2140" s="73"/>
      <c r="Q2140" s="73"/>
      <c r="R2140" s="73"/>
      <c r="S2140" s="78"/>
      <c r="T2140" s="73"/>
      <c r="U2140" s="79"/>
      <c r="V2140" s="74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69"/>
      <c r="B2141" s="70"/>
      <c r="C2141" s="71"/>
      <c r="D2141" s="72"/>
      <c r="E2141" s="73"/>
      <c r="F2141" s="73"/>
      <c r="G2141" s="73"/>
      <c r="H2141" s="73"/>
      <c r="I2141" s="72"/>
      <c r="J2141" s="74"/>
      <c r="K2141" s="75"/>
      <c r="L2141" s="76"/>
      <c r="M2141" s="77"/>
      <c r="N2141" s="77"/>
      <c r="O2141" s="76"/>
      <c r="P2141" s="73"/>
      <c r="Q2141" s="73"/>
      <c r="R2141" s="73"/>
      <c r="S2141" s="78"/>
      <c r="T2141" s="73"/>
      <c r="U2141" s="79"/>
      <c r="V2141" s="74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69"/>
      <c r="B2142" s="70"/>
      <c r="C2142" s="71"/>
      <c r="D2142" s="72"/>
      <c r="E2142" s="73"/>
      <c r="F2142" s="73"/>
      <c r="G2142" s="73"/>
      <c r="H2142" s="73"/>
      <c r="I2142" s="72"/>
      <c r="J2142" s="74"/>
      <c r="K2142" s="75"/>
      <c r="L2142" s="76"/>
      <c r="M2142" s="77"/>
      <c r="N2142" s="77"/>
      <c r="O2142" s="76"/>
      <c r="P2142" s="73"/>
      <c r="Q2142" s="73"/>
      <c r="R2142" s="73"/>
      <c r="S2142" s="78"/>
      <c r="T2142" s="73"/>
      <c r="U2142" s="79"/>
      <c r="V2142" s="74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69"/>
      <c r="B2143" s="70"/>
      <c r="C2143" s="71"/>
      <c r="D2143" s="72"/>
      <c r="E2143" s="73"/>
      <c r="F2143" s="73"/>
      <c r="G2143" s="73"/>
      <c r="H2143" s="73"/>
      <c r="I2143" s="72"/>
      <c r="J2143" s="74"/>
      <c r="K2143" s="75"/>
      <c r="L2143" s="76"/>
      <c r="M2143" s="77"/>
      <c r="N2143" s="77"/>
      <c r="O2143" s="76"/>
      <c r="P2143" s="73"/>
      <c r="Q2143" s="73"/>
      <c r="R2143" s="73"/>
      <c r="S2143" s="78"/>
      <c r="T2143" s="73"/>
      <c r="U2143" s="79"/>
      <c r="V2143" s="74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69"/>
      <c r="B2144" s="70"/>
      <c r="C2144" s="71"/>
      <c r="D2144" s="72"/>
      <c r="E2144" s="73"/>
      <c r="F2144" s="73"/>
      <c r="G2144" s="73"/>
      <c r="H2144" s="73"/>
      <c r="I2144" s="72"/>
      <c r="J2144" s="74"/>
      <c r="K2144" s="75"/>
      <c r="L2144" s="76"/>
      <c r="M2144" s="77"/>
      <c r="N2144" s="77"/>
      <c r="O2144" s="76"/>
      <c r="P2144" s="73"/>
      <c r="Q2144" s="73"/>
      <c r="R2144" s="73"/>
      <c r="S2144" s="78"/>
      <c r="T2144" s="73"/>
      <c r="U2144" s="79"/>
      <c r="V2144" s="74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69"/>
      <c r="B2145" s="70"/>
      <c r="C2145" s="71"/>
      <c r="D2145" s="72"/>
      <c r="E2145" s="73"/>
      <c r="F2145" s="73"/>
      <c r="G2145" s="73"/>
      <c r="H2145" s="73"/>
      <c r="I2145" s="72"/>
      <c r="J2145" s="74"/>
      <c r="K2145" s="75"/>
      <c r="L2145" s="76"/>
      <c r="M2145" s="77"/>
      <c r="N2145" s="77"/>
      <c r="O2145" s="76"/>
      <c r="P2145" s="73"/>
      <c r="Q2145" s="73"/>
      <c r="R2145" s="73"/>
      <c r="S2145" s="78"/>
      <c r="T2145" s="73"/>
      <c r="U2145" s="79"/>
      <c r="V2145" s="74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69"/>
      <c r="B2146" s="70"/>
      <c r="C2146" s="71"/>
      <c r="D2146" s="72"/>
      <c r="E2146" s="73"/>
      <c r="F2146" s="73"/>
      <c r="G2146" s="73"/>
      <c r="H2146" s="73"/>
      <c r="I2146" s="72"/>
      <c r="J2146" s="74"/>
      <c r="K2146" s="75"/>
      <c r="L2146" s="76"/>
      <c r="M2146" s="77"/>
      <c r="N2146" s="77"/>
      <c r="O2146" s="76"/>
      <c r="P2146" s="73"/>
      <c r="Q2146" s="73"/>
      <c r="R2146" s="73"/>
      <c r="S2146" s="78"/>
      <c r="T2146" s="73"/>
      <c r="U2146" s="79"/>
      <c r="V2146" s="74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69"/>
      <c r="B2147" s="70"/>
      <c r="C2147" s="71"/>
      <c r="D2147" s="72"/>
      <c r="E2147" s="73"/>
      <c r="F2147" s="73"/>
      <c r="G2147" s="73"/>
      <c r="H2147" s="73"/>
      <c r="I2147" s="72"/>
      <c r="J2147" s="74"/>
      <c r="K2147" s="75"/>
      <c r="L2147" s="76"/>
      <c r="M2147" s="77"/>
      <c r="N2147" s="77"/>
      <c r="O2147" s="76"/>
      <c r="P2147" s="73"/>
      <c r="Q2147" s="73"/>
      <c r="R2147" s="73"/>
      <c r="S2147" s="78"/>
      <c r="T2147" s="73"/>
      <c r="U2147" s="79"/>
      <c r="V2147" s="74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69"/>
      <c r="B2148" s="70"/>
      <c r="C2148" s="71"/>
      <c r="D2148" s="72"/>
      <c r="E2148" s="73"/>
      <c r="F2148" s="73"/>
      <c r="G2148" s="73"/>
      <c r="H2148" s="73"/>
      <c r="I2148" s="72"/>
      <c r="J2148" s="74"/>
      <c r="K2148" s="75"/>
      <c r="L2148" s="76"/>
      <c r="M2148" s="77"/>
      <c r="N2148" s="77"/>
      <c r="O2148" s="76"/>
      <c r="P2148" s="73"/>
      <c r="Q2148" s="73"/>
      <c r="R2148" s="73"/>
      <c r="S2148" s="78"/>
      <c r="T2148" s="73"/>
      <c r="U2148" s="79"/>
      <c r="V2148" s="74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69"/>
      <c r="B2149" s="70"/>
      <c r="C2149" s="71"/>
      <c r="D2149" s="72"/>
      <c r="E2149" s="73"/>
      <c r="F2149" s="73"/>
      <c r="G2149" s="73"/>
      <c r="H2149" s="73"/>
      <c r="I2149" s="72"/>
      <c r="J2149" s="74"/>
      <c r="K2149" s="75"/>
      <c r="L2149" s="76"/>
      <c r="M2149" s="77"/>
      <c r="N2149" s="77"/>
      <c r="O2149" s="76"/>
      <c r="P2149" s="73"/>
      <c r="Q2149" s="73"/>
      <c r="R2149" s="73"/>
      <c r="S2149" s="78"/>
      <c r="T2149" s="73"/>
      <c r="U2149" s="79"/>
      <c r="V2149" s="74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69"/>
      <c r="B2150" s="70"/>
      <c r="C2150" s="71"/>
      <c r="D2150" s="72"/>
      <c r="E2150" s="73"/>
      <c r="F2150" s="73"/>
      <c r="G2150" s="73"/>
      <c r="H2150" s="73"/>
      <c r="I2150" s="72"/>
      <c r="J2150" s="74"/>
      <c r="K2150" s="75"/>
      <c r="L2150" s="76"/>
      <c r="M2150" s="77"/>
      <c r="N2150" s="77"/>
      <c r="O2150" s="76"/>
      <c r="P2150" s="73"/>
      <c r="Q2150" s="73"/>
      <c r="R2150" s="73"/>
      <c r="S2150" s="78"/>
      <c r="T2150" s="73"/>
      <c r="U2150" s="79"/>
      <c r="V2150" s="74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69"/>
      <c r="B2151" s="70"/>
      <c r="C2151" s="71"/>
      <c r="D2151" s="72"/>
      <c r="E2151" s="73"/>
      <c r="F2151" s="73"/>
      <c r="G2151" s="73"/>
      <c r="H2151" s="73"/>
      <c r="I2151" s="72"/>
      <c r="J2151" s="74"/>
      <c r="K2151" s="75"/>
      <c r="L2151" s="76"/>
      <c r="M2151" s="77"/>
      <c r="N2151" s="77"/>
      <c r="O2151" s="76"/>
      <c r="P2151" s="73"/>
      <c r="Q2151" s="73"/>
      <c r="R2151" s="73"/>
      <c r="S2151" s="78"/>
      <c r="T2151" s="73"/>
      <c r="U2151" s="79"/>
      <c r="V2151" s="74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69"/>
      <c r="B2152" s="70"/>
      <c r="C2152" s="71"/>
      <c r="D2152" s="72"/>
      <c r="E2152" s="73"/>
      <c r="F2152" s="73"/>
      <c r="G2152" s="73"/>
      <c r="H2152" s="73"/>
      <c r="I2152" s="72"/>
      <c r="J2152" s="74"/>
      <c r="K2152" s="75"/>
      <c r="L2152" s="76"/>
      <c r="M2152" s="77"/>
      <c r="N2152" s="77"/>
      <c r="O2152" s="76"/>
      <c r="P2152" s="73"/>
      <c r="Q2152" s="73"/>
      <c r="R2152" s="73"/>
      <c r="S2152" s="78"/>
      <c r="T2152" s="73"/>
      <c r="U2152" s="79"/>
      <c r="V2152" s="74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69"/>
      <c r="B2153" s="70"/>
      <c r="C2153" s="71"/>
      <c r="D2153" s="72"/>
      <c r="E2153" s="73"/>
      <c r="F2153" s="73"/>
      <c r="G2153" s="73"/>
      <c r="H2153" s="73"/>
      <c r="I2153" s="72"/>
      <c r="J2153" s="74"/>
      <c r="K2153" s="75"/>
      <c r="L2153" s="76"/>
      <c r="M2153" s="77"/>
      <c r="N2153" s="77"/>
      <c r="O2153" s="76"/>
      <c r="P2153" s="73"/>
      <c r="Q2153" s="73"/>
      <c r="R2153" s="73"/>
      <c r="S2153" s="78"/>
      <c r="T2153" s="73"/>
      <c r="U2153" s="79"/>
      <c r="V2153" s="74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69"/>
      <c r="B2154" s="70"/>
      <c r="C2154" s="71"/>
      <c r="D2154" s="72"/>
      <c r="E2154" s="73"/>
      <c r="F2154" s="73"/>
      <c r="G2154" s="73"/>
      <c r="H2154" s="73"/>
      <c r="I2154" s="72"/>
      <c r="J2154" s="74"/>
      <c r="K2154" s="75"/>
      <c r="L2154" s="76"/>
      <c r="M2154" s="77"/>
      <c r="N2154" s="77"/>
      <c r="O2154" s="76"/>
      <c r="P2154" s="73"/>
      <c r="Q2154" s="73"/>
      <c r="R2154" s="73"/>
      <c r="S2154" s="78"/>
      <c r="T2154" s="73"/>
      <c r="U2154" s="79"/>
      <c r="V2154" s="74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69"/>
      <c r="B2155" s="70"/>
      <c r="C2155" s="71"/>
      <c r="D2155" s="72"/>
      <c r="E2155" s="73"/>
      <c r="F2155" s="73"/>
      <c r="G2155" s="73"/>
      <c r="H2155" s="73"/>
      <c r="I2155" s="72"/>
      <c r="J2155" s="74"/>
      <c r="K2155" s="75"/>
      <c r="L2155" s="76"/>
      <c r="M2155" s="77"/>
      <c r="N2155" s="77"/>
      <c r="O2155" s="76"/>
      <c r="P2155" s="73"/>
      <c r="Q2155" s="73"/>
      <c r="R2155" s="73"/>
      <c r="S2155" s="78"/>
      <c r="T2155" s="73"/>
      <c r="U2155" s="79"/>
      <c r="V2155" s="74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69"/>
      <c r="B2156" s="70"/>
      <c r="C2156" s="71"/>
      <c r="D2156" s="72"/>
      <c r="E2156" s="73"/>
      <c r="F2156" s="73"/>
      <c r="G2156" s="73"/>
      <c r="H2156" s="73"/>
      <c r="I2156" s="72"/>
      <c r="J2156" s="74"/>
      <c r="K2156" s="75"/>
      <c r="L2156" s="76"/>
      <c r="M2156" s="77"/>
      <c r="N2156" s="77"/>
      <c r="O2156" s="76"/>
      <c r="P2156" s="73"/>
      <c r="Q2156" s="73"/>
      <c r="R2156" s="73"/>
      <c r="S2156" s="78"/>
      <c r="T2156" s="73"/>
      <c r="U2156" s="79"/>
      <c r="V2156" s="74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69"/>
      <c r="B2157" s="70"/>
      <c r="C2157" s="71"/>
      <c r="D2157" s="72"/>
      <c r="E2157" s="73"/>
      <c r="F2157" s="73"/>
      <c r="G2157" s="73"/>
      <c r="H2157" s="73"/>
      <c r="I2157" s="72"/>
      <c r="J2157" s="74"/>
      <c r="K2157" s="75"/>
      <c r="L2157" s="76"/>
      <c r="M2157" s="77"/>
      <c r="N2157" s="77"/>
      <c r="O2157" s="76"/>
      <c r="P2157" s="73"/>
      <c r="Q2157" s="73"/>
      <c r="R2157" s="73"/>
      <c r="S2157" s="78"/>
      <c r="T2157" s="73"/>
      <c r="U2157" s="79"/>
      <c r="V2157" s="74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69"/>
      <c r="B2158" s="70"/>
      <c r="C2158" s="71"/>
      <c r="D2158" s="72"/>
      <c r="E2158" s="73"/>
      <c r="F2158" s="73"/>
      <c r="G2158" s="73"/>
      <c r="H2158" s="73"/>
      <c r="I2158" s="72"/>
      <c r="J2158" s="74"/>
      <c r="K2158" s="75"/>
      <c r="L2158" s="76"/>
      <c r="M2158" s="77"/>
      <c r="N2158" s="77"/>
      <c r="O2158" s="76"/>
      <c r="P2158" s="73"/>
      <c r="Q2158" s="73"/>
      <c r="R2158" s="73"/>
      <c r="S2158" s="78"/>
      <c r="T2158" s="73"/>
      <c r="U2158" s="79"/>
      <c r="V2158" s="74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69"/>
      <c r="B2159" s="70"/>
      <c r="C2159" s="71"/>
      <c r="D2159" s="72"/>
      <c r="E2159" s="73"/>
      <c r="F2159" s="73"/>
      <c r="G2159" s="73"/>
      <c r="H2159" s="73"/>
      <c r="I2159" s="72"/>
      <c r="J2159" s="74"/>
      <c r="K2159" s="75"/>
      <c r="L2159" s="76"/>
      <c r="M2159" s="77"/>
      <c r="N2159" s="77"/>
      <c r="O2159" s="76"/>
      <c r="P2159" s="73"/>
      <c r="Q2159" s="73"/>
      <c r="R2159" s="73"/>
      <c r="S2159" s="78"/>
      <c r="T2159" s="73"/>
      <c r="U2159" s="79"/>
      <c r="V2159" s="74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69"/>
      <c r="B2160" s="70"/>
      <c r="C2160" s="71"/>
      <c r="D2160" s="72"/>
      <c r="E2160" s="73"/>
      <c r="F2160" s="73"/>
      <c r="G2160" s="73"/>
      <c r="H2160" s="73"/>
      <c r="I2160" s="72"/>
      <c r="J2160" s="74"/>
      <c r="K2160" s="75"/>
      <c r="L2160" s="76"/>
      <c r="M2160" s="77"/>
      <c r="N2160" s="77"/>
      <c r="O2160" s="76"/>
      <c r="P2160" s="73"/>
      <c r="Q2160" s="73"/>
      <c r="R2160" s="73"/>
      <c r="S2160" s="78"/>
      <c r="T2160" s="73"/>
      <c r="U2160" s="79"/>
      <c r="V2160" s="74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69"/>
      <c r="B2161" s="70"/>
      <c r="C2161" s="71"/>
      <c r="D2161" s="72"/>
      <c r="E2161" s="73"/>
      <c r="F2161" s="73"/>
      <c r="G2161" s="73"/>
      <c r="H2161" s="73"/>
      <c r="I2161" s="72"/>
      <c r="J2161" s="74"/>
      <c r="K2161" s="75"/>
      <c r="L2161" s="76"/>
      <c r="M2161" s="77"/>
      <c r="N2161" s="77"/>
      <c r="O2161" s="76"/>
      <c r="P2161" s="73"/>
      <c r="Q2161" s="73"/>
      <c r="R2161" s="73"/>
      <c r="S2161" s="78"/>
      <c r="T2161" s="73"/>
      <c r="U2161" s="79"/>
      <c r="V2161" s="74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69"/>
      <c r="B2162" s="70"/>
      <c r="C2162" s="71"/>
      <c r="D2162" s="72"/>
      <c r="E2162" s="73"/>
      <c r="F2162" s="73"/>
      <c r="G2162" s="73"/>
      <c r="H2162" s="73"/>
      <c r="I2162" s="72"/>
      <c r="J2162" s="74"/>
      <c r="K2162" s="75"/>
      <c r="L2162" s="76"/>
      <c r="M2162" s="77"/>
      <c r="N2162" s="77"/>
      <c r="O2162" s="76"/>
      <c r="P2162" s="73"/>
      <c r="Q2162" s="73"/>
      <c r="R2162" s="73"/>
      <c r="S2162" s="78"/>
      <c r="T2162" s="73"/>
      <c r="U2162" s="79"/>
      <c r="V2162" s="74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69"/>
      <c r="B2163" s="70"/>
      <c r="C2163" s="71"/>
      <c r="D2163" s="72"/>
      <c r="E2163" s="73"/>
      <c r="F2163" s="73"/>
      <c r="G2163" s="73"/>
      <c r="H2163" s="73"/>
      <c r="I2163" s="72"/>
      <c r="J2163" s="74"/>
      <c r="K2163" s="75"/>
      <c r="L2163" s="76"/>
      <c r="M2163" s="77"/>
      <c r="N2163" s="77"/>
      <c r="O2163" s="76"/>
      <c r="P2163" s="73"/>
      <c r="Q2163" s="73"/>
      <c r="R2163" s="73"/>
      <c r="S2163" s="78"/>
      <c r="T2163" s="73"/>
      <c r="U2163" s="79"/>
      <c r="V2163" s="74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69"/>
      <c r="B2164" s="70"/>
      <c r="C2164" s="71"/>
      <c r="D2164" s="72"/>
      <c r="E2164" s="73"/>
      <c r="F2164" s="73"/>
      <c r="G2164" s="73"/>
      <c r="H2164" s="73"/>
      <c r="I2164" s="72"/>
      <c r="J2164" s="74"/>
      <c r="K2164" s="75"/>
      <c r="L2164" s="76"/>
      <c r="M2164" s="77"/>
      <c r="N2164" s="77"/>
      <c r="O2164" s="76"/>
      <c r="P2164" s="73"/>
      <c r="Q2164" s="73"/>
      <c r="R2164" s="73"/>
      <c r="S2164" s="78"/>
      <c r="T2164" s="73"/>
      <c r="U2164" s="79"/>
      <c r="V2164" s="74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69"/>
      <c r="B2165" s="70"/>
      <c r="C2165" s="71"/>
      <c r="D2165" s="72"/>
      <c r="E2165" s="73"/>
      <c r="F2165" s="73"/>
      <c r="G2165" s="73"/>
      <c r="H2165" s="73"/>
      <c r="I2165" s="72"/>
      <c r="J2165" s="74"/>
      <c r="K2165" s="75"/>
      <c r="L2165" s="76"/>
      <c r="M2165" s="77"/>
      <c r="N2165" s="77"/>
      <c r="O2165" s="76"/>
      <c r="P2165" s="73"/>
      <c r="Q2165" s="73"/>
      <c r="R2165" s="73"/>
      <c r="S2165" s="78"/>
      <c r="T2165" s="73"/>
      <c r="U2165" s="79"/>
      <c r="V2165" s="74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69"/>
      <c r="B2166" s="70"/>
      <c r="C2166" s="71"/>
      <c r="D2166" s="72"/>
      <c r="E2166" s="73"/>
      <c r="F2166" s="73"/>
      <c r="G2166" s="73"/>
      <c r="H2166" s="73"/>
      <c r="I2166" s="72"/>
      <c r="J2166" s="74"/>
      <c r="K2166" s="75"/>
      <c r="L2166" s="76"/>
      <c r="M2166" s="77"/>
      <c r="N2166" s="77"/>
      <c r="O2166" s="76"/>
      <c r="P2166" s="73"/>
      <c r="Q2166" s="73"/>
      <c r="R2166" s="73"/>
      <c r="S2166" s="78"/>
      <c r="T2166" s="73"/>
      <c r="U2166" s="79"/>
      <c r="V2166" s="74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69"/>
      <c r="B2167" s="70"/>
      <c r="C2167" s="71"/>
      <c r="D2167" s="72"/>
      <c r="E2167" s="73"/>
      <c r="F2167" s="73"/>
      <c r="G2167" s="73"/>
      <c r="H2167" s="73"/>
      <c r="I2167" s="72"/>
      <c r="J2167" s="74"/>
      <c r="K2167" s="75"/>
      <c r="L2167" s="76"/>
      <c r="M2167" s="77"/>
      <c r="N2167" s="77"/>
      <c r="O2167" s="76"/>
      <c r="P2167" s="73"/>
      <c r="Q2167" s="73"/>
      <c r="R2167" s="73"/>
      <c r="S2167" s="78"/>
      <c r="T2167" s="73"/>
      <c r="U2167" s="79"/>
      <c r="V2167" s="74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69"/>
      <c r="B2168" s="70"/>
      <c r="C2168" s="71"/>
      <c r="D2168" s="72"/>
      <c r="E2168" s="73"/>
      <c r="F2168" s="73"/>
      <c r="G2168" s="73"/>
      <c r="H2168" s="73"/>
      <c r="I2168" s="72"/>
      <c r="J2168" s="74"/>
      <c r="K2168" s="75"/>
      <c r="L2168" s="76"/>
      <c r="M2168" s="77"/>
      <c r="N2168" s="77"/>
      <c r="O2168" s="76"/>
      <c r="P2168" s="73"/>
      <c r="Q2168" s="73"/>
      <c r="R2168" s="73"/>
      <c r="S2168" s="78"/>
      <c r="T2168" s="73"/>
      <c r="U2168" s="79"/>
      <c r="V2168" s="74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69"/>
      <c r="B2169" s="70"/>
      <c r="C2169" s="71"/>
      <c r="D2169" s="72"/>
      <c r="E2169" s="73"/>
      <c r="F2169" s="73"/>
      <c r="G2169" s="73"/>
      <c r="H2169" s="73"/>
      <c r="I2169" s="72"/>
      <c r="J2169" s="74"/>
      <c r="K2169" s="75"/>
      <c r="L2169" s="76"/>
      <c r="M2169" s="77"/>
      <c r="N2169" s="77"/>
      <c r="O2169" s="76"/>
      <c r="P2169" s="73"/>
      <c r="Q2169" s="73"/>
      <c r="R2169" s="73"/>
      <c r="S2169" s="78"/>
      <c r="T2169" s="73"/>
      <c r="U2169" s="79"/>
      <c r="V2169" s="74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69"/>
      <c r="B2170" s="70"/>
      <c r="C2170" s="71"/>
      <c r="D2170" s="72"/>
      <c r="E2170" s="73"/>
      <c r="F2170" s="73"/>
      <c r="G2170" s="73"/>
      <c r="H2170" s="73"/>
      <c r="I2170" s="72"/>
      <c r="J2170" s="74"/>
      <c r="K2170" s="75"/>
      <c r="L2170" s="76"/>
      <c r="M2170" s="77"/>
      <c r="N2170" s="77"/>
      <c r="O2170" s="76"/>
      <c r="P2170" s="73"/>
      <c r="Q2170" s="73"/>
      <c r="R2170" s="73"/>
      <c r="S2170" s="78"/>
      <c r="T2170" s="73"/>
      <c r="U2170" s="79"/>
      <c r="V2170" s="74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69"/>
      <c r="B2171" s="70"/>
      <c r="C2171" s="71"/>
      <c r="D2171" s="72"/>
      <c r="E2171" s="73"/>
      <c r="F2171" s="73"/>
      <c r="G2171" s="73"/>
      <c r="H2171" s="73"/>
      <c r="I2171" s="72"/>
      <c r="J2171" s="74"/>
      <c r="K2171" s="75"/>
      <c r="L2171" s="76"/>
      <c r="M2171" s="77"/>
      <c r="N2171" s="77"/>
      <c r="O2171" s="76"/>
      <c r="P2171" s="73"/>
      <c r="Q2171" s="73"/>
      <c r="R2171" s="73"/>
      <c r="S2171" s="78"/>
      <c r="T2171" s="73"/>
      <c r="U2171" s="79"/>
      <c r="V2171" s="74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69"/>
      <c r="B2172" s="70"/>
      <c r="C2172" s="71"/>
      <c r="D2172" s="72"/>
      <c r="E2172" s="73"/>
      <c r="F2172" s="73"/>
      <c r="G2172" s="73"/>
      <c r="H2172" s="73"/>
      <c r="I2172" s="72"/>
      <c r="J2172" s="74"/>
      <c r="K2172" s="75"/>
      <c r="L2172" s="76"/>
      <c r="M2172" s="77"/>
      <c r="N2172" s="77"/>
      <c r="O2172" s="76"/>
      <c r="P2172" s="73"/>
      <c r="Q2172" s="73"/>
      <c r="R2172" s="73"/>
      <c r="S2172" s="78"/>
      <c r="T2172" s="73"/>
      <c r="U2172" s="79"/>
      <c r="V2172" s="74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69"/>
      <c r="B2173" s="70"/>
      <c r="C2173" s="71"/>
      <c r="D2173" s="72"/>
      <c r="E2173" s="73"/>
      <c r="F2173" s="73"/>
      <c r="G2173" s="73"/>
      <c r="H2173" s="73"/>
      <c r="I2173" s="72"/>
      <c r="J2173" s="74"/>
      <c r="K2173" s="75"/>
      <c r="L2173" s="76"/>
      <c r="M2173" s="77"/>
      <c r="N2173" s="77"/>
      <c r="O2173" s="76"/>
      <c r="P2173" s="73"/>
      <c r="Q2173" s="73"/>
      <c r="R2173" s="73"/>
      <c r="S2173" s="78"/>
      <c r="T2173" s="73"/>
      <c r="U2173" s="79"/>
      <c r="V2173" s="74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69"/>
      <c r="B2174" s="70"/>
      <c r="C2174" s="71"/>
      <c r="D2174" s="72"/>
      <c r="E2174" s="73"/>
      <c r="F2174" s="73"/>
      <c r="G2174" s="73"/>
      <c r="H2174" s="73"/>
      <c r="I2174" s="72"/>
      <c r="J2174" s="74"/>
      <c r="K2174" s="75"/>
      <c r="L2174" s="76"/>
      <c r="M2174" s="77"/>
      <c r="N2174" s="77"/>
      <c r="O2174" s="76"/>
      <c r="P2174" s="73"/>
      <c r="Q2174" s="73"/>
      <c r="R2174" s="73"/>
      <c r="S2174" s="78"/>
      <c r="T2174" s="73"/>
      <c r="U2174" s="79"/>
      <c r="V2174" s="74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69"/>
      <c r="B2175" s="70"/>
      <c r="C2175" s="71"/>
      <c r="D2175" s="72"/>
      <c r="E2175" s="73"/>
      <c r="F2175" s="73"/>
      <c r="G2175" s="73"/>
      <c r="H2175" s="73"/>
      <c r="I2175" s="72"/>
      <c r="J2175" s="74"/>
      <c r="K2175" s="75"/>
      <c r="L2175" s="76"/>
      <c r="M2175" s="77"/>
      <c r="N2175" s="77"/>
      <c r="O2175" s="76"/>
      <c r="P2175" s="73"/>
      <c r="Q2175" s="73"/>
      <c r="R2175" s="73"/>
      <c r="S2175" s="78"/>
      <c r="T2175" s="73"/>
      <c r="U2175" s="79"/>
      <c r="V2175" s="74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69"/>
      <c r="B2176" s="70"/>
      <c r="C2176" s="71"/>
      <c r="D2176" s="72"/>
      <c r="E2176" s="73"/>
      <c r="F2176" s="73"/>
      <c r="G2176" s="73"/>
      <c r="H2176" s="73"/>
      <c r="I2176" s="72"/>
      <c r="J2176" s="74"/>
      <c r="K2176" s="75"/>
      <c r="L2176" s="76"/>
      <c r="M2176" s="77"/>
      <c r="N2176" s="77"/>
      <c r="O2176" s="76"/>
      <c r="P2176" s="73"/>
      <c r="Q2176" s="73"/>
      <c r="R2176" s="73"/>
      <c r="S2176" s="78"/>
      <c r="T2176" s="73"/>
      <c r="U2176" s="79"/>
      <c r="V2176" s="74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69"/>
      <c r="B2177" s="70"/>
      <c r="C2177" s="71"/>
      <c r="D2177" s="72"/>
      <c r="E2177" s="73"/>
      <c r="F2177" s="73"/>
      <c r="G2177" s="73"/>
      <c r="H2177" s="73"/>
      <c r="I2177" s="72"/>
      <c r="J2177" s="74"/>
      <c r="K2177" s="75"/>
      <c r="L2177" s="76"/>
      <c r="M2177" s="77"/>
      <c r="N2177" s="77"/>
      <c r="O2177" s="76"/>
      <c r="P2177" s="73"/>
      <c r="Q2177" s="73"/>
      <c r="R2177" s="73"/>
      <c r="S2177" s="78"/>
      <c r="T2177" s="73"/>
      <c r="U2177" s="79"/>
      <c r="V2177" s="74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69"/>
      <c r="B2178" s="70"/>
      <c r="C2178" s="71"/>
      <c r="D2178" s="72"/>
      <c r="E2178" s="73"/>
      <c r="F2178" s="73"/>
      <c r="G2178" s="73"/>
      <c r="H2178" s="73"/>
      <c r="I2178" s="72"/>
      <c r="J2178" s="74"/>
      <c r="K2178" s="75"/>
      <c r="L2178" s="76"/>
      <c r="M2178" s="77"/>
      <c r="N2178" s="77"/>
      <c r="O2178" s="76"/>
      <c r="P2178" s="73"/>
      <c r="Q2178" s="73"/>
      <c r="R2178" s="73"/>
      <c r="S2178" s="78"/>
      <c r="T2178" s="73"/>
      <c r="U2178" s="79"/>
      <c r="V2178" s="74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69"/>
      <c r="B2179" s="70"/>
      <c r="C2179" s="71"/>
      <c r="D2179" s="72"/>
      <c r="E2179" s="73"/>
      <c r="F2179" s="73"/>
      <c r="G2179" s="73"/>
      <c r="H2179" s="73"/>
      <c r="I2179" s="72"/>
      <c r="J2179" s="74"/>
      <c r="K2179" s="75"/>
      <c r="L2179" s="76"/>
      <c r="M2179" s="77"/>
      <c r="N2179" s="77"/>
      <c r="O2179" s="76"/>
      <c r="P2179" s="73"/>
      <c r="Q2179" s="73"/>
      <c r="R2179" s="73"/>
      <c r="S2179" s="78"/>
      <c r="T2179" s="73"/>
      <c r="U2179" s="79"/>
      <c r="V2179" s="74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69"/>
      <c r="B2180" s="70"/>
      <c r="C2180" s="71"/>
      <c r="D2180" s="72"/>
      <c r="E2180" s="73"/>
      <c r="F2180" s="73"/>
      <c r="G2180" s="73"/>
      <c r="H2180" s="73"/>
      <c r="I2180" s="72"/>
      <c r="J2180" s="74"/>
      <c r="K2180" s="75"/>
      <c r="L2180" s="76"/>
      <c r="M2180" s="77"/>
      <c r="N2180" s="77"/>
      <c r="O2180" s="76"/>
      <c r="P2180" s="73"/>
      <c r="Q2180" s="73"/>
      <c r="R2180" s="73"/>
      <c r="S2180" s="78"/>
      <c r="T2180" s="73"/>
      <c r="U2180" s="79"/>
      <c r="V2180" s="74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69"/>
      <c r="B2181" s="70"/>
      <c r="C2181" s="71"/>
      <c r="D2181" s="72"/>
      <c r="E2181" s="73"/>
      <c r="F2181" s="73"/>
      <c r="G2181" s="73"/>
      <c r="H2181" s="73"/>
      <c r="I2181" s="72"/>
      <c r="J2181" s="74"/>
      <c r="K2181" s="75"/>
      <c r="L2181" s="76"/>
      <c r="M2181" s="77"/>
      <c r="N2181" s="77"/>
      <c r="O2181" s="76"/>
      <c r="P2181" s="73"/>
      <c r="Q2181" s="73"/>
      <c r="R2181" s="73"/>
      <c r="S2181" s="78"/>
      <c r="T2181" s="73"/>
      <c r="U2181" s="79"/>
      <c r="V2181" s="74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69"/>
      <c r="B2182" s="70"/>
      <c r="C2182" s="71"/>
      <c r="D2182" s="72"/>
      <c r="E2182" s="73"/>
      <c r="F2182" s="73"/>
      <c r="G2182" s="73"/>
      <c r="H2182" s="73"/>
      <c r="I2182" s="72"/>
      <c r="J2182" s="74"/>
      <c r="K2182" s="75"/>
      <c r="L2182" s="76"/>
      <c r="M2182" s="77"/>
      <c r="N2182" s="77"/>
      <c r="O2182" s="76"/>
      <c r="P2182" s="73"/>
      <c r="Q2182" s="73"/>
      <c r="R2182" s="73"/>
      <c r="S2182" s="78"/>
      <c r="T2182" s="73"/>
      <c r="U2182" s="79"/>
      <c r="V2182" s="74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69"/>
      <c r="B2183" s="70"/>
      <c r="C2183" s="71"/>
      <c r="D2183" s="72"/>
      <c r="E2183" s="73"/>
      <c r="F2183" s="73"/>
      <c r="G2183" s="73"/>
      <c r="H2183" s="73"/>
      <c r="I2183" s="72"/>
      <c r="J2183" s="74"/>
      <c r="K2183" s="75"/>
      <c r="L2183" s="76"/>
      <c r="M2183" s="77"/>
      <c r="N2183" s="77"/>
      <c r="O2183" s="76"/>
      <c r="P2183" s="73"/>
      <c r="Q2183" s="73"/>
      <c r="R2183" s="73"/>
      <c r="S2183" s="78"/>
      <c r="T2183" s="73"/>
      <c r="U2183" s="79"/>
      <c r="V2183" s="74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69"/>
      <c r="B2184" s="70"/>
      <c r="C2184" s="71"/>
      <c r="D2184" s="72"/>
      <c r="E2184" s="73"/>
      <c r="F2184" s="73"/>
      <c r="G2184" s="73"/>
      <c r="H2184" s="73"/>
      <c r="I2184" s="72"/>
      <c r="J2184" s="74"/>
      <c r="K2184" s="75"/>
      <c r="L2184" s="76"/>
      <c r="M2184" s="77"/>
      <c r="N2184" s="77"/>
      <c r="O2184" s="76"/>
      <c r="P2184" s="73"/>
      <c r="Q2184" s="73"/>
      <c r="R2184" s="73"/>
      <c r="S2184" s="78"/>
      <c r="T2184" s="73"/>
      <c r="U2184" s="79"/>
      <c r="V2184" s="74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69"/>
      <c r="B2185" s="70"/>
      <c r="C2185" s="71"/>
      <c r="D2185" s="72"/>
      <c r="E2185" s="73"/>
      <c r="F2185" s="73"/>
      <c r="G2185" s="73"/>
      <c r="H2185" s="73"/>
      <c r="I2185" s="72"/>
      <c r="J2185" s="74"/>
      <c r="K2185" s="75"/>
      <c r="L2185" s="76"/>
      <c r="M2185" s="77"/>
      <c r="N2185" s="77"/>
      <c r="O2185" s="76"/>
      <c r="P2185" s="73"/>
      <c r="Q2185" s="73"/>
      <c r="R2185" s="73"/>
      <c r="S2185" s="78"/>
      <c r="T2185" s="73"/>
      <c r="U2185" s="79"/>
      <c r="V2185" s="74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69"/>
      <c r="B2186" s="70"/>
      <c r="C2186" s="71"/>
      <c r="D2186" s="72"/>
      <c r="E2186" s="73"/>
      <c r="F2186" s="73"/>
      <c r="G2186" s="73"/>
      <c r="H2186" s="73"/>
      <c r="I2186" s="72"/>
      <c r="J2186" s="74"/>
      <c r="K2186" s="75"/>
      <c r="L2186" s="76"/>
      <c r="M2186" s="77"/>
      <c r="N2186" s="77"/>
      <c r="O2186" s="76"/>
      <c r="P2186" s="73"/>
      <c r="Q2186" s="73"/>
      <c r="R2186" s="73"/>
      <c r="S2186" s="78"/>
      <c r="T2186" s="73"/>
      <c r="U2186" s="79"/>
      <c r="V2186" s="74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69"/>
      <c r="B2187" s="70"/>
      <c r="C2187" s="71"/>
      <c r="D2187" s="72"/>
      <c r="E2187" s="73"/>
      <c r="F2187" s="73"/>
      <c r="G2187" s="73"/>
      <c r="H2187" s="73"/>
      <c r="I2187" s="72"/>
      <c r="J2187" s="74"/>
      <c r="K2187" s="75"/>
      <c r="L2187" s="76"/>
      <c r="M2187" s="77"/>
      <c r="N2187" s="77"/>
      <c r="O2187" s="76"/>
      <c r="P2187" s="73"/>
      <c r="Q2187" s="73"/>
      <c r="R2187" s="73"/>
      <c r="S2187" s="78"/>
      <c r="T2187" s="73"/>
      <c r="U2187" s="79"/>
      <c r="V2187" s="74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69"/>
      <c r="B2188" s="70"/>
      <c r="C2188" s="71"/>
      <c r="D2188" s="72"/>
      <c r="E2188" s="73"/>
      <c r="F2188" s="73"/>
      <c r="G2188" s="73"/>
      <c r="H2188" s="73"/>
      <c r="I2188" s="72"/>
      <c r="J2188" s="74"/>
      <c r="K2188" s="75"/>
      <c r="L2188" s="76"/>
      <c r="M2188" s="77"/>
      <c r="N2188" s="77"/>
      <c r="O2188" s="76"/>
      <c r="P2188" s="73"/>
      <c r="Q2188" s="73"/>
      <c r="R2188" s="73"/>
      <c r="S2188" s="78"/>
      <c r="T2188" s="73"/>
      <c r="U2188" s="79"/>
      <c r="V2188" s="74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69"/>
      <c r="B2189" s="70"/>
      <c r="C2189" s="71"/>
      <c r="D2189" s="72"/>
      <c r="E2189" s="73"/>
      <c r="F2189" s="73"/>
      <c r="G2189" s="73"/>
      <c r="H2189" s="73"/>
      <c r="I2189" s="72"/>
      <c r="J2189" s="74"/>
      <c r="K2189" s="75"/>
      <c r="L2189" s="76"/>
      <c r="M2189" s="77"/>
      <c r="N2189" s="77"/>
      <c r="O2189" s="76"/>
      <c r="P2189" s="73"/>
      <c r="Q2189" s="73"/>
      <c r="R2189" s="73"/>
      <c r="S2189" s="78"/>
      <c r="T2189" s="73"/>
      <c r="U2189" s="79"/>
      <c r="V2189" s="74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69"/>
      <c r="B2190" s="70"/>
      <c r="C2190" s="71"/>
      <c r="D2190" s="72"/>
      <c r="E2190" s="73"/>
      <c r="F2190" s="73"/>
      <c r="G2190" s="73"/>
      <c r="H2190" s="73"/>
      <c r="I2190" s="72"/>
      <c r="J2190" s="74"/>
      <c r="K2190" s="75"/>
      <c r="L2190" s="76"/>
      <c r="M2190" s="77"/>
      <c r="N2190" s="77"/>
      <c r="O2190" s="76"/>
      <c r="P2190" s="73"/>
      <c r="Q2190" s="73"/>
      <c r="R2190" s="73"/>
      <c r="S2190" s="78"/>
      <c r="T2190" s="73"/>
      <c r="U2190" s="79"/>
      <c r="V2190" s="74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69"/>
      <c r="B2191" s="70"/>
      <c r="C2191" s="71"/>
      <c r="D2191" s="72"/>
      <c r="E2191" s="73"/>
      <c r="F2191" s="73"/>
      <c r="G2191" s="73"/>
      <c r="H2191" s="73"/>
      <c r="I2191" s="72"/>
      <c r="J2191" s="74"/>
      <c r="K2191" s="75"/>
      <c r="L2191" s="76"/>
      <c r="M2191" s="77"/>
      <c r="N2191" s="77"/>
      <c r="O2191" s="76"/>
      <c r="P2191" s="73"/>
      <c r="Q2191" s="73"/>
      <c r="R2191" s="73"/>
      <c r="S2191" s="78"/>
      <c r="T2191" s="73"/>
      <c r="U2191" s="79"/>
      <c r="V2191" s="74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69"/>
      <c r="B2192" s="70"/>
      <c r="C2192" s="71"/>
      <c r="D2192" s="72"/>
      <c r="E2192" s="73"/>
      <c r="F2192" s="73"/>
      <c r="G2192" s="73"/>
      <c r="H2192" s="73"/>
      <c r="I2192" s="72"/>
      <c r="J2192" s="74"/>
      <c r="K2192" s="75"/>
      <c r="L2192" s="76"/>
      <c r="M2192" s="77"/>
      <c r="N2192" s="77"/>
      <c r="O2192" s="76"/>
      <c r="P2192" s="73"/>
      <c r="Q2192" s="73"/>
      <c r="R2192" s="73"/>
      <c r="S2192" s="78"/>
      <c r="T2192" s="73"/>
      <c r="U2192" s="79"/>
      <c r="V2192" s="74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69"/>
      <c r="B2193" s="70"/>
      <c r="C2193" s="71"/>
      <c r="D2193" s="72"/>
      <c r="E2193" s="73"/>
      <c r="F2193" s="73"/>
      <c r="G2193" s="73"/>
      <c r="H2193" s="73"/>
      <c r="I2193" s="72"/>
      <c r="J2193" s="74"/>
      <c r="K2193" s="75"/>
      <c r="L2193" s="76"/>
      <c r="M2193" s="77"/>
      <c r="N2193" s="77"/>
      <c r="O2193" s="76"/>
      <c r="P2193" s="73"/>
      <c r="Q2193" s="73"/>
      <c r="R2193" s="73"/>
      <c r="S2193" s="78"/>
      <c r="T2193" s="73"/>
      <c r="U2193" s="79"/>
      <c r="V2193" s="74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69"/>
      <c r="B2194" s="70"/>
      <c r="C2194" s="71"/>
      <c r="D2194" s="72"/>
      <c r="E2194" s="73"/>
      <c r="F2194" s="73"/>
      <c r="G2194" s="73"/>
      <c r="H2194" s="73"/>
      <c r="I2194" s="72"/>
      <c r="J2194" s="74"/>
      <c r="K2194" s="75"/>
      <c r="L2194" s="76"/>
      <c r="M2194" s="77"/>
      <c r="N2194" s="77"/>
      <c r="O2194" s="76"/>
      <c r="P2194" s="73"/>
      <c r="Q2194" s="73"/>
      <c r="R2194" s="73"/>
      <c r="S2194" s="78"/>
      <c r="T2194" s="73"/>
      <c r="U2194" s="79"/>
      <c r="V2194" s="74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69"/>
      <c r="B2195" s="70"/>
      <c r="C2195" s="71"/>
      <c r="D2195" s="72"/>
      <c r="E2195" s="73"/>
      <c r="F2195" s="73"/>
      <c r="G2195" s="73"/>
      <c r="H2195" s="73"/>
      <c r="I2195" s="72"/>
      <c r="J2195" s="74"/>
      <c r="K2195" s="75"/>
      <c r="L2195" s="76"/>
      <c r="M2195" s="77"/>
      <c r="N2195" s="77"/>
      <c r="O2195" s="76"/>
      <c r="P2195" s="73"/>
      <c r="Q2195" s="73"/>
      <c r="R2195" s="73"/>
      <c r="S2195" s="78"/>
      <c r="T2195" s="73"/>
      <c r="U2195" s="79"/>
      <c r="V2195" s="74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69"/>
      <c r="B2196" s="70"/>
      <c r="C2196" s="71"/>
      <c r="D2196" s="72"/>
      <c r="E2196" s="73"/>
      <c r="F2196" s="73"/>
      <c r="G2196" s="73"/>
      <c r="H2196" s="73"/>
      <c r="I2196" s="72"/>
      <c r="J2196" s="74"/>
      <c r="K2196" s="75"/>
      <c r="L2196" s="76"/>
      <c r="M2196" s="77"/>
      <c r="N2196" s="77"/>
      <c r="O2196" s="76"/>
      <c r="P2196" s="73"/>
      <c r="Q2196" s="73"/>
      <c r="R2196" s="73"/>
      <c r="S2196" s="78"/>
      <c r="T2196" s="73"/>
      <c r="U2196" s="79"/>
      <c r="V2196" s="74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69"/>
      <c r="B2197" s="70"/>
      <c r="C2197" s="71"/>
      <c r="D2197" s="72"/>
      <c r="E2197" s="73"/>
      <c r="F2197" s="73"/>
      <c r="G2197" s="73"/>
      <c r="H2197" s="73"/>
      <c r="I2197" s="72"/>
      <c r="J2197" s="74"/>
      <c r="K2197" s="75"/>
      <c r="L2197" s="76"/>
      <c r="M2197" s="77"/>
      <c r="N2197" s="77"/>
      <c r="O2197" s="76"/>
      <c r="P2197" s="73"/>
      <c r="Q2197" s="73"/>
      <c r="R2197" s="73"/>
      <c r="S2197" s="78"/>
      <c r="T2197" s="73"/>
      <c r="U2197" s="79"/>
      <c r="V2197" s="74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69"/>
      <c r="B2198" s="70"/>
      <c r="C2198" s="71"/>
      <c r="D2198" s="72"/>
      <c r="E2198" s="73"/>
      <c r="F2198" s="73"/>
      <c r="G2198" s="73"/>
      <c r="H2198" s="73"/>
      <c r="I2198" s="72"/>
      <c r="J2198" s="74"/>
      <c r="K2198" s="75"/>
      <c r="L2198" s="76"/>
      <c r="M2198" s="77"/>
      <c r="N2198" s="77"/>
      <c r="O2198" s="76"/>
      <c r="P2198" s="73"/>
      <c r="Q2198" s="73"/>
      <c r="R2198" s="73"/>
      <c r="S2198" s="78"/>
      <c r="T2198" s="73"/>
      <c r="U2198" s="79"/>
      <c r="V2198" s="74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69"/>
      <c r="B2199" s="70"/>
      <c r="C2199" s="71"/>
      <c r="D2199" s="72"/>
      <c r="E2199" s="73"/>
      <c r="F2199" s="73"/>
      <c r="G2199" s="73"/>
      <c r="H2199" s="73"/>
      <c r="I2199" s="72"/>
      <c r="J2199" s="74"/>
      <c r="K2199" s="75"/>
      <c r="L2199" s="76"/>
      <c r="M2199" s="77"/>
      <c r="N2199" s="77"/>
      <c r="O2199" s="76"/>
      <c r="P2199" s="73"/>
      <c r="Q2199" s="73"/>
      <c r="R2199" s="73"/>
      <c r="S2199" s="78"/>
      <c r="T2199" s="73"/>
      <c r="U2199" s="79"/>
      <c r="V2199" s="74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69"/>
      <c r="B2200" s="70"/>
      <c r="C2200" s="71"/>
      <c r="D2200" s="72"/>
      <c r="E2200" s="73"/>
      <c r="F2200" s="73"/>
      <c r="G2200" s="73"/>
      <c r="H2200" s="73"/>
      <c r="I2200" s="72"/>
      <c r="J2200" s="74"/>
      <c r="K2200" s="75"/>
      <c r="L2200" s="76"/>
      <c r="M2200" s="77"/>
      <c r="N2200" s="77"/>
      <c r="O2200" s="76"/>
      <c r="P2200" s="73"/>
      <c r="Q2200" s="73"/>
      <c r="R2200" s="73"/>
      <c r="S2200" s="78"/>
      <c r="T2200" s="73"/>
      <c r="U2200" s="79"/>
      <c r="V2200" s="74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69"/>
      <c r="B2201" s="70"/>
      <c r="C2201" s="71"/>
      <c r="D2201" s="72"/>
      <c r="E2201" s="73"/>
      <c r="F2201" s="73"/>
      <c r="G2201" s="73"/>
      <c r="H2201" s="73"/>
      <c r="I2201" s="72"/>
      <c r="J2201" s="74"/>
      <c r="K2201" s="75"/>
      <c r="L2201" s="76"/>
      <c r="M2201" s="77"/>
      <c r="N2201" s="77"/>
      <c r="O2201" s="76"/>
      <c r="P2201" s="73"/>
      <c r="Q2201" s="73"/>
      <c r="R2201" s="73"/>
      <c r="S2201" s="78"/>
      <c r="T2201" s="73"/>
      <c r="U2201" s="79"/>
      <c r="V2201" s="74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69"/>
      <c r="B2202" s="70"/>
      <c r="C2202" s="71"/>
      <c r="D2202" s="72"/>
      <c r="E2202" s="73"/>
      <c r="F2202" s="73"/>
      <c r="G2202" s="73"/>
      <c r="H2202" s="73"/>
      <c r="I2202" s="72"/>
      <c r="J2202" s="74"/>
      <c r="K2202" s="75"/>
      <c r="L2202" s="76"/>
      <c r="M2202" s="77"/>
      <c r="N2202" s="77"/>
      <c r="O2202" s="76"/>
      <c r="P2202" s="73"/>
      <c r="Q2202" s="73"/>
      <c r="R2202" s="73"/>
      <c r="S2202" s="78"/>
      <c r="T2202" s="73"/>
      <c r="U2202" s="79"/>
      <c r="V2202" s="74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69"/>
      <c r="B2203" s="70"/>
      <c r="C2203" s="71"/>
      <c r="D2203" s="72"/>
      <c r="E2203" s="73"/>
      <c r="F2203" s="73"/>
      <c r="G2203" s="73"/>
      <c r="H2203" s="73"/>
      <c r="I2203" s="72"/>
      <c r="J2203" s="74"/>
      <c r="K2203" s="75"/>
      <c r="L2203" s="76"/>
      <c r="M2203" s="77"/>
      <c r="N2203" s="77"/>
      <c r="O2203" s="76"/>
      <c r="P2203" s="73"/>
      <c r="Q2203" s="73"/>
      <c r="R2203" s="73"/>
      <c r="S2203" s="78"/>
      <c r="T2203" s="73"/>
      <c r="U2203" s="79"/>
      <c r="V2203" s="74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</row>
    <row r="2204" spans="1:156" ht="15" x14ac:dyDescent="0.2">
      <c r="A2204" s="80"/>
      <c r="B2204" s="81"/>
      <c r="C2204" s="82"/>
      <c r="D2204" s="83"/>
      <c r="E2204" s="84"/>
      <c r="F2204" s="84"/>
      <c r="G2204" s="84"/>
      <c r="H2204" s="84"/>
      <c r="I2204" s="83"/>
      <c r="J2204" s="85"/>
      <c r="K2204" s="86"/>
      <c r="L2204" s="87"/>
      <c r="M2204" s="88"/>
      <c r="N2204" s="88"/>
      <c r="O2204" s="87"/>
      <c r="P2204" s="84"/>
      <c r="Q2204" s="84"/>
      <c r="R2204" s="84"/>
      <c r="S2204" s="89"/>
      <c r="T2204" s="84"/>
      <c r="U2204" s="90"/>
      <c r="V2204" s="85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</row>
    <row r="2205" spans="1:156" x14ac:dyDescent="0.15">
      <c r="A2205" s="69"/>
      <c r="B2205" s="70"/>
      <c r="C2205" s="71"/>
      <c r="D2205" s="72"/>
      <c r="E2205" s="73"/>
      <c r="F2205" s="73"/>
      <c r="G2205" s="73"/>
      <c r="H2205" s="73"/>
      <c r="I2205" s="72"/>
      <c r="J2205" s="74"/>
      <c r="K2205" s="75"/>
      <c r="L2205" s="76"/>
      <c r="M2205" s="77"/>
      <c r="N2205" s="77"/>
      <c r="O2205" s="76"/>
      <c r="P2205" s="73"/>
      <c r="Q2205" s="73"/>
      <c r="R2205" s="73"/>
      <c r="S2205" s="78"/>
      <c r="T2205" s="73"/>
      <c r="U2205" s="79"/>
      <c r="V2205" s="74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69"/>
      <c r="B2206" s="70"/>
      <c r="C2206" s="71"/>
      <c r="D2206" s="72"/>
      <c r="E2206" s="73"/>
      <c r="F2206" s="73"/>
      <c r="G2206" s="73"/>
      <c r="H2206" s="73"/>
      <c r="I2206" s="72"/>
      <c r="J2206" s="74"/>
      <c r="K2206" s="75"/>
      <c r="L2206" s="76"/>
      <c r="M2206" s="77"/>
      <c r="N2206" s="77"/>
      <c r="O2206" s="76"/>
      <c r="P2206" s="73"/>
      <c r="Q2206" s="73"/>
      <c r="R2206" s="73"/>
      <c r="S2206" s="78"/>
      <c r="T2206" s="73"/>
      <c r="U2206" s="79"/>
      <c r="V2206" s="74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69"/>
      <c r="B2207" s="70"/>
      <c r="C2207" s="71"/>
      <c r="D2207" s="72"/>
      <c r="E2207" s="73"/>
      <c r="F2207" s="73"/>
      <c r="G2207" s="73"/>
      <c r="H2207" s="73"/>
      <c r="I2207" s="72"/>
      <c r="J2207" s="74"/>
      <c r="K2207" s="75"/>
      <c r="L2207" s="76"/>
      <c r="M2207" s="77"/>
      <c r="N2207" s="77"/>
      <c r="O2207" s="76"/>
      <c r="P2207" s="73"/>
      <c r="Q2207" s="73"/>
      <c r="R2207" s="73"/>
      <c r="S2207" s="78"/>
      <c r="T2207" s="73"/>
      <c r="U2207" s="79"/>
      <c r="V2207" s="74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69"/>
      <c r="B2208" s="70"/>
      <c r="C2208" s="71"/>
      <c r="D2208" s="72"/>
      <c r="E2208" s="73"/>
      <c r="F2208" s="73"/>
      <c r="G2208" s="73"/>
      <c r="H2208" s="73"/>
      <c r="I2208" s="72"/>
      <c r="J2208" s="74"/>
      <c r="K2208" s="75"/>
      <c r="L2208" s="76"/>
      <c r="M2208" s="77"/>
      <c r="N2208" s="77"/>
      <c r="O2208" s="76"/>
      <c r="P2208" s="73"/>
      <c r="Q2208" s="73"/>
      <c r="R2208" s="73"/>
      <c r="S2208" s="78"/>
      <c r="T2208" s="73"/>
      <c r="U2208" s="79"/>
      <c r="V2208" s="74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69"/>
      <c r="B2209" s="70"/>
      <c r="C2209" s="71"/>
      <c r="D2209" s="72"/>
      <c r="E2209" s="73"/>
      <c r="F2209" s="73"/>
      <c r="G2209" s="73"/>
      <c r="H2209" s="73"/>
      <c r="I2209" s="72"/>
      <c r="J2209" s="74"/>
      <c r="K2209" s="75"/>
      <c r="L2209" s="76"/>
      <c r="M2209" s="77"/>
      <c r="N2209" s="77"/>
      <c r="O2209" s="76"/>
      <c r="P2209" s="73"/>
      <c r="Q2209" s="73"/>
      <c r="R2209" s="73"/>
      <c r="S2209" s="78"/>
      <c r="T2209" s="73"/>
      <c r="U2209" s="79"/>
      <c r="V2209" s="74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69"/>
      <c r="B2210" s="70"/>
      <c r="C2210" s="71"/>
      <c r="D2210" s="72"/>
      <c r="E2210" s="73"/>
      <c r="F2210" s="73"/>
      <c r="G2210" s="73"/>
      <c r="H2210" s="73"/>
      <c r="I2210" s="72"/>
      <c r="J2210" s="74"/>
      <c r="K2210" s="75"/>
      <c r="L2210" s="76"/>
      <c r="M2210" s="77"/>
      <c r="N2210" s="77"/>
      <c r="O2210" s="76"/>
      <c r="P2210" s="73"/>
      <c r="Q2210" s="73"/>
      <c r="R2210" s="73"/>
      <c r="S2210" s="78"/>
      <c r="T2210" s="73"/>
      <c r="U2210" s="79"/>
      <c r="V2210" s="74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69"/>
      <c r="B2211" s="70"/>
      <c r="C2211" s="71"/>
      <c r="D2211" s="72"/>
      <c r="E2211" s="73"/>
      <c r="F2211" s="73"/>
      <c r="G2211" s="73"/>
      <c r="H2211" s="73"/>
      <c r="I2211" s="72"/>
      <c r="J2211" s="74"/>
      <c r="K2211" s="75"/>
      <c r="L2211" s="76"/>
      <c r="M2211" s="77"/>
      <c r="N2211" s="77"/>
      <c r="O2211" s="76"/>
      <c r="P2211" s="73"/>
      <c r="Q2211" s="73"/>
      <c r="R2211" s="73"/>
      <c r="S2211" s="78"/>
      <c r="T2211" s="73"/>
      <c r="U2211" s="79"/>
      <c r="V2211" s="74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69"/>
      <c r="B2212" s="70"/>
      <c r="C2212" s="71"/>
      <c r="D2212" s="72"/>
      <c r="E2212" s="73"/>
      <c r="F2212" s="73"/>
      <c r="G2212" s="73"/>
      <c r="H2212" s="73"/>
      <c r="I2212" s="72"/>
      <c r="J2212" s="74"/>
      <c r="K2212" s="75"/>
      <c r="L2212" s="76"/>
      <c r="M2212" s="77"/>
      <c r="N2212" s="77"/>
      <c r="O2212" s="76"/>
      <c r="P2212" s="73"/>
      <c r="Q2212" s="73"/>
      <c r="R2212" s="73"/>
      <c r="S2212" s="78"/>
      <c r="T2212" s="73"/>
      <c r="U2212" s="79"/>
      <c r="V2212" s="74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69"/>
      <c r="B2213" s="70"/>
      <c r="C2213" s="71"/>
      <c r="D2213" s="72"/>
      <c r="E2213" s="73"/>
      <c r="F2213" s="73"/>
      <c r="G2213" s="73"/>
      <c r="H2213" s="73"/>
      <c r="I2213" s="72"/>
      <c r="J2213" s="74"/>
      <c r="K2213" s="75"/>
      <c r="L2213" s="76"/>
      <c r="M2213" s="77"/>
      <c r="N2213" s="77"/>
      <c r="O2213" s="76"/>
      <c r="P2213" s="73"/>
      <c r="Q2213" s="73"/>
      <c r="R2213" s="73"/>
      <c r="S2213" s="78"/>
      <c r="T2213" s="73"/>
      <c r="U2213" s="79"/>
      <c r="V2213" s="74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69"/>
      <c r="B2214" s="70"/>
      <c r="C2214" s="71"/>
      <c r="D2214" s="72"/>
      <c r="E2214" s="73"/>
      <c r="F2214" s="73"/>
      <c r="G2214" s="73"/>
      <c r="H2214" s="73"/>
      <c r="I2214" s="72"/>
      <c r="J2214" s="74"/>
      <c r="K2214" s="75"/>
      <c r="L2214" s="76"/>
      <c r="M2214" s="77"/>
      <c r="N2214" s="77"/>
      <c r="O2214" s="76"/>
      <c r="P2214" s="73"/>
      <c r="Q2214" s="73"/>
      <c r="R2214" s="73"/>
      <c r="S2214" s="78"/>
      <c r="T2214" s="73"/>
      <c r="U2214" s="79"/>
      <c r="V2214" s="74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69"/>
      <c r="B2215" s="70"/>
      <c r="C2215" s="71"/>
      <c r="D2215" s="72"/>
      <c r="E2215" s="73"/>
      <c r="F2215" s="73"/>
      <c r="G2215" s="73"/>
      <c r="H2215" s="73"/>
      <c r="I2215" s="72"/>
      <c r="J2215" s="74"/>
      <c r="K2215" s="75"/>
      <c r="L2215" s="76"/>
      <c r="M2215" s="77"/>
      <c r="N2215" s="77"/>
      <c r="O2215" s="76"/>
      <c r="P2215" s="73"/>
      <c r="Q2215" s="73"/>
      <c r="R2215" s="73"/>
      <c r="S2215" s="78"/>
      <c r="T2215" s="73"/>
      <c r="U2215" s="79"/>
      <c r="V2215" s="74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69"/>
      <c r="B2216" s="70"/>
      <c r="C2216" s="71"/>
      <c r="D2216" s="72"/>
      <c r="E2216" s="73"/>
      <c r="F2216" s="73"/>
      <c r="G2216" s="73"/>
      <c r="H2216" s="73"/>
      <c r="I2216" s="72"/>
      <c r="J2216" s="74"/>
      <c r="K2216" s="75"/>
      <c r="L2216" s="76"/>
      <c r="M2216" s="77"/>
      <c r="N2216" s="77"/>
      <c r="O2216" s="76"/>
      <c r="P2216" s="73"/>
      <c r="Q2216" s="73"/>
      <c r="R2216" s="73"/>
      <c r="S2216" s="78"/>
      <c r="T2216" s="73"/>
      <c r="U2216" s="79"/>
      <c r="V2216" s="74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69"/>
      <c r="B2217" s="70"/>
      <c r="C2217" s="71"/>
      <c r="D2217" s="72"/>
      <c r="E2217" s="73"/>
      <c r="F2217" s="73"/>
      <c r="G2217" s="73"/>
      <c r="H2217" s="73"/>
      <c r="I2217" s="72"/>
      <c r="J2217" s="74"/>
      <c r="K2217" s="75"/>
      <c r="L2217" s="76"/>
      <c r="M2217" s="77"/>
      <c r="N2217" s="77"/>
      <c r="O2217" s="76"/>
      <c r="P2217" s="73"/>
      <c r="Q2217" s="73"/>
      <c r="R2217" s="73"/>
      <c r="S2217" s="78"/>
      <c r="T2217" s="73"/>
      <c r="U2217" s="79"/>
      <c r="V2217" s="74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69"/>
      <c r="B2218" s="70"/>
      <c r="C2218" s="71"/>
      <c r="D2218" s="72"/>
      <c r="E2218" s="73"/>
      <c r="F2218" s="73"/>
      <c r="G2218" s="73"/>
      <c r="H2218" s="73"/>
      <c r="I2218" s="72"/>
      <c r="J2218" s="74"/>
      <c r="K2218" s="75"/>
      <c r="L2218" s="76"/>
      <c r="M2218" s="77"/>
      <c r="N2218" s="77"/>
      <c r="O2218" s="76"/>
      <c r="P2218" s="73"/>
      <c r="Q2218" s="73"/>
      <c r="R2218" s="73"/>
      <c r="S2218" s="78"/>
      <c r="T2218" s="73"/>
      <c r="U2218" s="79"/>
      <c r="V2218" s="74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69"/>
      <c r="B2219" s="70"/>
      <c r="C2219" s="71"/>
      <c r="D2219" s="72"/>
      <c r="E2219" s="73"/>
      <c r="F2219" s="73"/>
      <c r="G2219" s="73"/>
      <c r="H2219" s="73"/>
      <c r="I2219" s="72"/>
      <c r="J2219" s="74"/>
      <c r="K2219" s="75"/>
      <c r="L2219" s="76"/>
      <c r="M2219" s="77"/>
      <c r="N2219" s="77"/>
      <c r="O2219" s="76"/>
      <c r="P2219" s="73"/>
      <c r="Q2219" s="73"/>
      <c r="R2219" s="73"/>
      <c r="S2219" s="78"/>
      <c r="T2219" s="73"/>
      <c r="U2219" s="79"/>
      <c r="V2219" s="74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69"/>
      <c r="B2220" s="70"/>
      <c r="C2220" s="71"/>
      <c r="D2220" s="72"/>
      <c r="E2220" s="73"/>
      <c r="F2220" s="73"/>
      <c r="G2220" s="73"/>
      <c r="H2220" s="73"/>
      <c r="I2220" s="72"/>
      <c r="J2220" s="74"/>
      <c r="K2220" s="75"/>
      <c r="L2220" s="76"/>
      <c r="M2220" s="77"/>
      <c r="N2220" s="77"/>
      <c r="O2220" s="76"/>
      <c r="P2220" s="73"/>
      <c r="Q2220" s="73"/>
      <c r="R2220" s="73"/>
      <c r="S2220" s="78"/>
      <c r="T2220" s="73"/>
      <c r="U2220" s="79"/>
      <c r="V2220" s="74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69"/>
      <c r="B2221" s="70"/>
      <c r="C2221" s="71"/>
      <c r="D2221" s="72"/>
      <c r="E2221" s="73"/>
      <c r="F2221" s="73"/>
      <c r="G2221" s="73"/>
      <c r="H2221" s="73"/>
      <c r="I2221" s="72"/>
      <c r="J2221" s="74"/>
      <c r="K2221" s="75"/>
      <c r="L2221" s="76"/>
      <c r="M2221" s="77"/>
      <c r="N2221" s="77"/>
      <c r="O2221" s="76"/>
      <c r="P2221" s="73"/>
      <c r="Q2221" s="73"/>
      <c r="R2221" s="73"/>
      <c r="S2221" s="78"/>
      <c r="T2221" s="73"/>
      <c r="U2221" s="79"/>
      <c r="V2221" s="74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69"/>
      <c r="B2222" s="70"/>
      <c r="C2222" s="71"/>
      <c r="D2222" s="72"/>
      <c r="E2222" s="73"/>
      <c r="F2222" s="73"/>
      <c r="G2222" s="73"/>
      <c r="H2222" s="73"/>
      <c r="I2222" s="72"/>
      <c r="J2222" s="74"/>
      <c r="K2222" s="75"/>
      <c r="L2222" s="76"/>
      <c r="M2222" s="77"/>
      <c r="N2222" s="77"/>
      <c r="O2222" s="76"/>
      <c r="P2222" s="73"/>
      <c r="Q2222" s="73"/>
      <c r="R2222" s="73"/>
      <c r="S2222" s="78"/>
      <c r="T2222" s="73"/>
      <c r="U2222" s="79"/>
      <c r="V2222" s="74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69"/>
      <c r="B2223" s="70"/>
      <c r="C2223" s="71"/>
      <c r="D2223" s="72"/>
      <c r="E2223" s="73"/>
      <c r="F2223" s="73"/>
      <c r="G2223" s="73"/>
      <c r="H2223" s="73"/>
      <c r="I2223" s="72"/>
      <c r="J2223" s="74"/>
      <c r="K2223" s="75"/>
      <c r="L2223" s="76"/>
      <c r="M2223" s="77"/>
      <c r="N2223" s="77"/>
      <c r="O2223" s="76"/>
      <c r="P2223" s="73"/>
      <c r="Q2223" s="73"/>
      <c r="R2223" s="73"/>
      <c r="S2223" s="78"/>
      <c r="T2223" s="73"/>
      <c r="U2223" s="79"/>
      <c r="V2223" s="74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69"/>
      <c r="B2224" s="70"/>
      <c r="C2224" s="71"/>
      <c r="D2224" s="72"/>
      <c r="E2224" s="73"/>
      <c r="F2224" s="73"/>
      <c r="G2224" s="73"/>
      <c r="H2224" s="73"/>
      <c r="I2224" s="72"/>
      <c r="J2224" s="74"/>
      <c r="K2224" s="75"/>
      <c r="L2224" s="76"/>
      <c r="M2224" s="77"/>
      <c r="N2224" s="77"/>
      <c r="O2224" s="76"/>
      <c r="P2224" s="73"/>
      <c r="Q2224" s="73"/>
      <c r="R2224" s="73"/>
      <c r="S2224" s="78"/>
      <c r="T2224" s="73"/>
      <c r="U2224" s="79"/>
      <c r="V2224" s="74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69"/>
      <c r="B2225" s="70"/>
      <c r="C2225" s="71"/>
      <c r="D2225" s="72"/>
      <c r="E2225" s="73"/>
      <c r="F2225" s="73"/>
      <c r="G2225" s="73"/>
      <c r="H2225" s="73"/>
      <c r="I2225" s="72"/>
      <c r="J2225" s="74"/>
      <c r="K2225" s="75"/>
      <c r="L2225" s="76"/>
      <c r="M2225" s="77"/>
      <c r="N2225" s="77"/>
      <c r="O2225" s="76"/>
      <c r="P2225" s="73"/>
      <c r="Q2225" s="73"/>
      <c r="R2225" s="73"/>
      <c r="S2225" s="78"/>
      <c r="T2225" s="73"/>
      <c r="U2225" s="79"/>
      <c r="V2225" s="74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69"/>
      <c r="B2226" s="70"/>
      <c r="C2226" s="71"/>
      <c r="D2226" s="72"/>
      <c r="E2226" s="73"/>
      <c r="F2226" s="73"/>
      <c r="G2226" s="73"/>
      <c r="H2226" s="73"/>
      <c r="I2226" s="72"/>
      <c r="J2226" s="74"/>
      <c r="K2226" s="75"/>
      <c r="L2226" s="76"/>
      <c r="M2226" s="77"/>
      <c r="N2226" s="77"/>
      <c r="O2226" s="76"/>
      <c r="P2226" s="73"/>
      <c r="Q2226" s="73"/>
      <c r="R2226" s="73"/>
      <c r="S2226" s="78"/>
      <c r="T2226" s="73"/>
      <c r="U2226" s="79"/>
      <c r="V2226" s="74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69"/>
      <c r="B2227" s="70"/>
      <c r="C2227" s="71"/>
      <c r="D2227" s="72"/>
      <c r="E2227" s="73"/>
      <c r="F2227" s="73"/>
      <c r="G2227" s="73"/>
      <c r="H2227" s="73"/>
      <c r="I2227" s="72"/>
      <c r="J2227" s="74"/>
      <c r="K2227" s="75"/>
      <c r="L2227" s="76"/>
      <c r="M2227" s="77"/>
      <c r="N2227" s="77"/>
      <c r="O2227" s="76"/>
      <c r="P2227" s="73"/>
      <c r="Q2227" s="73"/>
      <c r="R2227" s="73"/>
      <c r="S2227" s="78"/>
      <c r="T2227" s="73"/>
      <c r="U2227" s="79"/>
      <c r="V2227" s="74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69"/>
      <c r="B2228" s="70"/>
      <c r="C2228" s="71"/>
      <c r="D2228" s="72"/>
      <c r="E2228" s="73"/>
      <c r="F2228" s="73"/>
      <c r="G2228" s="73"/>
      <c r="H2228" s="73"/>
      <c r="I2228" s="72"/>
      <c r="J2228" s="74"/>
      <c r="K2228" s="75"/>
      <c r="L2228" s="76"/>
      <c r="M2228" s="77"/>
      <c r="N2228" s="77"/>
      <c r="O2228" s="76"/>
      <c r="P2228" s="73"/>
      <c r="Q2228" s="73"/>
      <c r="R2228" s="73"/>
      <c r="S2228" s="78"/>
      <c r="T2228" s="73"/>
      <c r="U2228" s="79"/>
      <c r="V2228" s="74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69"/>
      <c r="B2229" s="70"/>
      <c r="C2229" s="71"/>
      <c r="D2229" s="72"/>
      <c r="E2229" s="73"/>
      <c r="F2229" s="73"/>
      <c r="G2229" s="73"/>
      <c r="H2229" s="73"/>
      <c r="I2229" s="72"/>
      <c r="J2229" s="74"/>
      <c r="K2229" s="75"/>
      <c r="L2229" s="76"/>
      <c r="M2229" s="77"/>
      <c r="N2229" s="77"/>
      <c r="O2229" s="76"/>
      <c r="P2229" s="73"/>
      <c r="Q2229" s="73"/>
      <c r="R2229" s="73"/>
      <c r="S2229" s="78"/>
      <c r="T2229" s="73"/>
      <c r="U2229" s="79"/>
      <c r="V2229" s="74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69"/>
      <c r="B2230" s="70"/>
      <c r="C2230" s="71"/>
      <c r="D2230" s="72"/>
      <c r="E2230" s="73"/>
      <c r="F2230" s="73"/>
      <c r="G2230" s="73"/>
      <c r="H2230" s="73"/>
      <c r="I2230" s="72"/>
      <c r="J2230" s="74"/>
      <c r="K2230" s="75"/>
      <c r="L2230" s="76"/>
      <c r="M2230" s="77"/>
      <c r="N2230" s="77"/>
      <c r="O2230" s="76"/>
      <c r="P2230" s="73"/>
      <c r="Q2230" s="73"/>
      <c r="R2230" s="73"/>
      <c r="S2230" s="78"/>
      <c r="T2230" s="73"/>
      <c r="U2230" s="79"/>
      <c r="V2230" s="74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69"/>
      <c r="B2231" s="70"/>
      <c r="C2231" s="71"/>
      <c r="D2231" s="72"/>
      <c r="E2231" s="73"/>
      <c r="F2231" s="73"/>
      <c r="G2231" s="73"/>
      <c r="H2231" s="73"/>
      <c r="I2231" s="72"/>
      <c r="J2231" s="74"/>
      <c r="K2231" s="75"/>
      <c r="L2231" s="76"/>
      <c r="M2231" s="77"/>
      <c r="N2231" s="77"/>
      <c r="O2231" s="76"/>
      <c r="P2231" s="73"/>
      <c r="Q2231" s="73"/>
      <c r="R2231" s="73"/>
      <c r="S2231" s="78"/>
      <c r="T2231" s="73"/>
      <c r="U2231" s="79"/>
      <c r="V2231" s="74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69"/>
      <c r="B2232" s="70"/>
      <c r="C2232" s="71"/>
      <c r="D2232" s="72"/>
      <c r="E2232" s="73"/>
      <c r="F2232" s="73"/>
      <c r="G2232" s="73"/>
      <c r="H2232" s="73"/>
      <c r="I2232" s="72"/>
      <c r="J2232" s="74"/>
      <c r="K2232" s="75"/>
      <c r="L2232" s="76"/>
      <c r="M2232" s="77"/>
      <c r="N2232" s="77"/>
      <c r="O2232" s="76"/>
      <c r="P2232" s="73"/>
      <c r="Q2232" s="73"/>
      <c r="R2232" s="73"/>
      <c r="S2232" s="78"/>
      <c r="T2232" s="73"/>
      <c r="U2232" s="79"/>
      <c r="V2232" s="74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69"/>
      <c r="B2233" s="70"/>
      <c r="C2233" s="71"/>
      <c r="D2233" s="72"/>
      <c r="E2233" s="73"/>
      <c r="F2233" s="73"/>
      <c r="G2233" s="73"/>
      <c r="H2233" s="73"/>
      <c r="I2233" s="72"/>
      <c r="J2233" s="74"/>
      <c r="K2233" s="75"/>
      <c r="L2233" s="76"/>
      <c r="M2233" s="77"/>
      <c r="N2233" s="77"/>
      <c r="O2233" s="76"/>
      <c r="P2233" s="73"/>
      <c r="Q2233" s="73"/>
      <c r="R2233" s="73"/>
      <c r="S2233" s="78"/>
      <c r="T2233" s="73"/>
      <c r="U2233" s="79"/>
      <c r="V2233" s="74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69"/>
      <c r="B2234" s="70"/>
      <c r="C2234" s="71"/>
      <c r="D2234" s="72"/>
      <c r="E2234" s="73"/>
      <c r="F2234" s="73"/>
      <c r="G2234" s="73"/>
      <c r="H2234" s="73"/>
      <c r="I2234" s="72"/>
      <c r="J2234" s="74"/>
      <c r="K2234" s="75"/>
      <c r="L2234" s="76"/>
      <c r="M2234" s="77"/>
      <c r="N2234" s="77"/>
      <c r="O2234" s="76"/>
      <c r="P2234" s="73"/>
      <c r="Q2234" s="73"/>
      <c r="R2234" s="73"/>
      <c r="S2234" s="78"/>
      <c r="T2234" s="73"/>
      <c r="U2234" s="79"/>
      <c r="V2234" s="74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69"/>
      <c r="B2235" s="70"/>
      <c r="C2235" s="71"/>
      <c r="D2235" s="72"/>
      <c r="E2235" s="73"/>
      <c r="F2235" s="73"/>
      <c r="G2235" s="73"/>
      <c r="H2235" s="73"/>
      <c r="I2235" s="72"/>
      <c r="J2235" s="74"/>
      <c r="K2235" s="75"/>
      <c r="L2235" s="76"/>
      <c r="M2235" s="77"/>
      <c r="N2235" s="77"/>
      <c r="O2235" s="76"/>
      <c r="P2235" s="73"/>
      <c r="Q2235" s="73"/>
      <c r="R2235" s="73"/>
      <c r="S2235" s="78"/>
      <c r="T2235" s="73"/>
      <c r="U2235" s="79"/>
      <c r="V2235" s="74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69"/>
      <c r="B2236" s="70"/>
      <c r="C2236" s="71"/>
      <c r="D2236" s="72"/>
      <c r="E2236" s="73"/>
      <c r="F2236" s="73"/>
      <c r="G2236" s="73"/>
      <c r="H2236" s="73"/>
      <c r="I2236" s="72"/>
      <c r="J2236" s="74"/>
      <c r="K2236" s="75"/>
      <c r="L2236" s="76"/>
      <c r="M2236" s="77"/>
      <c r="N2236" s="77"/>
      <c r="O2236" s="76"/>
      <c r="P2236" s="73"/>
      <c r="Q2236" s="73"/>
      <c r="R2236" s="73"/>
      <c r="S2236" s="78"/>
      <c r="T2236" s="73"/>
      <c r="U2236" s="79"/>
      <c r="V2236" s="74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69"/>
      <c r="B2237" s="70"/>
      <c r="C2237" s="71"/>
      <c r="D2237" s="72"/>
      <c r="E2237" s="73"/>
      <c r="F2237" s="73"/>
      <c r="G2237" s="73"/>
      <c r="H2237" s="73"/>
      <c r="I2237" s="72"/>
      <c r="J2237" s="74"/>
      <c r="K2237" s="75"/>
      <c r="L2237" s="76"/>
      <c r="M2237" s="77"/>
      <c r="N2237" s="77"/>
      <c r="O2237" s="76"/>
      <c r="P2237" s="73"/>
      <c r="Q2237" s="73"/>
      <c r="R2237" s="73"/>
      <c r="S2237" s="78"/>
      <c r="T2237" s="73"/>
      <c r="U2237" s="79"/>
      <c r="V2237" s="74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69"/>
      <c r="B2238" s="70"/>
      <c r="C2238" s="71"/>
      <c r="D2238" s="72"/>
      <c r="E2238" s="73"/>
      <c r="F2238" s="73"/>
      <c r="G2238" s="73"/>
      <c r="H2238" s="73"/>
      <c r="I2238" s="72"/>
      <c r="J2238" s="74"/>
      <c r="K2238" s="75"/>
      <c r="L2238" s="76"/>
      <c r="M2238" s="77"/>
      <c r="N2238" s="77"/>
      <c r="O2238" s="76"/>
      <c r="P2238" s="73"/>
      <c r="Q2238" s="73"/>
      <c r="R2238" s="73"/>
      <c r="S2238" s="78"/>
      <c r="T2238" s="73"/>
      <c r="U2238" s="79"/>
      <c r="V2238" s="74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69"/>
      <c r="B2239" s="70"/>
      <c r="C2239" s="71"/>
      <c r="D2239" s="72"/>
      <c r="E2239" s="73"/>
      <c r="F2239" s="73"/>
      <c r="G2239" s="73"/>
      <c r="H2239" s="73"/>
      <c r="I2239" s="72"/>
      <c r="J2239" s="74"/>
      <c r="K2239" s="75"/>
      <c r="L2239" s="76"/>
      <c r="M2239" s="77"/>
      <c r="N2239" s="77"/>
      <c r="O2239" s="76"/>
      <c r="P2239" s="73"/>
      <c r="Q2239" s="73"/>
      <c r="R2239" s="73"/>
      <c r="S2239" s="78"/>
      <c r="T2239" s="73"/>
      <c r="U2239" s="79"/>
      <c r="V2239" s="74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69"/>
      <c r="B2240" s="70"/>
      <c r="C2240" s="71"/>
      <c r="D2240" s="72"/>
      <c r="E2240" s="73"/>
      <c r="F2240" s="73"/>
      <c r="G2240" s="73"/>
      <c r="H2240" s="73"/>
      <c r="I2240" s="72"/>
      <c r="J2240" s="74"/>
      <c r="K2240" s="75"/>
      <c r="L2240" s="76"/>
      <c r="M2240" s="77"/>
      <c r="N2240" s="77"/>
      <c r="O2240" s="76"/>
      <c r="P2240" s="73"/>
      <c r="Q2240" s="73"/>
      <c r="R2240" s="73"/>
      <c r="S2240" s="78"/>
      <c r="T2240" s="73"/>
      <c r="U2240" s="79"/>
      <c r="V2240" s="74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69"/>
      <c r="B2241" s="70"/>
      <c r="C2241" s="71"/>
      <c r="D2241" s="72"/>
      <c r="E2241" s="73"/>
      <c r="F2241" s="73"/>
      <c r="G2241" s="73"/>
      <c r="H2241" s="73"/>
      <c r="I2241" s="72"/>
      <c r="J2241" s="74"/>
      <c r="K2241" s="75"/>
      <c r="L2241" s="76"/>
      <c r="M2241" s="77"/>
      <c r="N2241" s="77"/>
      <c r="O2241" s="76"/>
      <c r="P2241" s="73"/>
      <c r="Q2241" s="73"/>
      <c r="R2241" s="73"/>
      <c r="S2241" s="78"/>
      <c r="T2241" s="73"/>
      <c r="U2241" s="79"/>
      <c r="V2241" s="74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69"/>
      <c r="B2242" s="70"/>
      <c r="C2242" s="71"/>
      <c r="D2242" s="72"/>
      <c r="E2242" s="73"/>
      <c r="F2242" s="73"/>
      <c r="G2242" s="73"/>
      <c r="H2242" s="73"/>
      <c r="I2242" s="72"/>
      <c r="J2242" s="74"/>
      <c r="K2242" s="75"/>
      <c r="L2242" s="76"/>
      <c r="M2242" s="77"/>
      <c r="N2242" s="77"/>
      <c r="O2242" s="76"/>
      <c r="P2242" s="73"/>
      <c r="Q2242" s="73"/>
      <c r="R2242" s="73"/>
      <c r="S2242" s="78"/>
      <c r="T2242" s="73"/>
      <c r="U2242" s="79"/>
      <c r="V2242" s="74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69"/>
      <c r="B2243" s="70"/>
      <c r="C2243" s="71"/>
      <c r="D2243" s="72"/>
      <c r="E2243" s="73"/>
      <c r="F2243" s="73"/>
      <c r="G2243" s="73"/>
      <c r="H2243" s="73"/>
      <c r="I2243" s="72"/>
      <c r="J2243" s="74"/>
      <c r="K2243" s="75"/>
      <c r="L2243" s="76"/>
      <c r="M2243" s="77"/>
      <c r="N2243" s="77"/>
      <c r="O2243" s="76"/>
      <c r="P2243" s="73"/>
      <c r="Q2243" s="73"/>
      <c r="R2243" s="73"/>
      <c r="S2243" s="78"/>
      <c r="T2243" s="73"/>
      <c r="U2243" s="79"/>
      <c r="V2243" s="74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69"/>
      <c r="B2244" s="70"/>
      <c r="C2244" s="71"/>
      <c r="D2244" s="72"/>
      <c r="E2244" s="73"/>
      <c r="F2244" s="73"/>
      <c r="G2244" s="73"/>
      <c r="H2244" s="73"/>
      <c r="I2244" s="72"/>
      <c r="J2244" s="74"/>
      <c r="K2244" s="75"/>
      <c r="L2244" s="76"/>
      <c r="M2244" s="77"/>
      <c r="N2244" s="77"/>
      <c r="O2244" s="76"/>
      <c r="P2244" s="73"/>
      <c r="Q2244" s="73"/>
      <c r="R2244" s="73"/>
      <c r="S2244" s="78"/>
      <c r="T2244" s="73"/>
      <c r="U2244" s="79"/>
      <c r="V2244" s="74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69"/>
      <c r="B2245" s="70"/>
      <c r="C2245" s="71"/>
      <c r="D2245" s="72"/>
      <c r="E2245" s="73"/>
      <c r="F2245" s="73"/>
      <c r="G2245" s="73"/>
      <c r="H2245" s="73"/>
      <c r="I2245" s="72"/>
      <c r="J2245" s="74"/>
      <c r="K2245" s="75"/>
      <c r="L2245" s="76"/>
      <c r="M2245" s="77"/>
      <c r="N2245" s="77"/>
      <c r="O2245" s="76"/>
      <c r="P2245" s="73"/>
      <c r="Q2245" s="73"/>
      <c r="R2245" s="73"/>
      <c r="S2245" s="78"/>
      <c r="T2245" s="73"/>
      <c r="U2245" s="79"/>
      <c r="V2245" s="74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69"/>
      <c r="B2246" s="70"/>
      <c r="C2246" s="71"/>
      <c r="D2246" s="72"/>
      <c r="E2246" s="73"/>
      <c r="F2246" s="73"/>
      <c r="G2246" s="73"/>
      <c r="H2246" s="73"/>
      <c r="I2246" s="72"/>
      <c r="J2246" s="74"/>
      <c r="K2246" s="75"/>
      <c r="L2246" s="76"/>
      <c r="M2246" s="77"/>
      <c r="N2246" s="77"/>
      <c r="O2246" s="76"/>
      <c r="P2246" s="73"/>
      <c r="Q2246" s="73"/>
      <c r="R2246" s="73"/>
      <c r="S2246" s="78"/>
      <c r="T2246" s="73"/>
      <c r="U2246" s="79"/>
      <c r="V2246" s="74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69"/>
      <c r="B2247" s="70"/>
      <c r="C2247" s="71"/>
      <c r="D2247" s="72"/>
      <c r="E2247" s="73"/>
      <c r="F2247" s="73"/>
      <c r="G2247" s="73"/>
      <c r="H2247" s="73"/>
      <c r="I2247" s="72"/>
      <c r="J2247" s="74"/>
      <c r="K2247" s="75"/>
      <c r="L2247" s="76"/>
      <c r="M2247" s="77"/>
      <c r="N2247" s="77"/>
      <c r="O2247" s="76"/>
      <c r="P2247" s="73"/>
      <c r="Q2247" s="73"/>
      <c r="R2247" s="73"/>
      <c r="S2247" s="78"/>
      <c r="T2247" s="73"/>
      <c r="U2247" s="79"/>
      <c r="V2247" s="74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69"/>
      <c r="B2248" s="70"/>
      <c r="C2248" s="71"/>
      <c r="D2248" s="72"/>
      <c r="E2248" s="73"/>
      <c r="F2248" s="73"/>
      <c r="G2248" s="73"/>
      <c r="H2248" s="73"/>
      <c r="I2248" s="72"/>
      <c r="J2248" s="74"/>
      <c r="K2248" s="75"/>
      <c r="L2248" s="76"/>
      <c r="M2248" s="77"/>
      <c r="N2248" s="77"/>
      <c r="O2248" s="76"/>
      <c r="P2248" s="73"/>
      <c r="Q2248" s="73"/>
      <c r="R2248" s="73"/>
      <c r="S2248" s="78"/>
      <c r="T2248" s="73"/>
      <c r="U2248" s="79"/>
      <c r="V2248" s="74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69"/>
      <c r="B2249" s="70"/>
      <c r="C2249" s="71"/>
      <c r="D2249" s="72"/>
      <c r="E2249" s="73"/>
      <c r="F2249" s="73"/>
      <c r="G2249" s="73"/>
      <c r="H2249" s="73"/>
      <c r="I2249" s="72"/>
      <c r="J2249" s="74"/>
      <c r="K2249" s="75"/>
      <c r="L2249" s="76"/>
      <c r="M2249" s="77"/>
      <c r="N2249" s="77"/>
      <c r="O2249" s="76"/>
      <c r="P2249" s="73"/>
      <c r="Q2249" s="73"/>
      <c r="R2249" s="73"/>
      <c r="S2249" s="78"/>
      <c r="T2249" s="73"/>
      <c r="U2249" s="79"/>
      <c r="V2249" s="74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69"/>
      <c r="B2250" s="70"/>
      <c r="C2250" s="71"/>
      <c r="D2250" s="72"/>
      <c r="E2250" s="73"/>
      <c r="F2250" s="73"/>
      <c r="G2250" s="73"/>
      <c r="H2250" s="73"/>
      <c r="I2250" s="72"/>
      <c r="J2250" s="74"/>
      <c r="K2250" s="75"/>
      <c r="L2250" s="76"/>
      <c r="M2250" s="77"/>
      <c r="N2250" s="77"/>
      <c r="O2250" s="76"/>
      <c r="P2250" s="73"/>
      <c r="Q2250" s="73"/>
      <c r="R2250" s="73"/>
      <c r="S2250" s="78"/>
      <c r="T2250" s="73"/>
      <c r="U2250" s="79"/>
      <c r="V2250" s="74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69"/>
      <c r="B2251" s="70"/>
      <c r="C2251" s="71"/>
      <c r="D2251" s="72"/>
      <c r="E2251" s="73"/>
      <c r="F2251" s="73"/>
      <c r="G2251" s="73"/>
      <c r="H2251" s="73"/>
      <c r="I2251" s="72"/>
      <c r="J2251" s="74"/>
      <c r="K2251" s="75"/>
      <c r="L2251" s="76"/>
      <c r="M2251" s="77"/>
      <c r="N2251" s="77"/>
      <c r="O2251" s="76"/>
      <c r="P2251" s="73"/>
      <c r="Q2251" s="73"/>
      <c r="R2251" s="73"/>
      <c r="S2251" s="78"/>
      <c r="T2251" s="73"/>
      <c r="U2251" s="79"/>
      <c r="V2251" s="74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69"/>
      <c r="B2252" s="70"/>
      <c r="C2252" s="71"/>
      <c r="D2252" s="72"/>
      <c r="E2252" s="73"/>
      <c r="F2252" s="73"/>
      <c r="G2252" s="73"/>
      <c r="H2252" s="73"/>
      <c r="I2252" s="72"/>
      <c r="J2252" s="74"/>
      <c r="K2252" s="75"/>
      <c r="L2252" s="76"/>
      <c r="M2252" s="77"/>
      <c r="N2252" s="77"/>
      <c r="O2252" s="76"/>
      <c r="P2252" s="73"/>
      <c r="Q2252" s="73"/>
      <c r="R2252" s="73"/>
      <c r="S2252" s="78"/>
      <c r="T2252" s="73"/>
      <c r="U2252" s="79"/>
      <c r="V2252" s="74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69"/>
      <c r="B2253" s="70"/>
      <c r="C2253" s="71"/>
      <c r="D2253" s="72"/>
      <c r="E2253" s="73"/>
      <c r="F2253" s="73"/>
      <c r="G2253" s="73"/>
      <c r="H2253" s="73"/>
      <c r="I2253" s="72"/>
      <c r="J2253" s="74"/>
      <c r="K2253" s="75"/>
      <c r="L2253" s="76"/>
      <c r="M2253" s="77"/>
      <c r="N2253" s="77"/>
      <c r="O2253" s="76"/>
      <c r="P2253" s="73"/>
      <c r="Q2253" s="73"/>
      <c r="R2253" s="73"/>
      <c r="S2253" s="78"/>
      <c r="T2253" s="73"/>
      <c r="U2253" s="79"/>
      <c r="V2253" s="74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69"/>
      <c r="B2254" s="70"/>
      <c r="C2254" s="71"/>
      <c r="D2254" s="72"/>
      <c r="E2254" s="73"/>
      <c r="F2254" s="73"/>
      <c r="G2254" s="73"/>
      <c r="H2254" s="73"/>
      <c r="I2254" s="72"/>
      <c r="J2254" s="74"/>
      <c r="K2254" s="75"/>
      <c r="L2254" s="76"/>
      <c r="M2254" s="77"/>
      <c r="N2254" s="77"/>
      <c r="O2254" s="76"/>
      <c r="P2254" s="73"/>
      <c r="Q2254" s="73"/>
      <c r="R2254" s="73"/>
      <c r="S2254" s="78"/>
      <c r="T2254" s="73"/>
      <c r="U2254" s="79"/>
      <c r="V2254" s="74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69"/>
      <c r="B2255" s="70"/>
      <c r="C2255" s="71"/>
      <c r="D2255" s="72"/>
      <c r="E2255" s="73"/>
      <c r="F2255" s="73"/>
      <c r="G2255" s="73"/>
      <c r="H2255" s="73"/>
      <c r="I2255" s="72"/>
      <c r="J2255" s="74"/>
      <c r="K2255" s="75"/>
      <c r="L2255" s="76"/>
      <c r="M2255" s="77"/>
      <c r="N2255" s="77"/>
      <c r="O2255" s="76"/>
      <c r="P2255" s="73"/>
      <c r="Q2255" s="73"/>
      <c r="R2255" s="73"/>
      <c r="S2255" s="78"/>
      <c r="T2255" s="73"/>
      <c r="U2255" s="79"/>
      <c r="V2255" s="74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69"/>
      <c r="B2256" s="70"/>
      <c r="C2256" s="71"/>
      <c r="D2256" s="72"/>
      <c r="E2256" s="73"/>
      <c r="F2256" s="73"/>
      <c r="G2256" s="73"/>
      <c r="H2256" s="73"/>
      <c r="I2256" s="72"/>
      <c r="J2256" s="74"/>
      <c r="K2256" s="75"/>
      <c r="L2256" s="76"/>
      <c r="M2256" s="77"/>
      <c r="N2256" s="77"/>
      <c r="O2256" s="76"/>
      <c r="P2256" s="73"/>
      <c r="Q2256" s="73"/>
      <c r="R2256" s="73"/>
      <c r="S2256" s="78"/>
      <c r="T2256" s="73"/>
      <c r="U2256" s="79"/>
      <c r="V2256" s="74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69"/>
      <c r="B2257" s="70"/>
      <c r="C2257" s="71"/>
      <c r="D2257" s="72"/>
      <c r="E2257" s="73"/>
      <c r="F2257" s="73"/>
      <c r="G2257" s="73"/>
      <c r="H2257" s="73"/>
      <c r="I2257" s="72"/>
      <c r="J2257" s="74"/>
      <c r="K2257" s="75"/>
      <c r="L2257" s="76"/>
      <c r="M2257" s="77"/>
      <c r="N2257" s="77"/>
      <c r="O2257" s="76"/>
      <c r="P2257" s="73"/>
      <c r="Q2257" s="73"/>
      <c r="R2257" s="73"/>
      <c r="S2257" s="78"/>
      <c r="T2257" s="73"/>
      <c r="U2257" s="79"/>
      <c r="V2257" s="74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69"/>
      <c r="B2258" s="70"/>
      <c r="C2258" s="71"/>
      <c r="D2258" s="72"/>
      <c r="E2258" s="73"/>
      <c r="F2258" s="73"/>
      <c r="G2258" s="73"/>
      <c r="H2258" s="73"/>
      <c r="I2258" s="72"/>
      <c r="J2258" s="74"/>
      <c r="K2258" s="75"/>
      <c r="L2258" s="76"/>
      <c r="M2258" s="77"/>
      <c r="N2258" s="77"/>
      <c r="O2258" s="76"/>
      <c r="P2258" s="73"/>
      <c r="Q2258" s="73"/>
      <c r="R2258" s="73"/>
      <c r="S2258" s="78"/>
      <c r="T2258" s="73"/>
      <c r="U2258" s="79"/>
      <c r="V2258" s="74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69"/>
      <c r="B2259" s="70"/>
      <c r="C2259" s="71"/>
      <c r="D2259" s="72"/>
      <c r="E2259" s="73"/>
      <c r="F2259" s="73"/>
      <c r="G2259" s="73"/>
      <c r="H2259" s="73"/>
      <c r="I2259" s="72"/>
      <c r="J2259" s="74"/>
      <c r="K2259" s="75"/>
      <c r="L2259" s="76"/>
      <c r="M2259" s="77"/>
      <c r="N2259" s="77"/>
      <c r="O2259" s="76"/>
      <c r="P2259" s="73"/>
      <c r="Q2259" s="73"/>
      <c r="R2259" s="73"/>
      <c r="S2259" s="78"/>
      <c r="T2259" s="73"/>
      <c r="U2259" s="79"/>
      <c r="V2259" s="74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69"/>
      <c r="B2260" s="70"/>
      <c r="C2260" s="71"/>
      <c r="D2260" s="72"/>
      <c r="E2260" s="73"/>
      <c r="F2260" s="73"/>
      <c r="G2260" s="73"/>
      <c r="H2260" s="73"/>
      <c r="I2260" s="72"/>
      <c r="J2260" s="74"/>
      <c r="K2260" s="75"/>
      <c r="L2260" s="76"/>
      <c r="M2260" s="77"/>
      <c r="N2260" s="77"/>
      <c r="O2260" s="76"/>
      <c r="P2260" s="73"/>
      <c r="Q2260" s="73"/>
      <c r="R2260" s="73"/>
      <c r="S2260" s="78"/>
      <c r="T2260" s="73"/>
      <c r="U2260" s="79"/>
      <c r="V2260" s="74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69"/>
      <c r="B2261" s="70"/>
      <c r="C2261" s="71"/>
      <c r="D2261" s="72"/>
      <c r="E2261" s="73"/>
      <c r="F2261" s="73"/>
      <c r="G2261" s="73"/>
      <c r="H2261" s="73"/>
      <c r="I2261" s="72"/>
      <c r="J2261" s="74"/>
      <c r="K2261" s="75"/>
      <c r="L2261" s="76"/>
      <c r="M2261" s="77"/>
      <c r="N2261" s="77"/>
      <c r="O2261" s="76"/>
      <c r="P2261" s="73"/>
      <c r="Q2261" s="73"/>
      <c r="R2261" s="73"/>
      <c r="S2261" s="78"/>
      <c r="T2261" s="73"/>
      <c r="U2261" s="79"/>
      <c r="V2261" s="74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69"/>
      <c r="B2262" s="70"/>
      <c r="C2262" s="71"/>
      <c r="D2262" s="72"/>
      <c r="E2262" s="73"/>
      <c r="F2262" s="73"/>
      <c r="G2262" s="73"/>
      <c r="H2262" s="73"/>
      <c r="I2262" s="72"/>
      <c r="J2262" s="74"/>
      <c r="K2262" s="75"/>
      <c r="L2262" s="76"/>
      <c r="M2262" s="77"/>
      <c r="N2262" s="77"/>
      <c r="O2262" s="76"/>
      <c r="P2262" s="73"/>
      <c r="Q2262" s="73"/>
      <c r="R2262" s="73"/>
      <c r="S2262" s="78"/>
      <c r="T2262" s="73"/>
      <c r="U2262" s="79"/>
      <c r="V2262" s="74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69"/>
      <c r="B2263" s="70"/>
      <c r="C2263" s="71"/>
      <c r="D2263" s="72"/>
      <c r="E2263" s="73"/>
      <c r="F2263" s="73"/>
      <c r="G2263" s="73"/>
      <c r="H2263" s="73"/>
      <c r="I2263" s="72"/>
      <c r="J2263" s="74"/>
      <c r="K2263" s="75"/>
      <c r="L2263" s="76"/>
      <c r="M2263" s="77"/>
      <c r="N2263" s="77"/>
      <c r="O2263" s="76"/>
      <c r="P2263" s="73"/>
      <c r="Q2263" s="73"/>
      <c r="R2263" s="73"/>
      <c r="S2263" s="78"/>
      <c r="T2263" s="73"/>
      <c r="U2263" s="79"/>
      <c r="V2263" s="74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69"/>
      <c r="B2264" s="70"/>
      <c r="C2264" s="71"/>
      <c r="D2264" s="72"/>
      <c r="E2264" s="73"/>
      <c r="F2264" s="73"/>
      <c r="G2264" s="73"/>
      <c r="H2264" s="73"/>
      <c r="I2264" s="72"/>
      <c r="J2264" s="74"/>
      <c r="K2264" s="75"/>
      <c r="L2264" s="76"/>
      <c r="M2264" s="77"/>
      <c r="N2264" s="77"/>
      <c r="O2264" s="76"/>
      <c r="P2264" s="73"/>
      <c r="Q2264" s="73"/>
      <c r="R2264" s="73"/>
      <c r="S2264" s="78"/>
      <c r="T2264" s="73"/>
      <c r="U2264" s="79"/>
      <c r="V2264" s="74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69"/>
      <c r="B2265" s="70"/>
      <c r="C2265" s="71"/>
      <c r="D2265" s="72"/>
      <c r="E2265" s="73"/>
      <c r="F2265" s="73"/>
      <c r="G2265" s="73"/>
      <c r="H2265" s="73"/>
      <c r="I2265" s="72"/>
      <c r="J2265" s="74"/>
      <c r="K2265" s="75"/>
      <c r="L2265" s="76"/>
      <c r="M2265" s="77"/>
      <c r="N2265" s="77"/>
      <c r="O2265" s="76"/>
      <c r="P2265" s="73"/>
      <c r="Q2265" s="73"/>
      <c r="R2265" s="73"/>
      <c r="S2265" s="78"/>
      <c r="T2265" s="73"/>
      <c r="U2265" s="79"/>
      <c r="V2265" s="74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69"/>
      <c r="B2266" s="70"/>
      <c r="C2266" s="71"/>
      <c r="D2266" s="72"/>
      <c r="E2266" s="73"/>
      <c r="F2266" s="73"/>
      <c r="G2266" s="73"/>
      <c r="H2266" s="73"/>
      <c r="I2266" s="72"/>
      <c r="J2266" s="74"/>
      <c r="K2266" s="75"/>
      <c r="L2266" s="76"/>
      <c r="M2266" s="77"/>
      <c r="N2266" s="77"/>
      <c r="O2266" s="76"/>
      <c r="P2266" s="73"/>
      <c r="Q2266" s="73"/>
      <c r="R2266" s="73"/>
      <c r="S2266" s="78"/>
      <c r="T2266" s="73"/>
      <c r="U2266" s="79"/>
      <c r="V2266" s="74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69"/>
      <c r="B2267" s="70"/>
      <c r="C2267" s="71"/>
      <c r="D2267" s="72"/>
      <c r="E2267" s="73"/>
      <c r="F2267" s="73"/>
      <c r="G2267" s="73"/>
      <c r="H2267" s="73"/>
      <c r="I2267" s="72"/>
      <c r="J2267" s="74"/>
      <c r="K2267" s="75"/>
      <c r="L2267" s="76"/>
      <c r="M2267" s="77"/>
      <c r="N2267" s="77"/>
      <c r="O2267" s="76"/>
      <c r="P2267" s="73"/>
      <c r="Q2267" s="73"/>
      <c r="R2267" s="73"/>
      <c r="S2267" s="78"/>
      <c r="T2267" s="73"/>
      <c r="U2267" s="79"/>
      <c r="V2267" s="74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69"/>
      <c r="B2268" s="70"/>
      <c r="C2268" s="71"/>
      <c r="D2268" s="72"/>
      <c r="E2268" s="73"/>
      <c r="F2268" s="73"/>
      <c r="G2268" s="73"/>
      <c r="H2268" s="73"/>
      <c r="I2268" s="72"/>
      <c r="J2268" s="74"/>
      <c r="K2268" s="75"/>
      <c r="L2268" s="76"/>
      <c r="M2268" s="77"/>
      <c r="N2268" s="77"/>
      <c r="O2268" s="76"/>
      <c r="P2268" s="73"/>
      <c r="Q2268" s="73"/>
      <c r="R2268" s="73"/>
      <c r="S2268" s="78"/>
      <c r="T2268" s="73"/>
      <c r="U2268" s="79"/>
      <c r="V2268" s="74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69"/>
      <c r="B2269" s="70"/>
      <c r="C2269" s="71"/>
      <c r="D2269" s="72"/>
      <c r="E2269" s="73"/>
      <c r="F2269" s="73"/>
      <c r="G2269" s="73"/>
      <c r="H2269" s="73"/>
      <c r="I2269" s="72"/>
      <c r="J2269" s="74"/>
      <c r="K2269" s="75"/>
      <c r="L2269" s="76"/>
      <c r="M2269" s="77"/>
      <c r="N2269" s="77"/>
      <c r="O2269" s="76"/>
      <c r="P2269" s="73"/>
      <c r="Q2269" s="73"/>
      <c r="R2269" s="73"/>
      <c r="S2269" s="78"/>
      <c r="T2269" s="73"/>
      <c r="U2269" s="79"/>
      <c r="V2269" s="74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69"/>
      <c r="B2270" s="70"/>
      <c r="C2270" s="71"/>
      <c r="D2270" s="72"/>
      <c r="E2270" s="73"/>
      <c r="F2270" s="73"/>
      <c r="G2270" s="73"/>
      <c r="H2270" s="73"/>
      <c r="I2270" s="72"/>
      <c r="J2270" s="74"/>
      <c r="K2270" s="75"/>
      <c r="L2270" s="76"/>
      <c r="M2270" s="77"/>
      <c r="N2270" s="77"/>
      <c r="O2270" s="76"/>
      <c r="P2270" s="73"/>
      <c r="Q2270" s="73"/>
      <c r="R2270" s="73"/>
      <c r="S2270" s="78"/>
      <c r="T2270" s="73"/>
      <c r="U2270" s="79"/>
      <c r="V2270" s="74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69"/>
      <c r="B2271" s="70"/>
      <c r="C2271" s="71"/>
      <c r="D2271" s="72"/>
      <c r="E2271" s="73"/>
      <c r="F2271" s="73"/>
      <c r="G2271" s="73"/>
      <c r="H2271" s="73"/>
      <c r="I2271" s="72"/>
      <c r="J2271" s="74"/>
      <c r="K2271" s="75"/>
      <c r="L2271" s="76"/>
      <c r="M2271" s="77"/>
      <c r="N2271" s="77"/>
      <c r="O2271" s="76"/>
      <c r="P2271" s="73"/>
      <c r="Q2271" s="73"/>
      <c r="R2271" s="73"/>
      <c r="S2271" s="78"/>
      <c r="T2271" s="73"/>
      <c r="U2271" s="79"/>
      <c r="V2271" s="74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69"/>
      <c r="B2272" s="70"/>
      <c r="C2272" s="71"/>
      <c r="D2272" s="72"/>
      <c r="E2272" s="73"/>
      <c r="F2272" s="73"/>
      <c r="G2272" s="73"/>
      <c r="H2272" s="73"/>
      <c r="I2272" s="72"/>
      <c r="J2272" s="74"/>
      <c r="K2272" s="75"/>
      <c r="L2272" s="76"/>
      <c r="M2272" s="77"/>
      <c r="N2272" s="77"/>
      <c r="O2272" s="76"/>
      <c r="P2272" s="73"/>
      <c r="Q2272" s="73"/>
      <c r="R2272" s="73"/>
      <c r="S2272" s="78"/>
      <c r="T2272" s="73"/>
      <c r="U2272" s="79"/>
      <c r="V2272" s="74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69"/>
      <c r="B2273" s="70"/>
      <c r="C2273" s="71"/>
      <c r="D2273" s="72"/>
      <c r="E2273" s="73"/>
      <c r="F2273" s="73"/>
      <c r="G2273" s="73"/>
      <c r="H2273" s="73"/>
      <c r="I2273" s="72"/>
      <c r="J2273" s="74"/>
      <c r="K2273" s="75"/>
      <c r="L2273" s="76"/>
      <c r="M2273" s="77"/>
      <c r="N2273" s="77"/>
      <c r="O2273" s="76"/>
      <c r="P2273" s="73"/>
      <c r="Q2273" s="73"/>
      <c r="R2273" s="73"/>
      <c r="S2273" s="78"/>
      <c r="T2273" s="73"/>
      <c r="U2273" s="79"/>
      <c r="V2273" s="74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69"/>
      <c r="B2274" s="70"/>
      <c r="C2274" s="71"/>
      <c r="D2274" s="72"/>
      <c r="E2274" s="73"/>
      <c r="F2274" s="73"/>
      <c r="G2274" s="73"/>
      <c r="H2274" s="73"/>
      <c r="I2274" s="72"/>
      <c r="J2274" s="74"/>
      <c r="K2274" s="75"/>
      <c r="L2274" s="76"/>
      <c r="M2274" s="77"/>
      <c r="N2274" s="77"/>
      <c r="O2274" s="76"/>
      <c r="P2274" s="73"/>
      <c r="Q2274" s="73"/>
      <c r="R2274" s="73"/>
      <c r="S2274" s="78"/>
      <c r="T2274" s="73"/>
      <c r="U2274" s="79"/>
      <c r="V2274" s="74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69"/>
      <c r="B2275" s="70"/>
      <c r="C2275" s="71"/>
      <c r="D2275" s="72"/>
      <c r="E2275" s="73"/>
      <c r="F2275" s="73"/>
      <c r="G2275" s="73"/>
      <c r="H2275" s="73"/>
      <c r="I2275" s="72"/>
      <c r="J2275" s="74"/>
      <c r="K2275" s="75"/>
      <c r="L2275" s="76"/>
      <c r="M2275" s="77"/>
      <c r="N2275" s="77"/>
      <c r="O2275" s="76"/>
      <c r="P2275" s="73"/>
      <c r="Q2275" s="73"/>
      <c r="R2275" s="73"/>
      <c r="S2275" s="78"/>
      <c r="T2275" s="73"/>
      <c r="U2275" s="79"/>
      <c r="V2275" s="74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69"/>
      <c r="B2276" s="70"/>
      <c r="C2276" s="71"/>
      <c r="D2276" s="72"/>
      <c r="E2276" s="73"/>
      <c r="F2276" s="73"/>
      <c r="G2276" s="73"/>
      <c r="H2276" s="73"/>
      <c r="I2276" s="72"/>
      <c r="J2276" s="74"/>
      <c r="K2276" s="75"/>
      <c r="L2276" s="76"/>
      <c r="M2276" s="77"/>
      <c r="N2276" s="77"/>
      <c r="O2276" s="76"/>
      <c r="P2276" s="73"/>
      <c r="Q2276" s="73"/>
      <c r="R2276" s="73"/>
      <c r="S2276" s="78"/>
      <c r="T2276" s="73"/>
      <c r="U2276" s="79"/>
      <c r="V2276" s="74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69"/>
      <c r="B2277" s="70"/>
      <c r="C2277" s="71"/>
      <c r="D2277" s="72"/>
      <c r="E2277" s="73"/>
      <c r="F2277" s="73"/>
      <c r="G2277" s="73"/>
      <c r="H2277" s="73"/>
      <c r="I2277" s="72"/>
      <c r="J2277" s="74"/>
      <c r="K2277" s="75"/>
      <c r="L2277" s="76"/>
      <c r="M2277" s="77"/>
      <c r="N2277" s="77"/>
      <c r="O2277" s="76"/>
      <c r="P2277" s="73"/>
      <c r="Q2277" s="73"/>
      <c r="R2277" s="73"/>
      <c r="S2277" s="78"/>
      <c r="T2277" s="73"/>
      <c r="U2277" s="79"/>
      <c r="V2277" s="74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69"/>
      <c r="B2278" s="70"/>
      <c r="C2278" s="71"/>
      <c r="D2278" s="72"/>
      <c r="E2278" s="73"/>
      <c r="F2278" s="73"/>
      <c r="G2278" s="73"/>
      <c r="H2278" s="73"/>
      <c r="I2278" s="72"/>
      <c r="J2278" s="74"/>
      <c r="K2278" s="75"/>
      <c r="L2278" s="76"/>
      <c r="M2278" s="77"/>
      <c r="N2278" s="77"/>
      <c r="O2278" s="76"/>
      <c r="P2278" s="73"/>
      <c r="Q2278" s="73"/>
      <c r="R2278" s="73"/>
      <c r="S2278" s="78"/>
      <c r="T2278" s="73"/>
      <c r="U2278" s="79"/>
      <c r="V2278" s="74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69"/>
      <c r="B2279" s="70"/>
      <c r="C2279" s="71"/>
      <c r="D2279" s="72"/>
      <c r="E2279" s="73"/>
      <c r="F2279" s="73"/>
      <c r="G2279" s="73"/>
      <c r="H2279" s="73"/>
      <c r="I2279" s="72"/>
      <c r="J2279" s="74"/>
      <c r="K2279" s="75"/>
      <c r="L2279" s="76"/>
      <c r="M2279" s="77"/>
      <c r="N2279" s="77"/>
      <c r="O2279" s="76"/>
      <c r="P2279" s="73"/>
      <c r="Q2279" s="73"/>
      <c r="R2279" s="73"/>
      <c r="S2279" s="78"/>
      <c r="T2279" s="73"/>
      <c r="U2279" s="79"/>
      <c r="V2279" s="74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69"/>
      <c r="B2280" s="70"/>
      <c r="C2280" s="71"/>
      <c r="D2280" s="72"/>
      <c r="E2280" s="73"/>
      <c r="F2280" s="73"/>
      <c r="G2280" s="73"/>
      <c r="H2280" s="73"/>
      <c r="I2280" s="72"/>
      <c r="J2280" s="74"/>
      <c r="K2280" s="75"/>
      <c r="L2280" s="76"/>
      <c r="M2280" s="77"/>
      <c r="N2280" s="77"/>
      <c r="O2280" s="76"/>
      <c r="P2280" s="73"/>
      <c r="Q2280" s="73"/>
      <c r="R2280" s="73"/>
      <c r="S2280" s="78"/>
      <c r="T2280" s="73"/>
      <c r="U2280" s="79"/>
      <c r="V2280" s="74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69"/>
      <c r="B2281" s="70"/>
      <c r="C2281" s="71"/>
      <c r="D2281" s="72"/>
      <c r="E2281" s="73"/>
      <c r="F2281" s="73"/>
      <c r="G2281" s="73"/>
      <c r="H2281" s="73"/>
      <c r="I2281" s="72"/>
      <c r="J2281" s="74"/>
      <c r="K2281" s="75"/>
      <c r="L2281" s="76"/>
      <c r="M2281" s="77"/>
      <c r="N2281" s="77"/>
      <c r="O2281" s="76"/>
      <c r="P2281" s="73"/>
      <c r="Q2281" s="73"/>
      <c r="R2281" s="73"/>
      <c r="S2281" s="78"/>
      <c r="T2281" s="73"/>
      <c r="U2281" s="79"/>
      <c r="V2281" s="74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69"/>
      <c r="B2282" s="70"/>
      <c r="C2282" s="71"/>
      <c r="D2282" s="72"/>
      <c r="E2282" s="73"/>
      <c r="F2282" s="73"/>
      <c r="G2282" s="73"/>
      <c r="H2282" s="73"/>
      <c r="I2282" s="72"/>
      <c r="J2282" s="74"/>
      <c r="K2282" s="75"/>
      <c r="L2282" s="76"/>
      <c r="M2282" s="77"/>
      <c r="N2282" s="77"/>
      <c r="O2282" s="76"/>
      <c r="P2282" s="73"/>
      <c r="Q2282" s="73"/>
      <c r="R2282" s="73"/>
      <c r="S2282" s="78"/>
      <c r="T2282" s="73"/>
      <c r="U2282" s="79"/>
      <c r="V2282" s="74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69"/>
      <c r="B2283" s="70"/>
      <c r="C2283" s="71"/>
      <c r="D2283" s="72"/>
      <c r="E2283" s="73"/>
      <c r="F2283" s="73"/>
      <c r="G2283" s="73"/>
      <c r="H2283" s="73"/>
      <c r="I2283" s="72"/>
      <c r="J2283" s="74"/>
      <c r="K2283" s="75"/>
      <c r="L2283" s="76"/>
      <c r="M2283" s="77"/>
      <c r="N2283" s="77"/>
      <c r="O2283" s="76"/>
      <c r="P2283" s="73"/>
      <c r="Q2283" s="73"/>
      <c r="R2283" s="73"/>
      <c r="S2283" s="78"/>
      <c r="T2283" s="73"/>
      <c r="U2283" s="79"/>
      <c r="V2283" s="74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69"/>
      <c r="B2284" s="70"/>
      <c r="C2284" s="71"/>
      <c r="D2284" s="72"/>
      <c r="E2284" s="73"/>
      <c r="F2284" s="73"/>
      <c r="G2284" s="73"/>
      <c r="H2284" s="73"/>
      <c r="I2284" s="72"/>
      <c r="J2284" s="74"/>
      <c r="K2284" s="75"/>
      <c r="L2284" s="76"/>
      <c r="M2284" s="77"/>
      <c r="N2284" s="77"/>
      <c r="O2284" s="76"/>
      <c r="P2284" s="73"/>
      <c r="Q2284" s="73"/>
      <c r="R2284" s="73"/>
      <c r="S2284" s="78"/>
      <c r="T2284" s="73"/>
      <c r="U2284" s="79"/>
      <c r="V2284" s="74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69"/>
      <c r="B2285" s="70"/>
      <c r="C2285" s="71"/>
      <c r="D2285" s="72"/>
      <c r="E2285" s="73"/>
      <c r="F2285" s="73"/>
      <c r="G2285" s="73"/>
      <c r="H2285" s="73"/>
      <c r="I2285" s="72"/>
      <c r="J2285" s="74"/>
      <c r="K2285" s="75"/>
      <c r="L2285" s="76"/>
      <c r="M2285" s="77"/>
      <c r="N2285" s="77"/>
      <c r="O2285" s="76"/>
      <c r="P2285" s="73"/>
      <c r="Q2285" s="73"/>
      <c r="R2285" s="73"/>
      <c r="S2285" s="78"/>
      <c r="T2285" s="73"/>
      <c r="U2285" s="79"/>
      <c r="V2285" s="74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69"/>
      <c r="B2286" s="70"/>
      <c r="C2286" s="71"/>
      <c r="D2286" s="72"/>
      <c r="E2286" s="73"/>
      <c r="F2286" s="73"/>
      <c r="G2286" s="73"/>
      <c r="H2286" s="73"/>
      <c r="I2286" s="72"/>
      <c r="J2286" s="74"/>
      <c r="K2286" s="75"/>
      <c r="L2286" s="76"/>
      <c r="M2286" s="77"/>
      <c r="N2286" s="77"/>
      <c r="O2286" s="76"/>
      <c r="P2286" s="73"/>
      <c r="Q2286" s="73"/>
      <c r="R2286" s="73"/>
      <c r="S2286" s="78"/>
      <c r="T2286" s="73"/>
      <c r="U2286" s="79"/>
      <c r="V2286" s="74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69"/>
      <c r="B2287" s="70"/>
      <c r="C2287" s="71"/>
      <c r="D2287" s="72"/>
      <c r="E2287" s="73"/>
      <c r="F2287" s="73"/>
      <c r="G2287" s="73"/>
      <c r="H2287" s="73"/>
      <c r="I2287" s="72"/>
      <c r="J2287" s="74"/>
      <c r="K2287" s="75"/>
      <c r="L2287" s="76"/>
      <c r="M2287" s="77"/>
      <c r="N2287" s="77"/>
      <c r="O2287" s="76"/>
      <c r="P2287" s="73"/>
      <c r="Q2287" s="73"/>
      <c r="R2287" s="73"/>
      <c r="S2287" s="78"/>
      <c r="T2287" s="73"/>
      <c r="U2287" s="79"/>
      <c r="V2287" s="74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69"/>
      <c r="B2288" s="70"/>
      <c r="C2288" s="71"/>
      <c r="D2288" s="72"/>
      <c r="E2288" s="73"/>
      <c r="F2288" s="73"/>
      <c r="G2288" s="73"/>
      <c r="H2288" s="73"/>
      <c r="I2288" s="72"/>
      <c r="J2288" s="74"/>
      <c r="K2288" s="75"/>
      <c r="L2288" s="76"/>
      <c r="M2288" s="77"/>
      <c r="N2288" s="77"/>
      <c r="O2288" s="76"/>
      <c r="P2288" s="73"/>
      <c r="Q2288" s="73"/>
      <c r="R2288" s="73"/>
      <c r="S2288" s="78"/>
      <c r="T2288" s="73"/>
      <c r="U2288" s="79"/>
      <c r="V2288" s="74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69"/>
      <c r="B2289" s="70"/>
      <c r="C2289" s="71"/>
      <c r="D2289" s="72"/>
      <c r="E2289" s="73"/>
      <c r="F2289" s="73"/>
      <c r="G2289" s="73"/>
      <c r="H2289" s="73"/>
      <c r="I2289" s="72"/>
      <c r="J2289" s="74"/>
      <c r="K2289" s="75"/>
      <c r="L2289" s="76"/>
      <c r="M2289" s="77"/>
      <c r="N2289" s="77"/>
      <c r="O2289" s="76"/>
      <c r="P2289" s="73"/>
      <c r="Q2289" s="73"/>
      <c r="R2289" s="73"/>
      <c r="S2289" s="78"/>
      <c r="T2289" s="73"/>
      <c r="U2289" s="79"/>
      <c r="V2289" s="74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69"/>
      <c r="B2290" s="70"/>
      <c r="C2290" s="71"/>
      <c r="D2290" s="72"/>
      <c r="E2290" s="73"/>
      <c r="F2290" s="73"/>
      <c r="G2290" s="73"/>
      <c r="H2290" s="73"/>
      <c r="I2290" s="72"/>
      <c r="J2290" s="74"/>
      <c r="K2290" s="75"/>
      <c r="L2290" s="76"/>
      <c r="M2290" s="77"/>
      <c r="N2290" s="77"/>
      <c r="O2290" s="76"/>
      <c r="P2290" s="73"/>
      <c r="Q2290" s="73"/>
      <c r="R2290" s="73"/>
      <c r="S2290" s="78"/>
      <c r="T2290" s="73"/>
      <c r="U2290" s="79"/>
      <c r="V2290" s="74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69"/>
      <c r="B2291" s="70"/>
      <c r="C2291" s="71"/>
      <c r="D2291" s="72"/>
      <c r="E2291" s="73"/>
      <c r="F2291" s="73"/>
      <c r="G2291" s="73"/>
      <c r="H2291" s="73"/>
      <c r="I2291" s="72"/>
      <c r="J2291" s="74"/>
      <c r="K2291" s="75"/>
      <c r="L2291" s="76"/>
      <c r="M2291" s="77"/>
      <c r="N2291" s="77"/>
      <c r="O2291" s="76"/>
      <c r="P2291" s="73"/>
      <c r="Q2291" s="73"/>
      <c r="R2291" s="73"/>
      <c r="S2291" s="78"/>
      <c r="T2291" s="73"/>
      <c r="U2291" s="79"/>
      <c r="V2291" s="74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69"/>
      <c r="B2292" s="70"/>
      <c r="C2292" s="71"/>
      <c r="D2292" s="72"/>
      <c r="E2292" s="73"/>
      <c r="F2292" s="73"/>
      <c r="G2292" s="73"/>
      <c r="H2292" s="73"/>
      <c r="I2292" s="72"/>
      <c r="J2292" s="74"/>
      <c r="K2292" s="75"/>
      <c r="L2292" s="76"/>
      <c r="M2292" s="77"/>
      <c r="N2292" s="77"/>
      <c r="O2292" s="76"/>
      <c r="P2292" s="73"/>
      <c r="Q2292" s="73"/>
      <c r="R2292" s="73"/>
      <c r="S2292" s="78"/>
      <c r="T2292" s="73"/>
      <c r="U2292" s="79"/>
      <c r="V2292" s="74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69"/>
      <c r="B2293" s="70"/>
      <c r="C2293" s="71"/>
      <c r="D2293" s="72"/>
      <c r="E2293" s="73"/>
      <c r="F2293" s="73"/>
      <c r="G2293" s="73"/>
      <c r="H2293" s="73"/>
      <c r="I2293" s="72"/>
      <c r="J2293" s="74"/>
      <c r="K2293" s="75"/>
      <c r="L2293" s="76"/>
      <c r="M2293" s="77"/>
      <c r="N2293" s="77"/>
      <c r="O2293" s="76"/>
      <c r="P2293" s="73"/>
      <c r="Q2293" s="73"/>
      <c r="R2293" s="73"/>
      <c r="S2293" s="78"/>
      <c r="T2293" s="73"/>
      <c r="U2293" s="79"/>
      <c r="V2293" s="74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69"/>
      <c r="B2294" s="70"/>
      <c r="C2294" s="71"/>
      <c r="D2294" s="72"/>
      <c r="E2294" s="73"/>
      <c r="F2294" s="73"/>
      <c r="G2294" s="73"/>
      <c r="H2294" s="73"/>
      <c r="I2294" s="72"/>
      <c r="J2294" s="74"/>
      <c r="K2294" s="75"/>
      <c r="L2294" s="76"/>
      <c r="M2294" s="77"/>
      <c r="N2294" s="77"/>
      <c r="O2294" s="76"/>
      <c r="P2294" s="73"/>
      <c r="Q2294" s="73"/>
      <c r="R2294" s="73"/>
      <c r="S2294" s="78"/>
      <c r="T2294" s="73"/>
      <c r="U2294" s="79"/>
      <c r="V2294" s="74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69"/>
      <c r="B2295" s="70"/>
      <c r="C2295" s="71"/>
      <c r="D2295" s="72"/>
      <c r="E2295" s="73"/>
      <c r="F2295" s="73"/>
      <c r="G2295" s="73"/>
      <c r="H2295" s="73"/>
      <c r="I2295" s="72"/>
      <c r="J2295" s="74"/>
      <c r="K2295" s="75"/>
      <c r="L2295" s="76"/>
      <c r="M2295" s="77"/>
      <c r="N2295" s="77"/>
      <c r="O2295" s="76"/>
      <c r="P2295" s="73"/>
      <c r="Q2295" s="73"/>
      <c r="R2295" s="73"/>
      <c r="S2295" s="78"/>
      <c r="T2295" s="73"/>
      <c r="U2295" s="79"/>
      <c r="V2295" s="74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69"/>
      <c r="B2296" s="70"/>
      <c r="C2296" s="71"/>
      <c r="D2296" s="72"/>
      <c r="E2296" s="73"/>
      <c r="F2296" s="73"/>
      <c r="G2296" s="73"/>
      <c r="H2296" s="73"/>
      <c r="I2296" s="72"/>
      <c r="J2296" s="74"/>
      <c r="K2296" s="75"/>
      <c r="L2296" s="76"/>
      <c r="M2296" s="77"/>
      <c r="N2296" s="77"/>
      <c r="O2296" s="76"/>
      <c r="P2296" s="73"/>
      <c r="Q2296" s="73"/>
      <c r="R2296" s="73"/>
      <c r="S2296" s="78"/>
      <c r="T2296" s="73"/>
      <c r="U2296" s="79"/>
      <c r="V2296" s="74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69"/>
      <c r="B2297" s="70"/>
      <c r="C2297" s="71"/>
      <c r="D2297" s="72"/>
      <c r="E2297" s="73"/>
      <c r="F2297" s="73"/>
      <c r="G2297" s="73"/>
      <c r="H2297" s="73"/>
      <c r="I2297" s="72"/>
      <c r="J2297" s="74"/>
      <c r="K2297" s="75"/>
      <c r="L2297" s="76"/>
      <c r="M2297" s="77"/>
      <c r="N2297" s="77"/>
      <c r="O2297" s="76"/>
      <c r="P2297" s="73"/>
      <c r="Q2297" s="73"/>
      <c r="R2297" s="73"/>
      <c r="S2297" s="78"/>
      <c r="T2297" s="73"/>
      <c r="U2297" s="79"/>
      <c r="V2297" s="74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69"/>
      <c r="B2298" s="70"/>
      <c r="C2298" s="71"/>
      <c r="D2298" s="72"/>
      <c r="E2298" s="73"/>
      <c r="F2298" s="73"/>
      <c r="G2298" s="73"/>
      <c r="H2298" s="73"/>
      <c r="I2298" s="72"/>
      <c r="J2298" s="74"/>
      <c r="K2298" s="75"/>
      <c r="L2298" s="76"/>
      <c r="M2298" s="77"/>
      <c r="N2298" s="77"/>
      <c r="O2298" s="76"/>
      <c r="P2298" s="73"/>
      <c r="Q2298" s="73"/>
      <c r="R2298" s="73"/>
      <c r="S2298" s="78"/>
      <c r="T2298" s="73"/>
      <c r="U2298" s="79"/>
      <c r="V2298" s="74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69"/>
      <c r="B2299" s="70"/>
      <c r="C2299" s="71"/>
      <c r="D2299" s="72"/>
      <c r="E2299" s="73"/>
      <c r="F2299" s="73"/>
      <c r="G2299" s="73"/>
      <c r="H2299" s="73"/>
      <c r="I2299" s="72"/>
      <c r="J2299" s="74"/>
      <c r="K2299" s="75"/>
      <c r="L2299" s="76"/>
      <c r="M2299" s="77"/>
      <c r="N2299" s="77"/>
      <c r="O2299" s="76"/>
      <c r="P2299" s="73"/>
      <c r="Q2299" s="73"/>
      <c r="R2299" s="73"/>
      <c r="S2299" s="78"/>
      <c r="T2299" s="73"/>
      <c r="U2299" s="79"/>
      <c r="V2299" s="74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69"/>
      <c r="B2300" s="70"/>
      <c r="C2300" s="71"/>
      <c r="D2300" s="72"/>
      <c r="E2300" s="73"/>
      <c r="F2300" s="73"/>
      <c r="G2300" s="73"/>
      <c r="H2300" s="73"/>
      <c r="I2300" s="72"/>
      <c r="J2300" s="74"/>
      <c r="K2300" s="75"/>
      <c r="L2300" s="76"/>
      <c r="M2300" s="77"/>
      <c r="N2300" s="77"/>
      <c r="O2300" s="76"/>
      <c r="P2300" s="73"/>
      <c r="Q2300" s="73"/>
      <c r="R2300" s="73"/>
      <c r="S2300" s="78"/>
      <c r="T2300" s="73"/>
      <c r="U2300" s="79"/>
      <c r="V2300" s="74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69"/>
      <c r="B2301" s="70"/>
      <c r="C2301" s="71"/>
      <c r="D2301" s="72"/>
      <c r="E2301" s="73"/>
      <c r="F2301" s="73"/>
      <c r="G2301" s="73"/>
      <c r="H2301" s="73"/>
      <c r="I2301" s="72"/>
      <c r="J2301" s="74"/>
      <c r="K2301" s="75"/>
      <c r="L2301" s="76"/>
      <c r="M2301" s="77"/>
      <c r="N2301" s="77"/>
      <c r="O2301" s="76"/>
      <c r="P2301" s="73"/>
      <c r="Q2301" s="73"/>
      <c r="R2301" s="73"/>
      <c r="S2301" s="78"/>
      <c r="T2301" s="73"/>
      <c r="U2301" s="79"/>
      <c r="V2301" s="74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69"/>
      <c r="B2302" s="70"/>
      <c r="C2302" s="71"/>
      <c r="D2302" s="72"/>
      <c r="E2302" s="73"/>
      <c r="F2302" s="73"/>
      <c r="G2302" s="73"/>
      <c r="H2302" s="73"/>
      <c r="I2302" s="72"/>
      <c r="J2302" s="74"/>
      <c r="K2302" s="75"/>
      <c r="L2302" s="76"/>
      <c r="M2302" s="77"/>
      <c r="N2302" s="77"/>
      <c r="O2302" s="76"/>
      <c r="P2302" s="73"/>
      <c r="Q2302" s="73"/>
      <c r="R2302" s="73"/>
      <c r="S2302" s="78"/>
      <c r="T2302" s="73"/>
      <c r="U2302" s="79"/>
      <c r="V2302" s="74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69"/>
      <c r="B2303" s="70"/>
      <c r="C2303" s="71"/>
      <c r="D2303" s="72"/>
      <c r="E2303" s="73"/>
      <c r="F2303" s="73"/>
      <c r="G2303" s="73"/>
      <c r="H2303" s="73"/>
      <c r="I2303" s="72"/>
      <c r="J2303" s="74"/>
      <c r="K2303" s="75"/>
      <c r="L2303" s="76"/>
      <c r="M2303" s="77"/>
      <c r="N2303" s="77"/>
      <c r="O2303" s="76"/>
      <c r="P2303" s="73"/>
      <c r="Q2303" s="73"/>
      <c r="R2303" s="73"/>
      <c r="S2303" s="78"/>
      <c r="T2303" s="73"/>
      <c r="U2303" s="79"/>
      <c r="V2303" s="74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69"/>
      <c r="B2304" s="70"/>
      <c r="C2304" s="71"/>
      <c r="D2304" s="72"/>
      <c r="E2304" s="73"/>
      <c r="F2304" s="73"/>
      <c r="G2304" s="73"/>
      <c r="H2304" s="73"/>
      <c r="I2304" s="72"/>
      <c r="J2304" s="74"/>
      <c r="K2304" s="75"/>
      <c r="L2304" s="76"/>
      <c r="M2304" s="77"/>
      <c r="N2304" s="77"/>
      <c r="O2304" s="76"/>
      <c r="P2304" s="73"/>
      <c r="Q2304" s="73"/>
      <c r="R2304" s="73"/>
      <c r="S2304" s="78"/>
      <c r="T2304" s="73"/>
      <c r="U2304" s="79"/>
      <c r="V2304" s="74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69"/>
      <c r="B2305" s="70"/>
      <c r="C2305" s="71"/>
      <c r="D2305" s="72"/>
      <c r="E2305" s="73"/>
      <c r="F2305" s="73"/>
      <c r="G2305" s="73"/>
      <c r="H2305" s="73"/>
      <c r="I2305" s="72"/>
      <c r="J2305" s="74"/>
      <c r="K2305" s="75"/>
      <c r="L2305" s="76"/>
      <c r="M2305" s="77"/>
      <c r="N2305" s="77"/>
      <c r="O2305" s="76"/>
      <c r="P2305" s="73"/>
      <c r="Q2305" s="73"/>
      <c r="R2305" s="73"/>
      <c r="S2305" s="78"/>
      <c r="T2305" s="73"/>
      <c r="U2305" s="79"/>
      <c r="V2305" s="74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69"/>
      <c r="B2306" s="70"/>
      <c r="C2306" s="71"/>
      <c r="D2306" s="72"/>
      <c r="E2306" s="73"/>
      <c r="F2306" s="73"/>
      <c r="G2306" s="73"/>
      <c r="H2306" s="73"/>
      <c r="I2306" s="72"/>
      <c r="J2306" s="74"/>
      <c r="K2306" s="75"/>
      <c r="L2306" s="76"/>
      <c r="M2306" s="77"/>
      <c r="N2306" s="77"/>
      <c r="O2306" s="76"/>
      <c r="P2306" s="73"/>
      <c r="Q2306" s="73"/>
      <c r="R2306" s="73"/>
      <c r="S2306" s="78"/>
      <c r="T2306" s="73"/>
      <c r="U2306" s="79"/>
      <c r="V2306" s="74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69"/>
      <c r="B2307" s="70"/>
      <c r="C2307" s="71"/>
      <c r="D2307" s="72"/>
      <c r="E2307" s="73"/>
      <c r="F2307" s="73"/>
      <c r="G2307" s="73"/>
      <c r="H2307" s="73"/>
      <c r="I2307" s="72"/>
      <c r="J2307" s="74"/>
      <c r="K2307" s="75"/>
      <c r="L2307" s="76"/>
      <c r="M2307" s="77"/>
      <c r="N2307" s="77"/>
      <c r="O2307" s="76"/>
      <c r="P2307" s="73"/>
      <c r="Q2307" s="73"/>
      <c r="R2307" s="73"/>
      <c r="S2307" s="78"/>
      <c r="T2307" s="73"/>
      <c r="U2307" s="79"/>
      <c r="V2307" s="74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69"/>
      <c r="B2308" s="70"/>
      <c r="C2308" s="71"/>
      <c r="D2308" s="72"/>
      <c r="E2308" s="73"/>
      <c r="F2308" s="73"/>
      <c r="G2308" s="73"/>
      <c r="H2308" s="73"/>
      <c r="I2308" s="72"/>
      <c r="J2308" s="74"/>
      <c r="K2308" s="75"/>
      <c r="L2308" s="76"/>
      <c r="M2308" s="77"/>
      <c r="N2308" s="77"/>
      <c r="O2308" s="76"/>
      <c r="P2308" s="73"/>
      <c r="Q2308" s="73"/>
      <c r="R2308" s="73"/>
      <c r="S2308" s="78"/>
      <c r="T2308" s="73"/>
      <c r="U2308" s="79"/>
      <c r="V2308" s="74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69"/>
      <c r="B2309" s="70"/>
      <c r="C2309" s="71"/>
      <c r="D2309" s="72"/>
      <c r="E2309" s="73"/>
      <c r="F2309" s="73"/>
      <c r="G2309" s="73"/>
      <c r="H2309" s="73"/>
      <c r="I2309" s="72"/>
      <c r="J2309" s="74"/>
      <c r="K2309" s="75"/>
      <c r="L2309" s="76"/>
      <c r="M2309" s="77"/>
      <c r="N2309" s="77"/>
      <c r="O2309" s="76"/>
      <c r="P2309" s="73"/>
      <c r="Q2309" s="73"/>
      <c r="R2309" s="73"/>
      <c r="S2309" s="78"/>
      <c r="T2309" s="73"/>
      <c r="U2309" s="79"/>
      <c r="V2309" s="74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69"/>
      <c r="B2310" s="70"/>
      <c r="C2310" s="71"/>
      <c r="D2310" s="72"/>
      <c r="E2310" s="73"/>
      <c r="F2310" s="73"/>
      <c r="G2310" s="73"/>
      <c r="H2310" s="73"/>
      <c r="I2310" s="72"/>
      <c r="J2310" s="74"/>
      <c r="K2310" s="75"/>
      <c r="L2310" s="76"/>
      <c r="M2310" s="77"/>
      <c r="N2310" s="77"/>
      <c r="O2310" s="76"/>
      <c r="P2310" s="73"/>
      <c r="Q2310" s="73"/>
      <c r="R2310" s="73"/>
      <c r="S2310" s="78"/>
      <c r="T2310" s="73"/>
      <c r="U2310" s="79"/>
      <c r="V2310" s="74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69"/>
      <c r="B2311" s="70"/>
      <c r="C2311" s="71"/>
      <c r="D2311" s="72"/>
      <c r="E2311" s="73"/>
      <c r="F2311" s="73"/>
      <c r="G2311" s="73"/>
      <c r="H2311" s="73"/>
      <c r="I2311" s="72"/>
      <c r="J2311" s="74"/>
      <c r="K2311" s="75"/>
      <c r="L2311" s="76"/>
      <c r="M2311" s="77"/>
      <c r="N2311" s="77"/>
      <c r="O2311" s="76"/>
      <c r="P2311" s="73"/>
      <c r="Q2311" s="73"/>
      <c r="R2311" s="73"/>
      <c r="S2311" s="78"/>
      <c r="T2311" s="73"/>
      <c r="U2311" s="79"/>
      <c r="V2311" s="74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69"/>
      <c r="B2312" s="70"/>
      <c r="C2312" s="71"/>
      <c r="D2312" s="72"/>
      <c r="E2312" s="73"/>
      <c r="F2312" s="73"/>
      <c r="G2312" s="73"/>
      <c r="H2312" s="73"/>
      <c r="I2312" s="72"/>
      <c r="J2312" s="74"/>
      <c r="K2312" s="75"/>
      <c r="L2312" s="76"/>
      <c r="M2312" s="77"/>
      <c r="N2312" s="77"/>
      <c r="O2312" s="76"/>
      <c r="P2312" s="73"/>
      <c r="Q2312" s="73"/>
      <c r="R2312" s="73"/>
      <c r="S2312" s="78"/>
      <c r="T2312" s="73"/>
      <c r="U2312" s="79"/>
      <c r="V2312" s="74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69"/>
      <c r="B2313" s="70"/>
      <c r="C2313" s="71"/>
      <c r="D2313" s="72"/>
      <c r="E2313" s="73"/>
      <c r="F2313" s="73"/>
      <c r="G2313" s="73"/>
      <c r="H2313" s="73"/>
      <c r="I2313" s="72"/>
      <c r="J2313" s="74"/>
      <c r="K2313" s="75"/>
      <c r="L2313" s="76"/>
      <c r="M2313" s="77"/>
      <c r="N2313" s="77"/>
      <c r="O2313" s="76"/>
      <c r="P2313" s="73"/>
      <c r="Q2313" s="73"/>
      <c r="R2313" s="73"/>
      <c r="S2313" s="78"/>
      <c r="T2313" s="73"/>
      <c r="U2313" s="79"/>
      <c r="V2313" s="74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69"/>
      <c r="B2314" s="70"/>
      <c r="C2314" s="71"/>
      <c r="D2314" s="72"/>
      <c r="E2314" s="73"/>
      <c r="F2314" s="73"/>
      <c r="G2314" s="73"/>
      <c r="H2314" s="73"/>
      <c r="I2314" s="72"/>
      <c r="J2314" s="74"/>
      <c r="K2314" s="75"/>
      <c r="L2314" s="76"/>
      <c r="M2314" s="77"/>
      <c r="N2314" s="77"/>
      <c r="O2314" s="76"/>
      <c r="P2314" s="73"/>
      <c r="Q2314" s="73"/>
      <c r="R2314" s="73"/>
      <c r="S2314" s="78"/>
      <c r="T2314" s="73"/>
      <c r="U2314" s="79"/>
      <c r="V2314" s="74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69"/>
      <c r="B2315" s="70"/>
      <c r="C2315" s="71"/>
      <c r="D2315" s="72"/>
      <c r="E2315" s="73"/>
      <c r="F2315" s="73"/>
      <c r="G2315" s="73"/>
      <c r="H2315" s="73"/>
      <c r="I2315" s="72"/>
      <c r="J2315" s="74"/>
      <c r="K2315" s="75"/>
      <c r="L2315" s="76"/>
      <c r="M2315" s="77"/>
      <c r="N2315" s="77"/>
      <c r="O2315" s="76"/>
      <c r="P2315" s="73"/>
      <c r="Q2315" s="73"/>
      <c r="R2315" s="73"/>
      <c r="S2315" s="78"/>
      <c r="T2315" s="73"/>
      <c r="U2315" s="79"/>
      <c r="V2315" s="74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69"/>
      <c r="B2316" s="70"/>
      <c r="C2316" s="71"/>
      <c r="D2316" s="72"/>
      <c r="E2316" s="73"/>
      <c r="F2316" s="73"/>
      <c r="G2316" s="73"/>
      <c r="H2316" s="73"/>
      <c r="I2316" s="72"/>
      <c r="J2316" s="74"/>
      <c r="K2316" s="75"/>
      <c r="L2316" s="76"/>
      <c r="M2316" s="77"/>
      <c r="N2316" s="77"/>
      <c r="O2316" s="76"/>
      <c r="P2316" s="73"/>
      <c r="Q2316" s="73"/>
      <c r="R2316" s="73"/>
      <c r="S2316" s="78"/>
      <c r="T2316" s="73"/>
      <c r="U2316" s="79"/>
      <c r="V2316" s="74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69"/>
      <c r="B2317" s="70"/>
      <c r="C2317" s="71"/>
      <c r="D2317" s="72"/>
      <c r="E2317" s="73"/>
      <c r="F2317" s="73"/>
      <c r="G2317" s="73"/>
      <c r="H2317" s="73"/>
      <c r="I2317" s="72"/>
      <c r="J2317" s="74"/>
      <c r="K2317" s="75"/>
      <c r="L2317" s="76"/>
      <c r="M2317" s="77"/>
      <c r="N2317" s="77"/>
      <c r="O2317" s="76"/>
      <c r="P2317" s="73"/>
      <c r="Q2317" s="73"/>
      <c r="R2317" s="73"/>
      <c r="S2317" s="78"/>
      <c r="T2317" s="73"/>
      <c r="U2317" s="79"/>
      <c r="V2317" s="74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69"/>
      <c r="B2318" s="70"/>
      <c r="C2318" s="71"/>
      <c r="D2318" s="72"/>
      <c r="E2318" s="73"/>
      <c r="F2318" s="73"/>
      <c r="G2318" s="73"/>
      <c r="H2318" s="73"/>
      <c r="I2318" s="72"/>
      <c r="J2318" s="74"/>
      <c r="K2318" s="75"/>
      <c r="L2318" s="76"/>
      <c r="M2318" s="77"/>
      <c r="N2318" s="77"/>
      <c r="O2318" s="76"/>
      <c r="P2318" s="73"/>
      <c r="Q2318" s="73"/>
      <c r="R2318" s="73"/>
      <c r="S2318" s="78"/>
      <c r="T2318" s="73"/>
      <c r="U2318" s="79"/>
      <c r="V2318" s="74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69"/>
      <c r="B2319" s="70"/>
      <c r="C2319" s="71"/>
      <c r="D2319" s="72"/>
      <c r="E2319" s="73"/>
      <c r="F2319" s="73"/>
      <c r="G2319" s="73"/>
      <c r="H2319" s="73"/>
      <c r="I2319" s="72"/>
      <c r="J2319" s="74"/>
      <c r="K2319" s="75"/>
      <c r="L2319" s="76"/>
      <c r="M2319" s="77"/>
      <c r="N2319" s="77"/>
      <c r="O2319" s="76"/>
      <c r="P2319" s="73"/>
      <c r="Q2319" s="73"/>
      <c r="R2319" s="73"/>
      <c r="S2319" s="78"/>
      <c r="T2319" s="73"/>
      <c r="U2319" s="79"/>
      <c r="V2319" s="74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69"/>
      <c r="B2320" s="70"/>
      <c r="C2320" s="71"/>
      <c r="D2320" s="72"/>
      <c r="E2320" s="73"/>
      <c r="F2320" s="73"/>
      <c r="G2320" s="73"/>
      <c r="H2320" s="73"/>
      <c r="I2320" s="72"/>
      <c r="J2320" s="74"/>
      <c r="K2320" s="75"/>
      <c r="L2320" s="76"/>
      <c r="M2320" s="77"/>
      <c r="N2320" s="77"/>
      <c r="O2320" s="76"/>
      <c r="P2320" s="73"/>
      <c r="Q2320" s="73"/>
      <c r="R2320" s="73"/>
      <c r="S2320" s="78"/>
      <c r="T2320" s="73"/>
      <c r="U2320" s="79"/>
      <c r="V2320" s="74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69"/>
      <c r="B2321" s="70"/>
      <c r="C2321" s="71"/>
      <c r="D2321" s="72"/>
      <c r="E2321" s="73"/>
      <c r="F2321" s="73"/>
      <c r="G2321" s="73"/>
      <c r="H2321" s="73"/>
      <c r="I2321" s="72"/>
      <c r="J2321" s="74"/>
      <c r="K2321" s="75"/>
      <c r="L2321" s="76"/>
      <c r="M2321" s="77"/>
      <c r="N2321" s="77"/>
      <c r="O2321" s="76"/>
      <c r="P2321" s="73"/>
      <c r="Q2321" s="73"/>
      <c r="R2321" s="73"/>
      <c r="S2321" s="78"/>
      <c r="T2321" s="73"/>
      <c r="U2321" s="79"/>
      <c r="V2321" s="74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69"/>
      <c r="B2322" s="70"/>
      <c r="C2322" s="71"/>
      <c r="D2322" s="72"/>
      <c r="E2322" s="73"/>
      <c r="F2322" s="73"/>
      <c r="G2322" s="73"/>
      <c r="H2322" s="73"/>
      <c r="I2322" s="72"/>
      <c r="J2322" s="74"/>
      <c r="K2322" s="75"/>
      <c r="L2322" s="76"/>
      <c r="M2322" s="77"/>
      <c r="N2322" s="77"/>
      <c r="O2322" s="76"/>
      <c r="P2322" s="73"/>
      <c r="Q2322" s="73"/>
      <c r="R2322" s="73"/>
      <c r="S2322" s="78"/>
      <c r="T2322" s="73"/>
      <c r="U2322" s="79"/>
      <c r="V2322" s="74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69"/>
      <c r="B2323" s="70"/>
      <c r="C2323" s="71"/>
      <c r="D2323" s="72"/>
      <c r="E2323" s="73"/>
      <c r="F2323" s="73"/>
      <c r="G2323" s="73"/>
      <c r="H2323" s="73"/>
      <c r="I2323" s="72"/>
      <c r="J2323" s="74"/>
      <c r="K2323" s="75"/>
      <c r="L2323" s="76"/>
      <c r="M2323" s="77"/>
      <c r="N2323" s="77"/>
      <c r="O2323" s="76"/>
      <c r="P2323" s="73"/>
      <c r="Q2323" s="73"/>
      <c r="R2323" s="73"/>
      <c r="S2323" s="78"/>
      <c r="T2323" s="73"/>
      <c r="U2323" s="79"/>
      <c r="V2323" s="74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69"/>
      <c r="B2324" s="70"/>
      <c r="C2324" s="71"/>
      <c r="D2324" s="72"/>
      <c r="E2324" s="73"/>
      <c r="F2324" s="73"/>
      <c r="G2324" s="73"/>
      <c r="H2324" s="73"/>
      <c r="I2324" s="72"/>
      <c r="J2324" s="74"/>
      <c r="K2324" s="75"/>
      <c r="L2324" s="76"/>
      <c r="M2324" s="77"/>
      <c r="N2324" s="77"/>
      <c r="O2324" s="76"/>
      <c r="P2324" s="73"/>
      <c r="Q2324" s="73"/>
      <c r="R2324" s="73"/>
      <c r="S2324" s="78"/>
      <c r="T2324" s="73"/>
      <c r="U2324" s="79"/>
      <c r="V2324" s="74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69"/>
      <c r="B2325" s="70"/>
      <c r="C2325" s="71"/>
      <c r="D2325" s="72"/>
      <c r="E2325" s="73"/>
      <c r="F2325" s="73"/>
      <c r="G2325" s="73"/>
      <c r="H2325" s="73"/>
      <c r="I2325" s="72"/>
      <c r="J2325" s="74"/>
      <c r="K2325" s="75"/>
      <c r="L2325" s="76"/>
      <c r="M2325" s="77"/>
      <c r="N2325" s="77"/>
      <c r="O2325" s="76"/>
      <c r="P2325" s="73"/>
      <c r="Q2325" s="73"/>
      <c r="R2325" s="73"/>
      <c r="S2325" s="78"/>
      <c r="T2325" s="73"/>
      <c r="U2325" s="79"/>
      <c r="V2325" s="74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69"/>
      <c r="B2326" s="70"/>
      <c r="C2326" s="71"/>
      <c r="D2326" s="72"/>
      <c r="E2326" s="73"/>
      <c r="F2326" s="73"/>
      <c r="G2326" s="73"/>
      <c r="H2326" s="73"/>
      <c r="I2326" s="72"/>
      <c r="J2326" s="74"/>
      <c r="K2326" s="75"/>
      <c r="L2326" s="76"/>
      <c r="M2326" s="77"/>
      <c r="N2326" s="77"/>
      <c r="O2326" s="76"/>
      <c r="P2326" s="73"/>
      <c r="Q2326" s="73"/>
      <c r="R2326" s="73"/>
      <c r="S2326" s="78"/>
      <c r="T2326" s="73"/>
      <c r="U2326" s="79"/>
      <c r="V2326" s="74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69"/>
      <c r="B2327" s="70"/>
      <c r="C2327" s="71"/>
      <c r="D2327" s="72"/>
      <c r="E2327" s="73"/>
      <c r="F2327" s="73"/>
      <c r="G2327" s="73"/>
      <c r="H2327" s="73"/>
      <c r="I2327" s="72"/>
      <c r="J2327" s="74"/>
      <c r="K2327" s="75"/>
      <c r="L2327" s="76"/>
      <c r="M2327" s="77"/>
      <c r="N2327" s="77"/>
      <c r="O2327" s="76"/>
      <c r="P2327" s="73"/>
      <c r="Q2327" s="73"/>
      <c r="R2327" s="73"/>
      <c r="S2327" s="78"/>
      <c r="T2327" s="73"/>
      <c r="U2327" s="79"/>
      <c r="V2327" s="74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69"/>
      <c r="B2328" s="70"/>
      <c r="C2328" s="71"/>
      <c r="D2328" s="72"/>
      <c r="E2328" s="73"/>
      <c r="F2328" s="73"/>
      <c r="G2328" s="73"/>
      <c r="H2328" s="73"/>
      <c r="I2328" s="72"/>
      <c r="J2328" s="74"/>
      <c r="K2328" s="75"/>
      <c r="L2328" s="76"/>
      <c r="M2328" s="77"/>
      <c r="N2328" s="77"/>
      <c r="O2328" s="76"/>
      <c r="P2328" s="73"/>
      <c r="Q2328" s="73"/>
      <c r="R2328" s="73"/>
      <c r="S2328" s="78"/>
      <c r="T2328" s="73"/>
      <c r="U2328" s="79"/>
      <c r="V2328" s="74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69"/>
      <c r="B2329" s="70"/>
      <c r="C2329" s="71"/>
      <c r="D2329" s="72"/>
      <c r="E2329" s="73"/>
      <c r="F2329" s="73"/>
      <c r="G2329" s="73"/>
      <c r="H2329" s="73"/>
      <c r="I2329" s="72"/>
      <c r="J2329" s="74"/>
      <c r="K2329" s="75"/>
      <c r="L2329" s="76"/>
      <c r="M2329" s="77"/>
      <c r="N2329" s="77"/>
      <c r="O2329" s="76"/>
      <c r="P2329" s="73"/>
      <c r="Q2329" s="73"/>
      <c r="R2329" s="73"/>
      <c r="S2329" s="78"/>
      <c r="T2329" s="73"/>
      <c r="U2329" s="79"/>
      <c r="V2329" s="74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69"/>
      <c r="B2330" s="70"/>
      <c r="C2330" s="71"/>
      <c r="D2330" s="72"/>
      <c r="E2330" s="73"/>
      <c r="F2330" s="73"/>
      <c r="G2330" s="73"/>
      <c r="H2330" s="73"/>
      <c r="I2330" s="72"/>
      <c r="J2330" s="74"/>
      <c r="K2330" s="75"/>
      <c r="L2330" s="76"/>
      <c r="M2330" s="77"/>
      <c r="N2330" s="77"/>
      <c r="O2330" s="76"/>
      <c r="P2330" s="73"/>
      <c r="Q2330" s="73"/>
      <c r="R2330" s="73"/>
      <c r="S2330" s="78"/>
      <c r="T2330" s="73"/>
      <c r="U2330" s="79"/>
      <c r="V2330" s="74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69"/>
      <c r="B2331" s="70"/>
      <c r="C2331" s="71"/>
      <c r="D2331" s="72"/>
      <c r="E2331" s="73"/>
      <c r="F2331" s="73"/>
      <c r="G2331" s="73"/>
      <c r="H2331" s="73"/>
      <c r="I2331" s="72"/>
      <c r="J2331" s="74"/>
      <c r="K2331" s="75"/>
      <c r="L2331" s="76"/>
      <c r="M2331" s="77"/>
      <c r="N2331" s="77"/>
      <c r="O2331" s="76"/>
      <c r="P2331" s="73"/>
      <c r="Q2331" s="73"/>
      <c r="R2331" s="73"/>
      <c r="S2331" s="78"/>
      <c r="T2331" s="73"/>
      <c r="U2331" s="79"/>
      <c r="V2331" s="74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69"/>
      <c r="B2332" s="70"/>
      <c r="C2332" s="71"/>
      <c r="D2332" s="72"/>
      <c r="E2332" s="73"/>
      <c r="F2332" s="73"/>
      <c r="G2332" s="73"/>
      <c r="H2332" s="73"/>
      <c r="I2332" s="72"/>
      <c r="J2332" s="74"/>
      <c r="K2332" s="75"/>
      <c r="L2332" s="76"/>
      <c r="M2332" s="77"/>
      <c r="N2332" s="77"/>
      <c r="O2332" s="76"/>
      <c r="P2332" s="73"/>
      <c r="Q2332" s="73"/>
      <c r="R2332" s="73"/>
      <c r="S2332" s="78"/>
      <c r="T2332" s="73"/>
      <c r="U2332" s="79"/>
      <c r="V2332" s="74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69"/>
      <c r="B2333" s="70"/>
      <c r="C2333" s="71"/>
      <c r="D2333" s="72"/>
      <c r="E2333" s="73"/>
      <c r="F2333" s="73"/>
      <c r="G2333" s="73"/>
      <c r="H2333" s="73"/>
      <c r="I2333" s="72"/>
      <c r="J2333" s="74"/>
      <c r="K2333" s="75"/>
      <c r="L2333" s="76"/>
      <c r="M2333" s="77"/>
      <c r="N2333" s="77"/>
      <c r="O2333" s="76"/>
      <c r="P2333" s="73"/>
      <c r="Q2333" s="73"/>
      <c r="R2333" s="73"/>
      <c r="S2333" s="78"/>
      <c r="T2333" s="73"/>
      <c r="U2333" s="79"/>
      <c r="V2333" s="74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69"/>
      <c r="B2334" s="70"/>
      <c r="C2334" s="71"/>
      <c r="D2334" s="72"/>
      <c r="E2334" s="73"/>
      <c r="F2334" s="73"/>
      <c r="G2334" s="73"/>
      <c r="H2334" s="73"/>
      <c r="I2334" s="72"/>
      <c r="J2334" s="74"/>
      <c r="K2334" s="75"/>
      <c r="L2334" s="76"/>
      <c r="M2334" s="77"/>
      <c r="N2334" s="77"/>
      <c r="O2334" s="76"/>
      <c r="P2334" s="73"/>
      <c r="Q2334" s="73"/>
      <c r="R2334" s="73"/>
      <c r="S2334" s="78"/>
      <c r="T2334" s="73"/>
      <c r="U2334" s="79"/>
      <c r="V2334" s="74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69"/>
      <c r="B2335" s="70"/>
      <c r="C2335" s="71"/>
      <c r="D2335" s="72"/>
      <c r="E2335" s="73"/>
      <c r="F2335" s="73"/>
      <c r="G2335" s="73"/>
      <c r="H2335" s="73"/>
      <c r="I2335" s="72"/>
      <c r="J2335" s="74"/>
      <c r="K2335" s="75"/>
      <c r="L2335" s="76"/>
      <c r="M2335" s="77"/>
      <c r="N2335" s="77"/>
      <c r="O2335" s="76"/>
      <c r="P2335" s="73"/>
      <c r="Q2335" s="73"/>
      <c r="R2335" s="73"/>
      <c r="S2335" s="78"/>
      <c r="T2335" s="73"/>
      <c r="U2335" s="79"/>
      <c r="V2335" s="74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69"/>
      <c r="B2336" s="70"/>
      <c r="C2336" s="71"/>
      <c r="D2336" s="72"/>
      <c r="E2336" s="73"/>
      <c r="F2336" s="73"/>
      <c r="G2336" s="73"/>
      <c r="H2336" s="73"/>
      <c r="I2336" s="72"/>
      <c r="J2336" s="74"/>
      <c r="K2336" s="75"/>
      <c r="L2336" s="76"/>
      <c r="M2336" s="77"/>
      <c r="N2336" s="77"/>
      <c r="O2336" s="76"/>
      <c r="P2336" s="73"/>
      <c r="Q2336" s="73"/>
      <c r="R2336" s="73"/>
      <c r="S2336" s="78"/>
      <c r="T2336" s="73"/>
      <c r="U2336" s="79"/>
      <c r="V2336" s="74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69"/>
      <c r="B2337" s="70"/>
      <c r="C2337" s="71"/>
      <c r="D2337" s="72"/>
      <c r="E2337" s="73"/>
      <c r="F2337" s="73"/>
      <c r="G2337" s="73"/>
      <c r="H2337" s="73"/>
      <c r="I2337" s="72"/>
      <c r="J2337" s="74"/>
      <c r="K2337" s="75"/>
      <c r="L2337" s="76"/>
      <c r="M2337" s="77"/>
      <c r="N2337" s="77"/>
      <c r="O2337" s="76"/>
      <c r="P2337" s="73"/>
      <c r="Q2337" s="73"/>
      <c r="R2337" s="73"/>
      <c r="S2337" s="78"/>
      <c r="T2337" s="73"/>
      <c r="U2337" s="79"/>
      <c r="V2337" s="74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69"/>
      <c r="B2338" s="70"/>
      <c r="C2338" s="71"/>
      <c r="D2338" s="72"/>
      <c r="E2338" s="73"/>
      <c r="F2338" s="73"/>
      <c r="G2338" s="73"/>
      <c r="H2338" s="73"/>
      <c r="I2338" s="72"/>
      <c r="J2338" s="74"/>
      <c r="K2338" s="75"/>
      <c r="L2338" s="76"/>
      <c r="M2338" s="77"/>
      <c r="N2338" s="77"/>
      <c r="O2338" s="76"/>
      <c r="P2338" s="73"/>
      <c r="Q2338" s="73"/>
      <c r="R2338" s="73"/>
      <c r="S2338" s="78"/>
      <c r="T2338" s="73"/>
      <c r="U2338" s="79"/>
      <c r="V2338" s="74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69"/>
      <c r="B2339" s="70"/>
      <c r="C2339" s="71"/>
      <c r="D2339" s="72"/>
      <c r="E2339" s="73"/>
      <c r="F2339" s="73"/>
      <c r="G2339" s="73"/>
      <c r="H2339" s="73"/>
      <c r="I2339" s="72"/>
      <c r="J2339" s="74"/>
      <c r="K2339" s="75"/>
      <c r="L2339" s="76"/>
      <c r="M2339" s="77"/>
      <c r="N2339" s="77"/>
      <c r="O2339" s="76"/>
      <c r="P2339" s="73"/>
      <c r="Q2339" s="73"/>
      <c r="R2339" s="73"/>
      <c r="S2339" s="78"/>
      <c r="T2339" s="73"/>
      <c r="U2339" s="79"/>
      <c r="V2339" s="74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69"/>
      <c r="B2340" s="70"/>
      <c r="C2340" s="71"/>
      <c r="D2340" s="72"/>
      <c r="E2340" s="73"/>
      <c r="F2340" s="73"/>
      <c r="G2340" s="73"/>
      <c r="H2340" s="73"/>
      <c r="I2340" s="72"/>
      <c r="J2340" s="74"/>
      <c r="K2340" s="75"/>
      <c r="L2340" s="76"/>
      <c r="M2340" s="77"/>
      <c r="N2340" s="77"/>
      <c r="O2340" s="76"/>
      <c r="P2340" s="73"/>
      <c r="Q2340" s="73"/>
      <c r="R2340" s="73"/>
      <c r="S2340" s="78"/>
      <c r="T2340" s="73"/>
      <c r="U2340" s="79"/>
      <c r="V2340" s="74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69"/>
      <c r="B2341" s="70"/>
      <c r="C2341" s="71"/>
      <c r="D2341" s="72"/>
      <c r="E2341" s="73"/>
      <c r="F2341" s="73"/>
      <c r="G2341" s="73"/>
      <c r="H2341" s="73"/>
      <c r="I2341" s="72"/>
      <c r="J2341" s="74"/>
      <c r="K2341" s="75"/>
      <c r="L2341" s="76"/>
      <c r="M2341" s="77"/>
      <c r="N2341" s="77"/>
      <c r="O2341" s="76"/>
      <c r="P2341" s="73"/>
      <c r="Q2341" s="73"/>
      <c r="R2341" s="73"/>
      <c r="S2341" s="78"/>
      <c r="T2341" s="73"/>
      <c r="U2341" s="79"/>
      <c r="V2341" s="74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69"/>
      <c r="B2342" s="70"/>
      <c r="C2342" s="71"/>
      <c r="D2342" s="72"/>
      <c r="E2342" s="73"/>
      <c r="F2342" s="73"/>
      <c r="G2342" s="73"/>
      <c r="H2342" s="73"/>
      <c r="I2342" s="72"/>
      <c r="J2342" s="74"/>
      <c r="K2342" s="75"/>
      <c r="L2342" s="76"/>
      <c r="M2342" s="77"/>
      <c r="N2342" s="77"/>
      <c r="O2342" s="76"/>
      <c r="P2342" s="73"/>
      <c r="Q2342" s="73"/>
      <c r="R2342" s="73"/>
      <c r="S2342" s="78"/>
      <c r="T2342" s="73"/>
      <c r="U2342" s="79"/>
      <c r="V2342" s="74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69"/>
      <c r="B2343" s="70"/>
      <c r="C2343" s="71"/>
      <c r="D2343" s="72"/>
      <c r="E2343" s="73"/>
      <c r="F2343" s="73"/>
      <c r="G2343" s="73"/>
      <c r="H2343" s="73"/>
      <c r="I2343" s="72"/>
      <c r="J2343" s="74"/>
      <c r="K2343" s="75"/>
      <c r="L2343" s="76"/>
      <c r="M2343" s="77"/>
      <c r="N2343" s="77"/>
      <c r="O2343" s="76"/>
      <c r="P2343" s="73"/>
      <c r="Q2343" s="73"/>
      <c r="R2343" s="73"/>
      <c r="S2343" s="78"/>
      <c r="T2343" s="73"/>
      <c r="U2343" s="79"/>
      <c r="V2343" s="74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69"/>
      <c r="B2344" s="70"/>
      <c r="C2344" s="71"/>
      <c r="D2344" s="72"/>
      <c r="E2344" s="73"/>
      <c r="F2344" s="73"/>
      <c r="G2344" s="73"/>
      <c r="H2344" s="73"/>
      <c r="I2344" s="72"/>
      <c r="J2344" s="74"/>
      <c r="K2344" s="75"/>
      <c r="L2344" s="76"/>
      <c r="M2344" s="77"/>
      <c r="N2344" s="77"/>
      <c r="O2344" s="76"/>
      <c r="P2344" s="73"/>
      <c r="Q2344" s="73"/>
      <c r="R2344" s="73"/>
      <c r="S2344" s="78"/>
      <c r="T2344" s="73"/>
      <c r="U2344" s="79"/>
      <c r="V2344" s="74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69"/>
      <c r="B2345" s="70"/>
      <c r="C2345" s="71"/>
      <c r="D2345" s="72"/>
      <c r="E2345" s="73"/>
      <c r="F2345" s="73"/>
      <c r="G2345" s="73"/>
      <c r="H2345" s="73"/>
      <c r="I2345" s="72"/>
      <c r="J2345" s="74"/>
      <c r="K2345" s="75"/>
      <c r="L2345" s="76"/>
      <c r="M2345" s="77"/>
      <c r="N2345" s="77"/>
      <c r="O2345" s="76"/>
      <c r="P2345" s="73"/>
      <c r="Q2345" s="73"/>
      <c r="R2345" s="73"/>
      <c r="S2345" s="78"/>
      <c r="T2345" s="73"/>
      <c r="U2345" s="79"/>
      <c r="V2345" s="74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69"/>
      <c r="B2346" s="70"/>
      <c r="C2346" s="71"/>
      <c r="D2346" s="72"/>
      <c r="E2346" s="73"/>
      <c r="F2346" s="73"/>
      <c r="G2346" s="73"/>
      <c r="H2346" s="73"/>
      <c r="I2346" s="72"/>
      <c r="J2346" s="74"/>
      <c r="K2346" s="75"/>
      <c r="L2346" s="76"/>
      <c r="M2346" s="77"/>
      <c r="N2346" s="77"/>
      <c r="O2346" s="76"/>
      <c r="P2346" s="73"/>
      <c r="Q2346" s="73"/>
      <c r="R2346" s="73"/>
      <c r="S2346" s="78"/>
      <c r="T2346" s="73"/>
      <c r="U2346" s="79"/>
      <c r="V2346" s="74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69"/>
      <c r="B2347" s="70"/>
      <c r="C2347" s="71"/>
      <c r="D2347" s="72"/>
      <c r="E2347" s="73"/>
      <c r="F2347" s="73"/>
      <c r="G2347" s="73"/>
      <c r="H2347" s="73"/>
      <c r="I2347" s="72"/>
      <c r="J2347" s="74"/>
      <c r="K2347" s="75"/>
      <c r="L2347" s="76"/>
      <c r="M2347" s="77"/>
      <c r="N2347" s="77"/>
      <c r="O2347" s="76"/>
      <c r="P2347" s="73"/>
      <c r="Q2347" s="73"/>
      <c r="R2347" s="73"/>
      <c r="S2347" s="78"/>
      <c r="T2347" s="73"/>
      <c r="U2347" s="79"/>
      <c r="V2347" s="74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69"/>
      <c r="B2348" s="70"/>
      <c r="C2348" s="71"/>
      <c r="D2348" s="72"/>
      <c r="E2348" s="73"/>
      <c r="F2348" s="73"/>
      <c r="G2348" s="73"/>
      <c r="H2348" s="73"/>
      <c r="I2348" s="72"/>
      <c r="J2348" s="74"/>
      <c r="K2348" s="75"/>
      <c r="L2348" s="76"/>
      <c r="M2348" s="77"/>
      <c r="N2348" s="77"/>
      <c r="O2348" s="76"/>
      <c r="P2348" s="73"/>
      <c r="Q2348" s="73"/>
      <c r="R2348" s="73"/>
      <c r="S2348" s="78"/>
      <c r="T2348" s="73"/>
      <c r="U2348" s="79"/>
      <c r="V2348" s="74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69"/>
      <c r="B2349" s="70"/>
      <c r="C2349" s="71"/>
      <c r="D2349" s="72"/>
      <c r="E2349" s="73"/>
      <c r="F2349" s="73"/>
      <c r="G2349" s="73"/>
      <c r="H2349" s="73"/>
      <c r="I2349" s="72"/>
      <c r="J2349" s="74"/>
      <c r="K2349" s="75"/>
      <c r="L2349" s="76"/>
      <c r="M2349" s="77"/>
      <c r="N2349" s="77"/>
      <c r="O2349" s="76"/>
      <c r="P2349" s="73"/>
      <c r="Q2349" s="73"/>
      <c r="R2349" s="73"/>
      <c r="S2349" s="78"/>
      <c r="T2349" s="73"/>
      <c r="U2349" s="79"/>
      <c r="V2349" s="74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69"/>
      <c r="B2350" s="70"/>
      <c r="C2350" s="71"/>
      <c r="D2350" s="72"/>
      <c r="E2350" s="73"/>
      <c r="F2350" s="73"/>
      <c r="G2350" s="73"/>
      <c r="H2350" s="73"/>
      <c r="I2350" s="72"/>
      <c r="J2350" s="74"/>
      <c r="K2350" s="75"/>
      <c r="L2350" s="76"/>
      <c r="M2350" s="77"/>
      <c r="N2350" s="77"/>
      <c r="O2350" s="76"/>
      <c r="P2350" s="73"/>
      <c r="Q2350" s="73"/>
      <c r="R2350" s="73"/>
      <c r="S2350" s="78"/>
      <c r="T2350" s="73"/>
      <c r="U2350" s="79"/>
      <c r="V2350" s="74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69"/>
      <c r="B2351" s="70"/>
      <c r="C2351" s="71"/>
      <c r="D2351" s="72"/>
      <c r="E2351" s="73"/>
      <c r="F2351" s="73"/>
      <c r="G2351" s="73"/>
      <c r="H2351" s="73"/>
      <c r="I2351" s="72"/>
      <c r="J2351" s="74"/>
      <c r="K2351" s="75"/>
      <c r="L2351" s="76"/>
      <c r="M2351" s="77"/>
      <c r="N2351" s="77"/>
      <c r="O2351" s="76"/>
      <c r="P2351" s="73"/>
      <c r="Q2351" s="73"/>
      <c r="R2351" s="73"/>
      <c r="S2351" s="78"/>
      <c r="T2351" s="73"/>
      <c r="U2351" s="79"/>
      <c r="V2351" s="74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69"/>
      <c r="B2352" s="70"/>
      <c r="C2352" s="71"/>
      <c r="D2352" s="72"/>
      <c r="E2352" s="73"/>
      <c r="F2352" s="73"/>
      <c r="G2352" s="73"/>
      <c r="H2352" s="73"/>
      <c r="I2352" s="72"/>
      <c r="J2352" s="74"/>
      <c r="K2352" s="75"/>
      <c r="L2352" s="76"/>
      <c r="M2352" s="77"/>
      <c r="N2352" s="77"/>
      <c r="O2352" s="76"/>
      <c r="P2352" s="73"/>
      <c r="Q2352" s="73"/>
      <c r="R2352" s="73"/>
      <c r="S2352" s="78"/>
      <c r="T2352" s="73"/>
      <c r="U2352" s="79"/>
      <c r="V2352" s="74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69"/>
      <c r="B2353" s="70"/>
      <c r="C2353" s="71"/>
      <c r="D2353" s="72"/>
      <c r="E2353" s="73"/>
      <c r="F2353" s="73"/>
      <c r="G2353" s="73"/>
      <c r="H2353" s="73"/>
      <c r="I2353" s="72"/>
      <c r="J2353" s="74"/>
      <c r="K2353" s="75"/>
      <c r="L2353" s="76"/>
      <c r="M2353" s="77"/>
      <c r="N2353" s="77"/>
      <c r="O2353" s="76"/>
      <c r="P2353" s="73"/>
      <c r="Q2353" s="73"/>
      <c r="R2353" s="73"/>
      <c r="S2353" s="78"/>
      <c r="T2353" s="73"/>
      <c r="U2353" s="79"/>
      <c r="V2353" s="74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69"/>
      <c r="B2354" s="70"/>
      <c r="C2354" s="71"/>
      <c r="D2354" s="72"/>
      <c r="E2354" s="73"/>
      <c r="F2354" s="73"/>
      <c r="G2354" s="73"/>
      <c r="H2354" s="73"/>
      <c r="I2354" s="72"/>
      <c r="J2354" s="74"/>
      <c r="K2354" s="75"/>
      <c r="L2354" s="76"/>
      <c r="M2354" s="77"/>
      <c r="N2354" s="77"/>
      <c r="O2354" s="76"/>
      <c r="P2354" s="73"/>
      <c r="Q2354" s="73"/>
      <c r="R2354" s="73"/>
      <c r="S2354" s="78"/>
      <c r="T2354" s="73"/>
      <c r="U2354" s="79"/>
      <c r="V2354" s="74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69"/>
      <c r="B2355" s="70"/>
      <c r="C2355" s="71"/>
      <c r="D2355" s="72"/>
      <c r="E2355" s="73"/>
      <c r="F2355" s="73"/>
      <c r="G2355" s="73"/>
      <c r="H2355" s="73"/>
      <c r="I2355" s="72"/>
      <c r="J2355" s="74"/>
      <c r="K2355" s="75"/>
      <c r="L2355" s="76"/>
      <c r="M2355" s="77"/>
      <c r="N2355" s="77"/>
      <c r="O2355" s="76"/>
      <c r="P2355" s="73"/>
      <c r="Q2355" s="73"/>
      <c r="R2355" s="73"/>
      <c r="S2355" s="78"/>
      <c r="T2355" s="73"/>
      <c r="U2355" s="79"/>
      <c r="V2355" s="74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69"/>
      <c r="B2356" s="70"/>
      <c r="C2356" s="71"/>
      <c r="D2356" s="72"/>
      <c r="E2356" s="73"/>
      <c r="F2356" s="73"/>
      <c r="G2356" s="73"/>
      <c r="H2356" s="73"/>
      <c r="I2356" s="72"/>
      <c r="J2356" s="74"/>
      <c r="K2356" s="75"/>
      <c r="L2356" s="76"/>
      <c r="M2356" s="77"/>
      <c r="N2356" s="77"/>
      <c r="O2356" s="76"/>
      <c r="P2356" s="73"/>
      <c r="Q2356" s="73"/>
      <c r="R2356" s="73"/>
      <c r="S2356" s="78"/>
      <c r="T2356" s="73"/>
      <c r="U2356" s="79"/>
      <c r="V2356" s="74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69"/>
      <c r="B2357" s="70"/>
      <c r="C2357" s="71"/>
      <c r="D2357" s="72"/>
      <c r="E2357" s="73"/>
      <c r="F2357" s="73"/>
      <c r="G2357" s="73"/>
      <c r="H2357" s="73"/>
      <c r="I2357" s="72"/>
      <c r="J2357" s="74"/>
      <c r="K2357" s="75"/>
      <c r="L2357" s="76"/>
      <c r="M2357" s="77"/>
      <c r="N2357" s="77"/>
      <c r="O2357" s="76"/>
      <c r="P2357" s="73"/>
      <c r="Q2357" s="73"/>
      <c r="R2357" s="73"/>
      <c r="S2357" s="78"/>
      <c r="T2357" s="73"/>
      <c r="U2357" s="79"/>
      <c r="V2357" s="74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69"/>
      <c r="B2358" s="70"/>
      <c r="C2358" s="71"/>
      <c r="D2358" s="72"/>
      <c r="E2358" s="73"/>
      <c r="F2358" s="73"/>
      <c r="G2358" s="73"/>
      <c r="H2358" s="73"/>
      <c r="I2358" s="72"/>
      <c r="J2358" s="74"/>
      <c r="K2358" s="75"/>
      <c r="L2358" s="76"/>
      <c r="M2358" s="77"/>
      <c r="N2358" s="77"/>
      <c r="O2358" s="76"/>
      <c r="P2358" s="73"/>
      <c r="Q2358" s="73"/>
      <c r="R2358" s="73"/>
      <c r="S2358" s="78"/>
      <c r="T2358" s="73"/>
      <c r="U2358" s="79"/>
      <c r="V2358" s="74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69"/>
      <c r="B2359" s="70"/>
      <c r="C2359" s="71"/>
      <c r="D2359" s="72"/>
      <c r="E2359" s="73"/>
      <c r="F2359" s="73"/>
      <c r="G2359" s="73"/>
      <c r="H2359" s="73"/>
      <c r="I2359" s="72"/>
      <c r="J2359" s="74"/>
      <c r="K2359" s="75"/>
      <c r="L2359" s="76"/>
      <c r="M2359" s="77"/>
      <c r="N2359" s="77"/>
      <c r="O2359" s="76"/>
      <c r="P2359" s="73"/>
      <c r="Q2359" s="73"/>
      <c r="R2359" s="73"/>
      <c r="S2359" s="78"/>
      <c r="T2359" s="73"/>
      <c r="U2359" s="79"/>
      <c r="V2359" s="74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69"/>
      <c r="B2360" s="70"/>
      <c r="C2360" s="71"/>
      <c r="D2360" s="72"/>
      <c r="E2360" s="73"/>
      <c r="F2360" s="73"/>
      <c r="G2360" s="73"/>
      <c r="H2360" s="73"/>
      <c r="I2360" s="72"/>
      <c r="J2360" s="74"/>
      <c r="K2360" s="75"/>
      <c r="L2360" s="76"/>
      <c r="M2360" s="77"/>
      <c r="N2360" s="77"/>
      <c r="O2360" s="76"/>
      <c r="P2360" s="73"/>
      <c r="Q2360" s="73"/>
      <c r="R2360" s="73"/>
      <c r="S2360" s="78"/>
      <c r="T2360" s="73"/>
      <c r="U2360" s="79"/>
      <c r="V2360" s="74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69"/>
      <c r="B2361" s="70"/>
      <c r="C2361" s="71"/>
      <c r="D2361" s="72"/>
      <c r="E2361" s="73"/>
      <c r="F2361" s="73"/>
      <c r="G2361" s="73"/>
      <c r="H2361" s="73"/>
      <c r="I2361" s="72"/>
      <c r="J2361" s="74"/>
      <c r="K2361" s="75"/>
      <c r="L2361" s="76"/>
      <c r="M2361" s="77"/>
      <c r="N2361" s="77"/>
      <c r="O2361" s="76"/>
      <c r="P2361" s="73"/>
      <c r="Q2361" s="73"/>
      <c r="R2361" s="73"/>
      <c r="S2361" s="78"/>
      <c r="T2361" s="73"/>
      <c r="U2361" s="79"/>
      <c r="V2361" s="74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69"/>
      <c r="B2362" s="70"/>
      <c r="C2362" s="71"/>
      <c r="D2362" s="72"/>
      <c r="E2362" s="73"/>
      <c r="F2362" s="73"/>
      <c r="G2362" s="73"/>
      <c r="H2362" s="73"/>
      <c r="I2362" s="72"/>
      <c r="J2362" s="74"/>
      <c r="K2362" s="75"/>
      <c r="L2362" s="76"/>
      <c r="M2362" s="77"/>
      <c r="N2362" s="77"/>
      <c r="O2362" s="76"/>
      <c r="P2362" s="73"/>
      <c r="Q2362" s="73"/>
      <c r="R2362" s="73"/>
      <c r="S2362" s="78"/>
      <c r="T2362" s="73"/>
      <c r="U2362" s="79"/>
      <c r="V2362" s="74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69"/>
      <c r="B2363" s="70"/>
      <c r="C2363" s="71"/>
      <c r="D2363" s="72"/>
      <c r="E2363" s="73"/>
      <c r="F2363" s="73"/>
      <c r="G2363" s="73"/>
      <c r="H2363" s="73"/>
      <c r="I2363" s="72"/>
      <c r="J2363" s="74"/>
      <c r="K2363" s="75"/>
      <c r="L2363" s="76"/>
      <c r="M2363" s="77"/>
      <c r="N2363" s="77"/>
      <c r="O2363" s="76"/>
      <c r="P2363" s="73"/>
      <c r="Q2363" s="73"/>
      <c r="R2363" s="73"/>
      <c r="S2363" s="78"/>
      <c r="T2363" s="73"/>
      <c r="U2363" s="79"/>
      <c r="V2363" s="74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69"/>
      <c r="B2364" s="70"/>
      <c r="C2364" s="71"/>
      <c r="D2364" s="72"/>
      <c r="E2364" s="73"/>
      <c r="F2364" s="73"/>
      <c r="G2364" s="73"/>
      <c r="H2364" s="73"/>
      <c r="I2364" s="72"/>
      <c r="J2364" s="74"/>
      <c r="K2364" s="75"/>
      <c r="L2364" s="76"/>
      <c r="M2364" s="77"/>
      <c r="N2364" s="77"/>
      <c r="O2364" s="76"/>
      <c r="P2364" s="73"/>
      <c r="Q2364" s="73"/>
      <c r="R2364" s="73"/>
      <c r="S2364" s="78"/>
      <c r="T2364" s="73"/>
      <c r="U2364" s="79"/>
      <c r="V2364" s="74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69"/>
      <c r="B2365" s="70"/>
      <c r="C2365" s="71"/>
      <c r="D2365" s="72"/>
      <c r="E2365" s="73"/>
      <c r="F2365" s="73"/>
      <c r="G2365" s="73"/>
      <c r="H2365" s="73"/>
      <c r="I2365" s="72"/>
      <c r="J2365" s="74"/>
      <c r="K2365" s="75"/>
      <c r="L2365" s="76"/>
      <c r="M2365" s="77"/>
      <c r="N2365" s="77"/>
      <c r="O2365" s="76"/>
      <c r="P2365" s="73"/>
      <c r="Q2365" s="73"/>
      <c r="R2365" s="73"/>
      <c r="S2365" s="78"/>
      <c r="T2365" s="73"/>
      <c r="U2365" s="79"/>
      <c r="V2365" s="74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69"/>
      <c r="B2366" s="70"/>
      <c r="C2366" s="71"/>
      <c r="D2366" s="72"/>
      <c r="E2366" s="73"/>
      <c r="F2366" s="73"/>
      <c r="G2366" s="73"/>
      <c r="H2366" s="73"/>
      <c r="I2366" s="72"/>
      <c r="J2366" s="74"/>
      <c r="K2366" s="75"/>
      <c r="L2366" s="76"/>
      <c r="M2366" s="77"/>
      <c r="N2366" s="77"/>
      <c r="O2366" s="76"/>
      <c r="P2366" s="73"/>
      <c r="Q2366" s="73"/>
      <c r="R2366" s="73"/>
      <c r="S2366" s="78"/>
      <c r="T2366" s="73"/>
      <c r="U2366" s="79"/>
      <c r="V2366" s="74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69"/>
      <c r="B2367" s="70"/>
      <c r="C2367" s="71"/>
      <c r="D2367" s="72"/>
      <c r="E2367" s="73"/>
      <c r="F2367" s="73"/>
      <c r="G2367" s="73"/>
      <c r="H2367" s="73"/>
      <c r="I2367" s="72"/>
      <c r="J2367" s="74"/>
      <c r="K2367" s="75"/>
      <c r="L2367" s="76"/>
      <c r="M2367" s="77"/>
      <c r="N2367" s="77"/>
      <c r="O2367" s="76"/>
      <c r="P2367" s="73"/>
      <c r="Q2367" s="73"/>
      <c r="R2367" s="73"/>
      <c r="S2367" s="78"/>
      <c r="T2367" s="73"/>
      <c r="U2367" s="79"/>
      <c r="V2367" s="74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69"/>
      <c r="B2368" s="70"/>
      <c r="C2368" s="71"/>
      <c r="D2368" s="72"/>
      <c r="E2368" s="73"/>
      <c r="F2368" s="73"/>
      <c r="G2368" s="73"/>
      <c r="H2368" s="73"/>
      <c r="I2368" s="72"/>
      <c r="J2368" s="74"/>
      <c r="K2368" s="75"/>
      <c r="L2368" s="76"/>
      <c r="M2368" s="77"/>
      <c r="N2368" s="77"/>
      <c r="O2368" s="76"/>
      <c r="P2368" s="73"/>
      <c r="Q2368" s="73"/>
      <c r="R2368" s="73"/>
      <c r="S2368" s="78"/>
      <c r="T2368" s="73"/>
      <c r="U2368" s="79"/>
      <c r="V2368" s="74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69"/>
      <c r="B2369" s="70"/>
      <c r="C2369" s="71"/>
      <c r="D2369" s="72"/>
      <c r="E2369" s="73"/>
      <c r="F2369" s="73"/>
      <c r="G2369" s="73"/>
      <c r="H2369" s="73"/>
      <c r="I2369" s="72"/>
      <c r="J2369" s="74"/>
      <c r="K2369" s="75"/>
      <c r="L2369" s="76"/>
      <c r="M2369" s="77"/>
      <c r="N2369" s="77"/>
      <c r="O2369" s="76"/>
      <c r="P2369" s="73"/>
      <c r="Q2369" s="73"/>
      <c r="R2369" s="73"/>
      <c r="S2369" s="78"/>
      <c r="T2369" s="73"/>
      <c r="U2369" s="79"/>
      <c r="V2369" s="74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69"/>
      <c r="B2370" s="70"/>
      <c r="C2370" s="71"/>
      <c r="D2370" s="72"/>
      <c r="E2370" s="73"/>
      <c r="F2370" s="73"/>
      <c r="G2370" s="73"/>
      <c r="H2370" s="73"/>
      <c r="I2370" s="72"/>
      <c r="J2370" s="74"/>
      <c r="K2370" s="75"/>
      <c r="L2370" s="76"/>
      <c r="M2370" s="77"/>
      <c r="N2370" s="77"/>
      <c r="O2370" s="76"/>
      <c r="P2370" s="73"/>
      <c r="Q2370" s="73"/>
      <c r="R2370" s="73"/>
      <c r="S2370" s="78"/>
      <c r="T2370" s="73"/>
      <c r="U2370" s="79"/>
      <c r="V2370" s="74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69"/>
      <c r="B2371" s="70"/>
      <c r="C2371" s="71"/>
      <c r="D2371" s="72"/>
      <c r="E2371" s="73"/>
      <c r="F2371" s="73"/>
      <c r="G2371" s="73"/>
      <c r="H2371" s="73"/>
      <c r="I2371" s="72"/>
      <c r="J2371" s="74"/>
      <c r="K2371" s="75"/>
      <c r="L2371" s="76"/>
      <c r="M2371" s="77"/>
      <c r="N2371" s="77"/>
      <c r="O2371" s="76"/>
      <c r="P2371" s="73"/>
      <c r="Q2371" s="73"/>
      <c r="R2371" s="73"/>
      <c r="S2371" s="78"/>
      <c r="T2371" s="73"/>
      <c r="U2371" s="79"/>
      <c r="V2371" s="74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69"/>
      <c r="B2372" s="70"/>
      <c r="C2372" s="71"/>
      <c r="D2372" s="72"/>
      <c r="E2372" s="73"/>
      <c r="F2372" s="73"/>
      <c r="G2372" s="73"/>
      <c r="H2372" s="73"/>
      <c r="I2372" s="72"/>
      <c r="J2372" s="74"/>
      <c r="K2372" s="75"/>
      <c r="L2372" s="76"/>
      <c r="M2372" s="77"/>
      <c r="N2372" s="77"/>
      <c r="O2372" s="76"/>
      <c r="P2372" s="73"/>
      <c r="Q2372" s="73"/>
      <c r="R2372" s="73"/>
      <c r="S2372" s="78"/>
      <c r="T2372" s="73"/>
      <c r="U2372" s="79"/>
      <c r="V2372" s="74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69"/>
      <c r="B2373" s="70"/>
      <c r="C2373" s="71"/>
      <c r="D2373" s="72"/>
      <c r="E2373" s="73"/>
      <c r="F2373" s="73"/>
      <c r="G2373" s="73"/>
      <c r="H2373" s="73"/>
      <c r="I2373" s="72"/>
      <c r="J2373" s="74"/>
      <c r="K2373" s="75"/>
      <c r="L2373" s="76"/>
      <c r="M2373" s="77"/>
      <c r="N2373" s="77"/>
      <c r="O2373" s="76"/>
      <c r="P2373" s="73"/>
      <c r="Q2373" s="73"/>
      <c r="R2373" s="73"/>
      <c r="S2373" s="78"/>
      <c r="T2373" s="73"/>
      <c r="U2373" s="79"/>
      <c r="V2373" s="74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69"/>
      <c r="B2374" s="70"/>
      <c r="C2374" s="71"/>
      <c r="D2374" s="72"/>
      <c r="E2374" s="73"/>
      <c r="F2374" s="73"/>
      <c r="G2374" s="73"/>
      <c r="H2374" s="73"/>
      <c r="I2374" s="72"/>
      <c r="J2374" s="74"/>
      <c r="K2374" s="75"/>
      <c r="L2374" s="76"/>
      <c r="M2374" s="77"/>
      <c r="N2374" s="77"/>
      <c r="O2374" s="76"/>
      <c r="P2374" s="73"/>
      <c r="Q2374" s="73"/>
      <c r="R2374" s="73"/>
      <c r="S2374" s="78"/>
      <c r="T2374" s="73"/>
      <c r="U2374" s="79"/>
      <c r="V2374" s="74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69"/>
      <c r="B2375" s="70"/>
      <c r="C2375" s="71"/>
      <c r="D2375" s="72"/>
      <c r="E2375" s="73"/>
      <c r="F2375" s="73"/>
      <c r="G2375" s="73"/>
      <c r="H2375" s="73"/>
      <c r="I2375" s="72"/>
      <c r="J2375" s="74"/>
      <c r="K2375" s="75"/>
      <c r="L2375" s="76"/>
      <c r="M2375" s="77"/>
      <c r="N2375" s="77"/>
      <c r="O2375" s="76"/>
      <c r="P2375" s="73"/>
      <c r="Q2375" s="73"/>
      <c r="R2375" s="73"/>
      <c r="S2375" s="78"/>
      <c r="T2375" s="73"/>
      <c r="U2375" s="79"/>
      <c r="V2375" s="74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69"/>
      <c r="B2376" s="70"/>
      <c r="C2376" s="71"/>
      <c r="D2376" s="72"/>
      <c r="E2376" s="73"/>
      <c r="F2376" s="73"/>
      <c r="G2376" s="73"/>
      <c r="H2376" s="73"/>
      <c r="I2376" s="72"/>
      <c r="J2376" s="74"/>
      <c r="K2376" s="75"/>
      <c r="L2376" s="76"/>
      <c r="M2376" s="77"/>
      <c r="N2376" s="77"/>
      <c r="O2376" s="76"/>
      <c r="P2376" s="73"/>
      <c r="Q2376" s="73"/>
      <c r="R2376" s="73"/>
      <c r="S2376" s="78"/>
      <c r="T2376" s="73"/>
      <c r="U2376" s="79"/>
      <c r="V2376" s="74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69"/>
      <c r="B2377" s="70"/>
      <c r="C2377" s="71"/>
      <c r="D2377" s="72"/>
      <c r="E2377" s="73"/>
      <c r="F2377" s="73"/>
      <c r="G2377" s="73"/>
      <c r="H2377" s="73"/>
      <c r="I2377" s="72"/>
      <c r="J2377" s="74"/>
      <c r="K2377" s="75"/>
      <c r="L2377" s="76"/>
      <c r="M2377" s="77"/>
      <c r="N2377" s="77"/>
      <c r="O2377" s="76"/>
      <c r="P2377" s="73"/>
      <c r="Q2377" s="73"/>
      <c r="R2377" s="73"/>
      <c r="S2377" s="78"/>
      <c r="T2377" s="73"/>
      <c r="U2377" s="79"/>
      <c r="V2377" s="74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69"/>
      <c r="B2378" s="70"/>
      <c r="C2378" s="71"/>
      <c r="D2378" s="72"/>
      <c r="E2378" s="73"/>
      <c r="F2378" s="73"/>
      <c r="G2378" s="73"/>
      <c r="H2378" s="73"/>
      <c r="I2378" s="72"/>
      <c r="J2378" s="74"/>
      <c r="K2378" s="75"/>
      <c r="L2378" s="76"/>
      <c r="M2378" s="77"/>
      <c r="N2378" s="77"/>
      <c r="O2378" s="76"/>
      <c r="P2378" s="73"/>
      <c r="Q2378" s="73"/>
      <c r="R2378" s="73"/>
      <c r="S2378" s="78"/>
      <c r="T2378" s="73"/>
      <c r="U2378" s="79"/>
      <c r="V2378" s="74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69"/>
      <c r="B2379" s="70"/>
      <c r="C2379" s="71"/>
      <c r="D2379" s="72"/>
      <c r="E2379" s="73"/>
      <c r="F2379" s="73"/>
      <c r="G2379" s="73"/>
      <c r="H2379" s="73"/>
      <c r="I2379" s="72"/>
      <c r="J2379" s="74"/>
      <c r="K2379" s="75"/>
      <c r="L2379" s="76"/>
      <c r="M2379" s="77"/>
      <c r="N2379" s="77"/>
      <c r="O2379" s="76"/>
      <c r="P2379" s="73"/>
      <c r="Q2379" s="73"/>
      <c r="R2379" s="73"/>
      <c r="S2379" s="78"/>
      <c r="T2379" s="73"/>
      <c r="U2379" s="79"/>
      <c r="V2379" s="74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69"/>
      <c r="B2380" s="70"/>
      <c r="C2380" s="71"/>
      <c r="D2380" s="72"/>
      <c r="E2380" s="73"/>
      <c r="F2380" s="73"/>
      <c r="G2380" s="73"/>
      <c r="H2380" s="73"/>
      <c r="I2380" s="72"/>
      <c r="J2380" s="74"/>
      <c r="K2380" s="75"/>
      <c r="L2380" s="76"/>
      <c r="M2380" s="77"/>
      <c r="N2380" s="77"/>
      <c r="O2380" s="76"/>
      <c r="P2380" s="73"/>
      <c r="Q2380" s="73"/>
      <c r="R2380" s="73"/>
      <c r="S2380" s="78"/>
      <c r="T2380" s="73"/>
      <c r="U2380" s="79"/>
      <c r="V2380" s="74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69"/>
      <c r="B2381" s="70"/>
      <c r="C2381" s="71"/>
      <c r="D2381" s="72"/>
      <c r="E2381" s="73"/>
      <c r="F2381" s="73"/>
      <c r="G2381" s="73"/>
      <c r="H2381" s="73"/>
      <c r="I2381" s="72"/>
      <c r="J2381" s="74"/>
      <c r="K2381" s="75"/>
      <c r="L2381" s="76"/>
      <c r="M2381" s="77"/>
      <c r="N2381" s="77"/>
      <c r="O2381" s="76"/>
      <c r="P2381" s="73"/>
      <c r="Q2381" s="73"/>
      <c r="R2381" s="73"/>
      <c r="S2381" s="78"/>
      <c r="T2381" s="73"/>
      <c r="U2381" s="79"/>
      <c r="V2381" s="74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69"/>
      <c r="B2382" s="70"/>
      <c r="C2382" s="71"/>
      <c r="D2382" s="72"/>
      <c r="E2382" s="73"/>
      <c r="F2382" s="73"/>
      <c r="G2382" s="73"/>
      <c r="H2382" s="73"/>
      <c r="I2382" s="72"/>
      <c r="J2382" s="74"/>
      <c r="K2382" s="75"/>
      <c r="L2382" s="76"/>
      <c r="M2382" s="77"/>
      <c r="N2382" s="77"/>
      <c r="O2382" s="76"/>
      <c r="P2382" s="73"/>
      <c r="Q2382" s="73"/>
      <c r="R2382" s="73"/>
      <c r="S2382" s="78"/>
      <c r="T2382" s="73"/>
      <c r="U2382" s="79"/>
      <c r="V2382" s="74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69"/>
      <c r="B2383" s="70"/>
      <c r="C2383" s="71"/>
      <c r="D2383" s="72"/>
      <c r="E2383" s="73"/>
      <c r="F2383" s="73"/>
      <c r="G2383" s="73"/>
      <c r="H2383" s="73"/>
      <c r="I2383" s="72"/>
      <c r="J2383" s="74"/>
      <c r="K2383" s="75"/>
      <c r="L2383" s="76"/>
      <c r="M2383" s="77"/>
      <c r="N2383" s="77"/>
      <c r="O2383" s="76"/>
      <c r="P2383" s="73"/>
      <c r="Q2383" s="73"/>
      <c r="R2383" s="73"/>
      <c r="S2383" s="78"/>
      <c r="T2383" s="73"/>
      <c r="U2383" s="79"/>
      <c r="V2383" s="74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69"/>
      <c r="B2384" s="70"/>
      <c r="C2384" s="71"/>
      <c r="D2384" s="72"/>
      <c r="E2384" s="73"/>
      <c r="F2384" s="73"/>
      <c r="G2384" s="73"/>
      <c r="H2384" s="73"/>
      <c r="I2384" s="72"/>
      <c r="J2384" s="74"/>
      <c r="K2384" s="75"/>
      <c r="L2384" s="76"/>
      <c r="M2384" s="77"/>
      <c r="N2384" s="77"/>
      <c r="O2384" s="76"/>
      <c r="P2384" s="73"/>
      <c r="Q2384" s="73"/>
      <c r="R2384" s="73"/>
      <c r="S2384" s="78"/>
      <c r="T2384" s="73"/>
      <c r="U2384" s="79"/>
      <c r="V2384" s="74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ht="15" x14ac:dyDescent="0.2">
      <c r="A2385" s="80"/>
      <c r="B2385" s="81"/>
      <c r="C2385" s="82"/>
      <c r="D2385" s="83"/>
      <c r="E2385" s="84"/>
      <c r="F2385" s="84"/>
      <c r="G2385" s="84"/>
      <c r="H2385" s="84"/>
      <c r="I2385" s="83"/>
      <c r="J2385" s="85"/>
      <c r="K2385" s="86"/>
      <c r="L2385" s="87"/>
      <c r="M2385" s="88"/>
      <c r="N2385" s="88"/>
      <c r="O2385" s="87"/>
      <c r="P2385" s="84"/>
      <c r="Q2385" s="84"/>
      <c r="R2385" s="84"/>
      <c r="S2385" s="89"/>
      <c r="T2385" s="84"/>
      <c r="U2385" s="90"/>
      <c r="V2385" s="85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  <c r="EZ2385" s="24"/>
    </row>
    <row r="2386" spans="1:156" x14ac:dyDescent="0.15">
      <c r="A2386" s="69"/>
      <c r="B2386" s="70"/>
      <c r="C2386" s="71"/>
      <c r="D2386" s="72"/>
      <c r="E2386" s="73"/>
      <c r="F2386" s="73"/>
      <c r="G2386" s="73"/>
      <c r="H2386" s="73"/>
      <c r="I2386" s="72"/>
      <c r="J2386" s="74"/>
      <c r="K2386" s="75"/>
      <c r="L2386" s="76"/>
      <c r="M2386" s="77"/>
      <c r="N2386" s="77"/>
      <c r="O2386" s="76"/>
      <c r="P2386" s="73"/>
      <c r="Q2386" s="73"/>
      <c r="R2386" s="73"/>
      <c r="S2386" s="78"/>
      <c r="T2386" s="73"/>
      <c r="U2386" s="79"/>
      <c r="V2386" s="74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  <c r="EZ2386" s="24"/>
    </row>
    <row r="2387" spans="1:156" x14ac:dyDescent="0.15">
      <c r="A2387" s="69"/>
      <c r="B2387" s="70"/>
      <c r="C2387" s="71"/>
      <c r="D2387" s="72"/>
      <c r="E2387" s="73"/>
      <c r="F2387" s="73"/>
      <c r="G2387" s="73"/>
      <c r="H2387" s="73"/>
      <c r="I2387" s="72"/>
      <c r="J2387" s="74"/>
      <c r="K2387" s="75"/>
      <c r="L2387" s="76"/>
      <c r="M2387" s="77"/>
      <c r="N2387" s="77"/>
      <c r="O2387" s="76"/>
      <c r="P2387" s="73"/>
      <c r="Q2387" s="73"/>
      <c r="R2387" s="73"/>
      <c r="S2387" s="78"/>
      <c r="T2387" s="73"/>
      <c r="U2387" s="79"/>
      <c r="V2387" s="74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  <c r="EZ2387" s="24"/>
    </row>
    <row r="2388" spans="1:156" x14ac:dyDescent="0.15">
      <c r="A2388" s="69"/>
      <c r="B2388" s="70"/>
      <c r="C2388" s="71"/>
      <c r="D2388" s="72"/>
      <c r="E2388" s="73"/>
      <c r="F2388" s="73"/>
      <c r="G2388" s="73"/>
      <c r="H2388" s="73"/>
      <c r="I2388" s="72"/>
      <c r="J2388" s="74"/>
      <c r="K2388" s="75"/>
      <c r="L2388" s="76"/>
      <c r="M2388" s="77"/>
      <c r="N2388" s="77"/>
      <c r="O2388" s="76"/>
      <c r="P2388" s="73"/>
      <c r="Q2388" s="73"/>
      <c r="R2388" s="73"/>
      <c r="S2388" s="78"/>
      <c r="T2388" s="73"/>
      <c r="U2388" s="79"/>
      <c r="V2388" s="74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69"/>
      <c r="B2389" s="70"/>
      <c r="C2389" s="71"/>
      <c r="D2389" s="72"/>
      <c r="E2389" s="73"/>
      <c r="F2389" s="73"/>
      <c r="G2389" s="73"/>
      <c r="H2389" s="73"/>
      <c r="I2389" s="72"/>
      <c r="J2389" s="74"/>
      <c r="K2389" s="75"/>
      <c r="L2389" s="76"/>
      <c r="M2389" s="77"/>
      <c r="N2389" s="77"/>
      <c r="O2389" s="76"/>
      <c r="P2389" s="73"/>
      <c r="Q2389" s="73"/>
      <c r="R2389" s="73"/>
      <c r="S2389" s="78"/>
      <c r="T2389" s="73"/>
      <c r="U2389" s="79"/>
      <c r="V2389" s="74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69"/>
      <c r="B2390" s="70"/>
      <c r="C2390" s="71"/>
      <c r="D2390" s="72"/>
      <c r="E2390" s="73"/>
      <c r="F2390" s="73"/>
      <c r="G2390" s="73"/>
      <c r="H2390" s="73"/>
      <c r="I2390" s="72"/>
      <c r="J2390" s="74"/>
      <c r="K2390" s="75"/>
      <c r="L2390" s="76"/>
      <c r="M2390" s="77"/>
      <c r="N2390" s="77"/>
      <c r="O2390" s="76"/>
      <c r="P2390" s="73"/>
      <c r="Q2390" s="73"/>
      <c r="R2390" s="73"/>
      <c r="S2390" s="78"/>
      <c r="T2390" s="73"/>
      <c r="U2390" s="79"/>
      <c r="V2390" s="74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69"/>
      <c r="B2391" s="70"/>
      <c r="C2391" s="71"/>
      <c r="D2391" s="72"/>
      <c r="E2391" s="73"/>
      <c r="F2391" s="73"/>
      <c r="G2391" s="73"/>
      <c r="H2391" s="73"/>
      <c r="I2391" s="72"/>
      <c r="J2391" s="74"/>
      <c r="K2391" s="75"/>
      <c r="L2391" s="76"/>
      <c r="M2391" s="77"/>
      <c r="N2391" s="77"/>
      <c r="O2391" s="76"/>
      <c r="P2391" s="73"/>
      <c r="Q2391" s="73"/>
      <c r="R2391" s="73"/>
      <c r="S2391" s="78"/>
      <c r="T2391" s="73"/>
      <c r="U2391" s="79"/>
      <c r="V2391" s="74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69"/>
      <c r="B2392" s="70"/>
      <c r="C2392" s="71"/>
      <c r="D2392" s="72"/>
      <c r="E2392" s="73"/>
      <c r="F2392" s="73"/>
      <c r="G2392" s="73"/>
      <c r="H2392" s="73"/>
      <c r="I2392" s="72"/>
      <c r="J2392" s="74"/>
      <c r="K2392" s="75"/>
      <c r="L2392" s="76"/>
      <c r="M2392" s="77"/>
      <c r="N2392" s="77"/>
      <c r="O2392" s="76"/>
      <c r="P2392" s="73"/>
      <c r="Q2392" s="73"/>
      <c r="R2392" s="73"/>
      <c r="S2392" s="78"/>
      <c r="T2392" s="73"/>
      <c r="U2392" s="79"/>
      <c r="V2392" s="74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69"/>
      <c r="B2393" s="70"/>
      <c r="C2393" s="71"/>
      <c r="D2393" s="72"/>
      <c r="E2393" s="73"/>
      <c r="F2393" s="73"/>
      <c r="G2393" s="73"/>
      <c r="H2393" s="73"/>
      <c r="I2393" s="72"/>
      <c r="J2393" s="74"/>
      <c r="K2393" s="75"/>
      <c r="L2393" s="76"/>
      <c r="M2393" s="77"/>
      <c r="N2393" s="77"/>
      <c r="O2393" s="76"/>
      <c r="P2393" s="73"/>
      <c r="Q2393" s="73"/>
      <c r="R2393" s="73"/>
      <c r="S2393" s="78"/>
      <c r="T2393" s="73"/>
      <c r="U2393" s="79"/>
      <c r="V2393" s="74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69"/>
      <c r="B2394" s="70"/>
      <c r="C2394" s="71"/>
      <c r="D2394" s="72"/>
      <c r="E2394" s="73"/>
      <c r="F2394" s="73"/>
      <c r="G2394" s="73"/>
      <c r="H2394" s="73"/>
      <c r="I2394" s="72"/>
      <c r="J2394" s="74"/>
      <c r="K2394" s="75"/>
      <c r="L2394" s="76"/>
      <c r="M2394" s="77"/>
      <c r="N2394" s="77"/>
      <c r="O2394" s="76"/>
      <c r="P2394" s="73"/>
      <c r="Q2394" s="73"/>
      <c r="R2394" s="73"/>
      <c r="S2394" s="78"/>
      <c r="T2394" s="73"/>
      <c r="U2394" s="79"/>
      <c r="V2394" s="74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69"/>
      <c r="B2395" s="70"/>
      <c r="C2395" s="71"/>
      <c r="D2395" s="72"/>
      <c r="E2395" s="73"/>
      <c r="F2395" s="73"/>
      <c r="G2395" s="73"/>
      <c r="H2395" s="73"/>
      <c r="I2395" s="72"/>
      <c r="J2395" s="74"/>
      <c r="K2395" s="75"/>
      <c r="L2395" s="76"/>
      <c r="M2395" s="77"/>
      <c r="N2395" s="77"/>
      <c r="O2395" s="76"/>
      <c r="P2395" s="73"/>
      <c r="Q2395" s="73"/>
      <c r="R2395" s="73"/>
      <c r="S2395" s="78"/>
      <c r="T2395" s="73"/>
      <c r="U2395" s="79"/>
      <c r="V2395" s="74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69"/>
      <c r="B2396" s="70"/>
      <c r="C2396" s="71"/>
      <c r="D2396" s="72"/>
      <c r="E2396" s="73"/>
      <c r="F2396" s="73"/>
      <c r="G2396" s="73"/>
      <c r="H2396" s="73"/>
      <c r="I2396" s="72"/>
      <c r="J2396" s="74"/>
      <c r="K2396" s="75"/>
      <c r="L2396" s="76"/>
      <c r="M2396" s="77"/>
      <c r="N2396" s="77"/>
      <c r="O2396" s="76"/>
      <c r="P2396" s="73"/>
      <c r="Q2396" s="73"/>
      <c r="R2396" s="73"/>
      <c r="S2396" s="78"/>
      <c r="T2396" s="73"/>
      <c r="U2396" s="79"/>
      <c r="V2396" s="74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69"/>
      <c r="B2397" s="70"/>
      <c r="C2397" s="71"/>
      <c r="D2397" s="72"/>
      <c r="E2397" s="73"/>
      <c r="F2397" s="73"/>
      <c r="G2397" s="73"/>
      <c r="H2397" s="73"/>
      <c r="I2397" s="72"/>
      <c r="J2397" s="74"/>
      <c r="K2397" s="75"/>
      <c r="L2397" s="76"/>
      <c r="M2397" s="77"/>
      <c r="N2397" s="77"/>
      <c r="O2397" s="76"/>
      <c r="P2397" s="73"/>
      <c r="Q2397" s="73"/>
      <c r="R2397" s="73"/>
      <c r="S2397" s="78"/>
      <c r="T2397" s="73"/>
      <c r="U2397" s="79"/>
      <c r="V2397" s="74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69"/>
      <c r="B2398" s="70"/>
      <c r="C2398" s="71"/>
      <c r="D2398" s="72"/>
      <c r="E2398" s="73"/>
      <c r="F2398" s="73"/>
      <c r="G2398" s="73"/>
      <c r="H2398" s="73"/>
      <c r="I2398" s="72"/>
      <c r="J2398" s="74"/>
      <c r="K2398" s="75"/>
      <c r="L2398" s="76"/>
      <c r="M2398" s="77"/>
      <c r="N2398" s="77"/>
      <c r="O2398" s="76"/>
      <c r="P2398" s="73"/>
      <c r="Q2398" s="73"/>
      <c r="R2398" s="73"/>
      <c r="S2398" s="78"/>
      <c r="T2398" s="73"/>
      <c r="U2398" s="79"/>
      <c r="V2398" s="74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69"/>
      <c r="B2399" s="70"/>
      <c r="C2399" s="71"/>
      <c r="D2399" s="72"/>
      <c r="E2399" s="73"/>
      <c r="F2399" s="73"/>
      <c r="G2399" s="73"/>
      <c r="H2399" s="73"/>
      <c r="I2399" s="72"/>
      <c r="J2399" s="74"/>
      <c r="K2399" s="75"/>
      <c r="L2399" s="76"/>
      <c r="M2399" s="77"/>
      <c r="N2399" s="77"/>
      <c r="O2399" s="76"/>
      <c r="P2399" s="73"/>
      <c r="Q2399" s="73"/>
      <c r="R2399" s="73"/>
      <c r="S2399" s="78"/>
      <c r="T2399" s="73"/>
      <c r="U2399" s="79"/>
      <c r="V2399" s="74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69"/>
      <c r="B2400" s="70"/>
      <c r="C2400" s="71"/>
      <c r="D2400" s="72"/>
      <c r="E2400" s="73"/>
      <c r="F2400" s="73"/>
      <c r="G2400" s="73"/>
      <c r="H2400" s="73"/>
      <c r="I2400" s="72"/>
      <c r="J2400" s="74"/>
      <c r="K2400" s="75"/>
      <c r="L2400" s="76"/>
      <c r="M2400" s="77"/>
      <c r="N2400" s="77"/>
      <c r="O2400" s="76"/>
      <c r="P2400" s="73"/>
      <c r="Q2400" s="73"/>
      <c r="R2400" s="73"/>
      <c r="S2400" s="78"/>
      <c r="T2400" s="73"/>
      <c r="U2400" s="79"/>
      <c r="V2400" s="74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69"/>
      <c r="B2401" s="70"/>
      <c r="C2401" s="71"/>
      <c r="D2401" s="72"/>
      <c r="E2401" s="73"/>
      <c r="F2401" s="73"/>
      <c r="G2401" s="73"/>
      <c r="H2401" s="73"/>
      <c r="I2401" s="72"/>
      <c r="J2401" s="74"/>
      <c r="K2401" s="75"/>
      <c r="L2401" s="76"/>
      <c r="M2401" s="77"/>
      <c r="N2401" s="77"/>
      <c r="O2401" s="76"/>
      <c r="P2401" s="73"/>
      <c r="Q2401" s="73"/>
      <c r="R2401" s="73"/>
      <c r="S2401" s="78"/>
      <c r="T2401" s="73"/>
      <c r="U2401" s="79"/>
      <c r="V2401" s="74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69"/>
      <c r="B2402" s="70"/>
      <c r="C2402" s="71"/>
      <c r="D2402" s="72"/>
      <c r="E2402" s="73"/>
      <c r="F2402" s="73"/>
      <c r="G2402" s="73"/>
      <c r="H2402" s="73"/>
      <c r="I2402" s="72"/>
      <c r="J2402" s="74"/>
      <c r="K2402" s="75"/>
      <c r="L2402" s="76"/>
      <c r="M2402" s="77"/>
      <c r="N2402" s="77"/>
      <c r="O2402" s="76"/>
      <c r="P2402" s="73"/>
      <c r="Q2402" s="73"/>
      <c r="R2402" s="73"/>
      <c r="S2402" s="78"/>
      <c r="T2402" s="73"/>
      <c r="U2402" s="79"/>
      <c r="V2402" s="74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69"/>
      <c r="B2403" s="70"/>
      <c r="C2403" s="71"/>
      <c r="D2403" s="72"/>
      <c r="E2403" s="73"/>
      <c r="F2403" s="73"/>
      <c r="G2403" s="73"/>
      <c r="H2403" s="73"/>
      <c r="I2403" s="72"/>
      <c r="J2403" s="74"/>
      <c r="K2403" s="75"/>
      <c r="L2403" s="76"/>
      <c r="M2403" s="77"/>
      <c r="N2403" s="77"/>
      <c r="O2403" s="76"/>
      <c r="P2403" s="73"/>
      <c r="Q2403" s="73"/>
      <c r="R2403" s="73"/>
      <c r="S2403" s="78"/>
      <c r="T2403" s="73"/>
      <c r="U2403" s="79"/>
      <c r="V2403" s="74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69"/>
      <c r="B2404" s="70"/>
      <c r="C2404" s="71"/>
      <c r="D2404" s="72"/>
      <c r="E2404" s="73"/>
      <c r="F2404" s="73"/>
      <c r="G2404" s="73"/>
      <c r="H2404" s="73"/>
      <c r="I2404" s="72"/>
      <c r="J2404" s="74"/>
      <c r="K2404" s="75"/>
      <c r="L2404" s="76"/>
      <c r="M2404" s="77"/>
      <c r="N2404" s="77"/>
      <c r="O2404" s="76"/>
      <c r="P2404" s="73"/>
      <c r="Q2404" s="73"/>
      <c r="R2404" s="73"/>
      <c r="S2404" s="78"/>
      <c r="T2404" s="73"/>
      <c r="U2404" s="79"/>
      <c r="V2404" s="74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69"/>
      <c r="B2405" s="70"/>
      <c r="C2405" s="71"/>
      <c r="D2405" s="72"/>
      <c r="E2405" s="73"/>
      <c r="F2405" s="73"/>
      <c r="G2405" s="73"/>
      <c r="H2405" s="73"/>
      <c r="I2405" s="72"/>
      <c r="J2405" s="74"/>
      <c r="K2405" s="75"/>
      <c r="L2405" s="76"/>
      <c r="M2405" s="77"/>
      <c r="N2405" s="77"/>
      <c r="O2405" s="76"/>
      <c r="P2405" s="73"/>
      <c r="Q2405" s="73"/>
      <c r="R2405" s="73"/>
      <c r="S2405" s="78"/>
      <c r="T2405" s="73"/>
      <c r="U2405" s="79"/>
      <c r="V2405" s="74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69"/>
      <c r="B2406" s="70"/>
      <c r="C2406" s="71"/>
      <c r="D2406" s="72"/>
      <c r="E2406" s="73"/>
      <c r="F2406" s="73"/>
      <c r="G2406" s="73"/>
      <c r="H2406" s="73"/>
      <c r="I2406" s="72"/>
      <c r="J2406" s="74"/>
      <c r="K2406" s="75"/>
      <c r="L2406" s="76"/>
      <c r="M2406" s="77"/>
      <c r="N2406" s="77"/>
      <c r="O2406" s="76"/>
      <c r="P2406" s="73"/>
      <c r="Q2406" s="73"/>
      <c r="R2406" s="73"/>
      <c r="S2406" s="78"/>
      <c r="T2406" s="73"/>
      <c r="U2406" s="79"/>
      <c r="V2406" s="74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69"/>
      <c r="B2407" s="70"/>
      <c r="C2407" s="71"/>
      <c r="D2407" s="72"/>
      <c r="E2407" s="73"/>
      <c r="F2407" s="73"/>
      <c r="G2407" s="73"/>
      <c r="H2407" s="73"/>
      <c r="I2407" s="72"/>
      <c r="J2407" s="74"/>
      <c r="K2407" s="75"/>
      <c r="L2407" s="76"/>
      <c r="M2407" s="77"/>
      <c r="N2407" s="77"/>
      <c r="O2407" s="76"/>
      <c r="P2407" s="73"/>
      <c r="Q2407" s="73"/>
      <c r="R2407" s="73"/>
      <c r="S2407" s="78"/>
      <c r="T2407" s="73"/>
      <c r="U2407" s="79"/>
      <c r="V2407" s="74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69"/>
      <c r="B2408" s="70"/>
      <c r="C2408" s="71"/>
      <c r="D2408" s="72"/>
      <c r="E2408" s="73"/>
      <c r="F2408" s="73"/>
      <c r="G2408" s="73"/>
      <c r="H2408" s="73"/>
      <c r="I2408" s="72"/>
      <c r="J2408" s="74"/>
      <c r="K2408" s="75"/>
      <c r="L2408" s="76"/>
      <c r="M2408" s="77"/>
      <c r="N2408" s="77"/>
      <c r="O2408" s="76"/>
      <c r="P2408" s="73"/>
      <c r="Q2408" s="73"/>
      <c r="R2408" s="73"/>
      <c r="S2408" s="78"/>
      <c r="T2408" s="73"/>
      <c r="U2408" s="79"/>
      <c r="V2408" s="74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69"/>
      <c r="B2409" s="70"/>
      <c r="C2409" s="71"/>
      <c r="D2409" s="72"/>
      <c r="E2409" s="73"/>
      <c r="F2409" s="73"/>
      <c r="G2409" s="73"/>
      <c r="H2409" s="73"/>
      <c r="I2409" s="72"/>
      <c r="J2409" s="74"/>
      <c r="K2409" s="75"/>
      <c r="L2409" s="76"/>
      <c r="M2409" s="77"/>
      <c r="N2409" s="77"/>
      <c r="O2409" s="76"/>
      <c r="P2409" s="73"/>
      <c r="Q2409" s="73"/>
      <c r="R2409" s="73"/>
      <c r="S2409" s="78"/>
      <c r="T2409" s="73"/>
      <c r="U2409" s="79"/>
      <c r="V2409" s="74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69"/>
      <c r="B2410" s="70"/>
      <c r="C2410" s="71"/>
      <c r="D2410" s="72"/>
      <c r="E2410" s="73"/>
      <c r="F2410" s="73"/>
      <c r="G2410" s="73"/>
      <c r="H2410" s="73"/>
      <c r="I2410" s="72"/>
      <c r="J2410" s="74"/>
      <c r="K2410" s="75"/>
      <c r="L2410" s="76"/>
      <c r="M2410" s="77"/>
      <c r="N2410" s="77"/>
      <c r="O2410" s="76"/>
      <c r="P2410" s="73"/>
      <c r="Q2410" s="73"/>
      <c r="R2410" s="73"/>
      <c r="S2410" s="78"/>
      <c r="T2410" s="73"/>
      <c r="U2410" s="79"/>
      <c r="V2410" s="74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69"/>
      <c r="B2411" s="70"/>
      <c r="C2411" s="71"/>
      <c r="D2411" s="72"/>
      <c r="E2411" s="73"/>
      <c r="F2411" s="73"/>
      <c r="G2411" s="73"/>
      <c r="H2411" s="73"/>
      <c r="I2411" s="72"/>
      <c r="J2411" s="74"/>
      <c r="K2411" s="75"/>
      <c r="L2411" s="76"/>
      <c r="M2411" s="77"/>
      <c r="N2411" s="77"/>
      <c r="O2411" s="76"/>
      <c r="P2411" s="73"/>
      <c r="Q2411" s="73"/>
      <c r="R2411" s="73"/>
      <c r="S2411" s="78"/>
      <c r="T2411" s="73"/>
      <c r="U2411" s="79"/>
      <c r="V2411" s="74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69"/>
      <c r="B2412" s="70"/>
      <c r="C2412" s="71"/>
      <c r="D2412" s="72"/>
      <c r="E2412" s="73"/>
      <c r="F2412" s="73"/>
      <c r="G2412" s="73"/>
      <c r="H2412" s="73"/>
      <c r="I2412" s="72"/>
      <c r="J2412" s="74"/>
      <c r="K2412" s="75"/>
      <c r="L2412" s="76"/>
      <c r="M2412" s="77"/>
      <c r="N2412" s="77"/>
      <c r="O2412" s="76"/>
      <c r="P2412" s="73"/>
      <c r="Q2412" s="73"/>
      <c r="R2412" s="73"/>
      <c r="S2412" s="78"/>
      <c r="T2412" s="73"/>
      <c r="U2412" s="79"/>
      <c r="V2412" s="74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69"/>
      <c r="B2413" s="70"/>
      <c r="C2413" s="71"/>
      <c r="D2413" s="72"/>
      <c r="E2413" s="73"/>
      <c r="F2413" s="73"/>
      <c r="G2413" s="73"/>
      <c r="H2413" s="73"/>
      <c r="I2413" s="72"/>
      <c r="J2413" s="74"/>
      <c r="K2413" s="75"/>
      <c r="L2413" s="76"/>
      <c r="M2413" s="77"/>
      <c r="N2413" s="77"/>
      <c r="O2413" s="76"/>
      <c r="P2413" s="73"/>
      <c r="Q2413" s="73"/>
      <c r="R2413" s="73"/>
      <c r="S2413" s="78"/>
      <c r="T2413" s="73"/>
      <c r="U2413" s="79"/>
      <c r="V2413" s="74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69"/>
      <c r="B2414" s="70"/>
      <c r="C2414" s="71"/>
      <c r="D2414" s="72"/>
      <c r="E2414" s="73"/>
      <c r="F2414" s="73"/>
      <c r="G2414" s="73"/>
      <c r="H2414" s="73"/>
      <c r="I2414" s="72"/>
      <c r="J2414" s="74"/>
      <c r="K2414" s="75"/>
      <c r="L2414" s="76"/>
      <c r="M2414" s="77"/>
      <c r="N2414" s="77"/>
      <c r="O2414" s="76"/>
      <c r="P2414" s="73"/>
      <c r="Q2414" s="73"/>
      <c r="R2414" s="73"/>
      <c r="S2414" s="78"/>
      <c r="T2414" s="73"/>
      <c r="U2414" s="79"/>
      <c r="V2414" s="74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69"/>
      <c r="B2415" s="70"/>
      <c r="C2415" s="71"/>
      <c r="D2415" s="72"/>
      <c r="E2415" s="73"/>
      <c r="F2415" s="73"/>
      <c r="G2415" s="73"/>
      <c r="H2415" s="73"/>
      <c r="I2415" s="72"/>
      <c r="J2415" s="74"/>
      <c r="K2415" s="75"/>
      <c r="L2415" s="76"/>
      <c r="M2415" s="77"/>
      <c r="N2415" s="77"/>
      <c r="O2415" s="76"/>
      <c r="P2415" s="73"/>
      <c r="Q2415" s="73"/>
      <c r="R2415" s="73"/>
      <c r="S2415" s="78"/>
      <c r="T2415" s="73"/>
      <c r="U2415" s="79"/>
      <c r="V2415" s="74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69"/>
      <c r="B2416" s="70"/>
      <c r="C2416" s="71"/>
      <c r="D2416" s="72"/>
      <c r="E2416" s="73"/>
      <c r="F2416" s="73"/>
      <c r="G2416" s="73"/>
      <c r="H2416" s="73"/>
      <c r="I2416" s="72"/>
      <c r="J2416" s="74"/>
      <c r="K2416" s="75"/>
      <c r="L2416" s="76"/>
      <c r="M2416" s="77"/>
      <c r="N2416" s="77"/>
      <c r="O2416" s="76"/>
      <c r="P2416" s="73"/>
      <c r="Q2416" s="73"/>
      <c r="R2416" s="73"/>
      <c r="S2416" s="78"/>
      <c r="T2416" s="73"/>
      <c r="U2416" s="79"/>
      <c r="V2416" s="74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69"/>
      <c r="B2417" s="70"/>
      <c r="C2417" s="71"/>
      <c r="D2417" s="72"/>
      <c r="E2417" s="73"/>
      <c r="F2417" s="73"/>
      <c r="G2417" s="73"/>
      <c r="H2417" s="73"/>
      <c r="I2417" s="72"/>
      <c r="J2417" s="74"/>
      <c r="K2417" s="75"/>
      <c r="L2417" s="76"/>
      <c r="M2417" s="77"/>
      <c r="N2417" s="77"/>
      <c r="O2417" s="76"/>
      <c r="P2417" s="73"/>
      <c r="Q2417" s="73"/>
      <c r="R2417" s="73"/>
      <c r="S2417" s="78"/>
      <c r="T2417" s="73"/>
      <c r="U2417" s="79"/>
      <c r="V2417" s="74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69"/>
      <c r="B2418" s="70"/>
      <c r="C2418" s="71"/>
      <c r="D2418" s="72"/>
      <c r="E2418" s="73"/>
      <c r="F2418" s="73"/>
      <c r="G2418" s="73"/>
      <c r="H2418" s="73"/>
      <c r="I2418" s="72"/>
      <c r="J2418" s="74"/>
      <c r="K2418" s="75"/>
      <c r="L2418" s="76"/>
      <c r="M2418" s="77"/>
      <c r="N2418" s="77"/>
      <c r="O2418" s="76"/>
      <c r="P2418" s="73"/>
      <c r="Q2418" s="73"/>
      <c r="R2418" s="73"/>
      <c r="S2418" s="78"/>
      <c r="T2418" s="73"/>
      <c r="U2418" s="79"/>
      <c r="V2418" s="74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69"/>
      <c r="B2419" s="70"/>
      <c r="C2419" s="71"/>
      <c r="D2419" s="72"/>
      <c r="E2419" s="73"/>
      <c r="F2419" s="73"/>
      <c r="G2419" s="73"/>
      <c r="H2419" s="73"/>
      <c r="I2419" s="72"/>
      <c r="J2419" s="74"/>
      <c r="K2419" s="75"/>
      <c r="L2419" s="76"/>
      <c r="M2419" s="77"/>
      <c r="N2419" s="77"/>
      <c r="O2419" s="76"/>
      <c r="P2419" s="73"/>
      <c r="Q2419" s="73"/>
      <c r="R2419" s="73"/>
      <c r="S2419" s="78"/>
      <c r="T2419" s="73"/>
      <c r="U2419" s="79"/>
      <c r="V2419" s="74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69"/>
      <c r="B2420" s="70"/>
      <c r="C2420" s="71"/>
      <c r="D2420" s="72"/>
      <c r="E2420" s="73"/>
      <c r="F2420" s="73"/>
      <c r="G2420" s="73"/>
      <c r="H2420" s="73"/>
      <c r="I2420" s="72"/>
      <c r="J2420" s="74"/>
      <c r="K2420" s="75"/>
      <c r="L2420" s="76"/>
      <c r="M2420" s="77"/>
      <c r="N2420" s="77"/>
      <c r="O2420" s="76"/>
      <c r="P2420" s="73"/>
      <c r="Q2420" s="73"/>
      <c r="R2420" s="73"/>
      <c r="S2420" s="78"/>
      <c r="T2420" s="73"/>
      <c r="U2420" s="79"/>
      <c r="V2420" s="74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69"/>
      <c r="B2421" s="70"/>
      <c r="C2421" s="71"/>
      <c r="D2421" s="72"/>
      <c r="E2421" s="73"/>
      <c r="F2421" s="73"/>
      <c r="G2421" s="73"/>
      <c r="H2421" s="73"/>
      <c r="I2421" s="72"/>
      <c r="J2421" s="74"/>
      <c r="K2421" s="75"/>
      <c r="L2421" s="76"/>
      <c r="M2421" s="77"/>
      <c r="N2421" s="77"/>
      <c r="O2421" s="76"/>
      <c r="P2421" s="73"/>
      <c r="Q2421" s="73"/>
      <c r="R2421" s="73"/>
      <c r="S2421" s="78"/>
      <c r="T2421" s="73"/>
      <c r="U2421" s="79"/>
      <c r="V2421" s="74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69"/>
      <c r="B2422" s="70"/>
      <c r="C2422" s="71"/>
      <c r="D2422" s="72"/>
      <c r="E2422" s="73"/>
      <c r="F2422" s="73"/>
      <c r="G2422" s="73"/>
      <c r="H2422" s="73"/>
      <c r="I2422" s="72"/>
      <c r="J2422" s="74"/>
      <c r="K2422" s="75"/>
      <c r="L2422" s="76"/>
      <c r="M2422" s="77"/>
      <c r="N2422" s="77"/>
      <c r="O2422" s="76"/>
      <c r="P2422" s="73"/>
      <c r="Q2422" s="73"/>
      <c r="R2422" s="73"/>
      <c r="S2422" s="78"/>
      <c r="T2422" s="73"/>
      <c r="U2422" s="79"/>
      <c r="V2422" s="74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69"/>
      <c r="B2423" s="70"/>
      <c r="C2423" s="71"/>
      <c r="D2423" s="72"/>
      <c r="E2423" s="73"/>
      <c r="F2423" s="73"/>
      <c r="G2423" s="73"/>
      <c r="H2423" s="73"/>
      <c r="I2423" s="72"/>
      <c r="J2423" s="74"/>
      <c r="K2423" s="75"/>
      <c r="L2423" s="76"/>
      <c r="M2423" s="77"/>
      <c r="N2423" s="77"/>
      <c r="O2423" s="76"/>
      <c r="P2423" s="73"/>
      <c r="Q2423" s="73"/>
      <c r="R2423" s="73"/>
      <c r="S2423" s="78"/>
      <c r="T2423" s="73"/>
      <c r="U2423" s="79"/>
      <c r="V2423" s="74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69"/>
      <c r="B2424" s="70"/>
      <c r="C2424" s="71"/>
      <c r="D2424" s="72"/>
      <c r="E2424" s="73"/>
      <c r="F2424" s="73"/>
      <c r="G2424" s="73"/>
      <c r="H2424" s="73"/>
      <c r="I2424" s="72"/>
      <c r="J2424" s="74"/>
      <c r="K2424" s="75"/>
      <c r="L2424" s="76"/>
      <c r="M2424" s="77"/>
      <c r="N2424" s="77"/>
      <c r="O2424" s="76"/>
      <c r="P2424" s="73"/>
      <c r="Q2424" s="73"/>
      <c r="R2424" s="73"/>
      <c r="S2424" s="78"/>
      <c r="T2424" s="73"/>
      <c r="U2424" s="79"/>
      <c r="V2424" s="74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69"/>
      <c r="B2425" s="70"/>
      <c r="C2425" s="71"/>
      <c r="D2425" s="72"/>
      <c r="E2425" s="73"/>
      <c r="F2425" s="73"/>
      <c r="G2425" s="73"/>
      <c r="H2425" s="73"/>
      <c r="I2425" s="72"/>
      <c r="J2425" s="74"/>
      <c r="K2425" s="75"/>
      <c r="L2425" s="76"/>
      <c r="M2425" s="77"/>
      <c r="N2425" s="77"/>
      <c r="O2425" s="76"/>
      <c r="P2425" s="73"/>
      <c r="Q2425" s="73"/>
      <c r="R2425" s="73"/>
      <c r="S2425" s="78"/>
      <c r="T2425" s="73"/>
      <c r="U2425" s="79"/>
      <c r="V2425" s="74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69"/>
      <c r="B2426" s="70"/>
      <c r="C2426" s="71"/>
      <c r="D2426" s="72"/>
      <c r="E2426" s="73"/>
      <c r="F2426" s="73"/>
      <c r="G2426" s="73"/>
      <c r="H2426" s="73"/>
      <c r="I2426" s="72"/>
      <c r="J2426" s="74"/>
      <c r="K2426" s="75"/>
      <c r="L2426" s="76"/>
      <c r="M2426" s="77"/>
      <c r="N2426" s="77"/>
      <c r="O2426" s="76"/>
      <c r="P2426" s="73"/>
      <c r="Q2426" s="73"/>
      <c r="R2426" s="73"/>
      <c r="S2426" s="78"/>
      <c r="T2426" s="73"/>
      <c r="U2426" s="79"/>
      <c r="V2426" s="74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69"/>
      <c r="B2427" s="70"/>
      <c r="C2427" s="71"/>
      <c r="D2427" s="72"/>
      <c r="E2427" s="73"/>
      <c r="F2427" s="73"/>
      <c r="G2427" s="73"/>
      <c r="H2427" s="73"/>
      <c r="I2427" s="72"/>
      <c r="J2427" s="74"/>
      <c r="K2427" s="75"/>
      <c r="L2427" s="76"/>
      <c r="M2427" s="77"/>
      <c r="N2427" s="77"/>
      <c r="O2427" s="76"/>
      <c r="P2427" s="73"/>
      <c r="Q2427" s="73"/>
      <c r="R2427" s="73"/>
      <c r="S2427" s="78"/>
      <c r="T2427" s="73"/>
      <c r="U2427" s="79"/>
      <c r="V2427" s="74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69"/>
      <c r="B2428" s="70"/>
      <c r="C2428" s="71"/>
      <c r="D2428" s="72"/>
      <c r="E2428" s="73"/>
      <c r="F2428" s="73"/>
      <c r="G2428" s="73"/>
      <c r="H2428" s="73"/>
      <c r="I2428" s="72"/>
      <c r="J2428" s="74"/>
      <c r="K2428" s="75"/>
      <c r="L2428" s="76"/>
      <c r="M2428" s="77"/>
      <c r="N2428" s="77"/>
      <c r="O2428" s="76"/>
      <c r="P2428" s="73"/>
      <c r="Q2428" s="73"/>
      <c r="R2428" s="73"/>
      <c r="S2428" s="78"/>
      <c r="T2428" s="73"/>
      <c r="U2428" s="79"/>
      <c r="V2428" s="74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69"/>
      <c r="B2429" s="70"/>
      <c r="C2429" s="71"/>
      <c r="D2429" s="72"/>
      <c r="E2429" s="73"/>
      <c r="F2429" s="73"/>
      <c r="G2429" s="73"/>
      <c r="H2429" s="73"/>
      <c r="I2429" s="72"/>
      <c r="J2429" s="74"/>
      <c r="K2429" s="75"/>
      <c r="L2429" s="76"/>
      <c r="M2429" s="77"/>
      <c r="N2429" s="77"/>
      <c r="O2429" s="76"/>
      <c r="P2429" s="73"/>
      <c r="Q2429" s="73"/>
      <c r="R2429" s="73"/>
      <c r="S2429" s="78"/>
      <c r="T2429" s="73"/>
      <c r="U2429" s="79"/>
      <c r="V2429" s="74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69"/>
      <c r="B2430" s="70"/>
      <c r="C2430" s="71"/>
      <c r="D2430" s="72"/>
      <c r="E2430" s="73"/>
      <c r="F2430" s="73"/>
      <c r="G2430" s="73"/>
      <c r="H2430" s="73"/>
      <c r="I2430" s="72"/>
      <c r="J2430" s="74"/>
      <c r="K2430" s="75"/>
      <c r="L2430" s="76"/>
      <c r="M2430" s="77"/>
      <c r="N2430" s="77"/>
      <c r="O2430" s="76"/>
      <c r="P2430" s="73"/>
      <c r="Q2430" s="73"/>
      <c r="R2430" s="73"/>
      <c r="S2430" s="78"/>
      <c r="T2430" s="73"/>
      <c r="U2430" s="79"/>
      <c r="V2430" s="74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69"/>
      <c r="B2431" s="70"/>
      <c r="C2431" s="71"/>
      <c r="D2431" s="72"/>
      <c r="E2431" s="73"/>
      <c r="F2431" s="73"/>
      <c r="G2431" s="73"/>
      <c r="H2431" s="73"/>
      <c r="I2431" s="72"/>
      <c r="J2431" s="74"/>
      <c r="K2431" s="75"/>
      <c r="L2431" s="76"/>
      <c r="M2431" s="77"/>
      <c r="N2431" s="77"/>
      <c r="O2431" s="76"/>
      <c r="P2431" s="73"/>
      <c r="Q2431" s="73"/>
      <c r="R2431" s="73"/>
      <c r="S2431" s="78"/>
      <c r="T2431" s="73"/>
      <c r="U2431" s="79"/>
      <c r="V2431" s="74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69"/>
      <c r="B2432" s="70"/>
      <c r="C2432" s="71"/>
      <c r="D2432" s="72"/>
      <c r="E2432" s="73"/>
      <c r="F2432" s="73"/>
      <c r="G2432" s="73"/>
      <c r="H2432" s="73"/>
      <c r="I2432" s="72"/>
      <c r="J2432" s="74"/>
      <c r="K2432" s="75"/>
      <c r="L2432" s="76"/>
      <c r="M2432" s="77"/>
      <c r="N2432" s="77"/>
      <c r="O2432" s="76"/>
      <c r="P2432" s="73"/>
      <c r="Q2432" s="73"/>
      <c r="R2432" s="73"/>
      <c r="S2432" s="78"/>
      <c r="T2432" s="73"/>
      <c r="U2432" s="79"/>
      <c r="V2432" s="74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69"/>
      <c r="B2433" s="70"/>
      <c r="C2433" s="71"/>
      <c r="D2433" s="72"/>
      <c r="E2433" s="73"/>
      <c r="F2433" s="73"/>
      <c r="G2433" s="73"/>
      <c r="H2433" s="73"/>
      <c r="I2433" s="72"/>
      <c r="J2433" s="74"/>
      <c r="K2433" s="75"/>
      <c r="L2433" s="76"/>
      <c r="M2433" s="77"/>
      <c r="N2433" s="77"/>
      <c r="O2433" s="76"/>
      <c r="P2433" s="73"/>
      <c r="Q2433" s="73"/>
      <c r="R2433" s="73"/>
      <c r="S2433" s="78"/>
      <c r="T2433" s="73"/>
      <c r="U2433" s="79"/>
      <c r="V2433" s="74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69"/>
      <c r="B2434" s="70"/>
      <c r="C2434" s="71"/>
      <c r="D2434" s="72"/>
      <c r="E2434" s="73"/>
      <c r="F2434" s="73"/>
      <c r="G2434" s="73"/>
      <c r="H2434" s="73"/>
      <c r="I2434" s="72"/>
      <c r="J2434" s="74"/>
      <c r="K2434" s="75"/>
      <c r="L2434" s="76"/>
      <c r="M2434" s="77"/>
      <c r="N2434" s="77"/>
      <c r="O2434" s="76"/>
      <c r="P2434" s="73"/>
      <c r="Q2434" s="73"/>
      <c r="R2434" s="73"/>
      <c r="S2434" s="78"/>
      <c r="T2434" s="73"/>
      <c r="U2434" s="79"/>
      <c r="V2434" s="74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69"/>
      <c r="B2435" s="70"/>
      <c r="C2435" s="71"/>
      <c r="D2435" s="72"/>
      <c r="E2435" s="73"/>
      <c r="F2435" s="73"/>
      <c r="G2435" s="73"/>
      <c r="H2435" s="73"/>
      <c r="I2435" s="72"/>
      <c r="J2435" s="74"/>
      <c r="K2435" s="75"/>
      <c r="L2435" s="76"/>
      <c r="M2435" s="77"/>
      <c r="N2435" s="77"/>
      <c r="O2435" s="76"/>
      <c r="P2435" s="73"/>
      <c r="Q2435" s="73"/>
      <c r="R2435" s="73"/>
      <c r="S2435" s="78"/>
      <c r="T2435" s="73"/>
      <c r="U2435" s="79"/>
      <c r="V2435" s="74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69"/>
      <c r="B2436" s="70"/>
      <c r="C2436" s="71"/>
      <c r="D2436" s="72"/>
      <c r="E2436" s="73"/>
      <c r="F2436" s="73"/>
      <c r="G2436" s="73"/>
      <c r="H2436" s="73"/>
      <c r="I2436" s="72"/>
      <c r="J2436" s="74"/>
      <c r="K2436" s="75"/>
      <c r="L2436" s="76"/>
      <c r="M2436" s="77"/>
      <c r="N2436" s="77"/>
      <c r="O2436" s="76"/>
      <c r="P2436" s="73"/>
      <c r="Q2436" s="73"/>
      <c r="R2436" s="73"/>
      <c r="S2436" s="78"/>
      <c r="T2436" s="73"/>
      <c r="U2436" s="79"/>
      <c r="V2436" s="74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69"/>
      <c r="B2437" s="70"/>
      <c r="C2437" s="71"/>
      <c r="D2437" s="72"/>
      <c r="E2437" s="73"/>
      <c r="F2437" s="73"/>
      <c r="G2437" s="73"/>
      <c r="H2437" s="73"/>
      <c r="I2437" s="72"/>
      <c r="J2437" s="74"/>
      <c r="K2437" s="75"/>
      <c r="L2437" s="76"/>
      <c r="M2437" s="77"/>
      <c r="N2437" s="77"/>
      <c r="O2437" s="76"/>
      <c r="P2437" s="73"/>
      <c r="Q2437" s="73"/>
      <c r="R2437" s="73"/>
      <c r="S2437" s="78"/>
      <c r="T2437" s="73"/>
      <c r="U2437" s="79"/>
      <c r="V2437" s="74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69"/>
      <c r="B2438" s="70"/>
      <c r="C2438" s="71"/>
      <c r="D2438" s="72"/>
      <c r="E2438" s="73"/>
      <c r="F2438" s="73"/>
      <c r="G2438" s="73"/>
      <c r="H2438" s="73"/>
      <c r="I2438" s="72"/>
      <c r="J2438" s="74"/>
      <c r="K2438" s="75"/>
      <c r="L2438" s="76"/>
      <c r="M2438" s="77"/>
      <c r="N2438" s="77"/>
      <c r="O2438" s="76"/>
      <c r="P2438" s="73"/>
      <c r="Q2438" s="73"/>
      <c r="R2438" s="73"/>
      <c r="S2438" s="78"/>
      <c r="T2438" s="73"/>
      <c r="U2438" s="79"/>
      <c r="V2438" s="74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69"/>
      <c r="B2439" s="70"/>
      <c r="C2439" s="71"/>
      <c r="D2439" s="72"/>
      <c r="E2439" s="73"/>
      <c r="F2439" s="73"/>
      <c r="G2439" s="73"/>
      <c r="H2439" s="73"/>
      <c r="I2439" s="72"/>
      <c r="J2439" s="74"/>
      <c r="K2439" s="75"/>
      <c r="L2439" s="76"/>
      <c r="M2439" s="77"/>
      <c r="N2439" s="77"/>
      <c r="O2439" s="76"/>
      <c r="P2439" s="73"/>
      <c r="Q2439" s="73"/>
      <c r="R2439" s="73"/>
      <c r="S2439" s="78"/>
      <c r="T2439" s="73"/>
      <c r="U2439" s="79"/>
      <c r="V2439" s="74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69"/>
      <c r="B2440" s="70"/>
      <c r="C2440" s="71"/>
      <c r="D2440" s="72"/>
      <c r="E2440" s="73"/>
      <c r="F2440" s="73"/>
      <c r="G2440" s="73"/>
      <c r="H2440" s="73"/>
      <c r="I2440" s="72"/>
      <c r="J2440" s="74"/>
      <c r="K2440" s="75"/>
      <c r="L2440" s="76"/>
      <c r="M2440" s="77"/>
      <c r="N2440" s="77"/>
      <c r="O2440" s="76"/>
      <c r="P2440" s="73"/>
      <c r="Q2440" s="73"/>
      <c r="R2440" s="73"/>
      <c r="S2440" s="78"/>
      <c r="T2440" s="73"/>
      <c r="U2440" s="79"/>
      <c r="V2440" s="74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69"/>
      <c r="B2441" s="70"/>
      <c r="C2441" s="71"/>
      <c r="D2441" s="72"/>
      <c r="E2441" s="73"/>
      <c r="F2441" s="73"/>
      <c r="G2441" s="73"/>
      <c r="H2441" s="73"/>
      <c r="I2441" s="72"/>
      <c r="J2441" s="74"/>
      <c r="K2441" s="75"/>
      <c r="L2441" s="76"/>
      <c r="M2441" s="77"/>
      <c r="N2441" s="77"/>
      <c r="O2441" s="76"/>
      <c r="P2441" s="73"/>
      <c r="Q2441" s="73"/>
      <c r="R2441" s="73"/>
      <c r="S2441" s="78"/>
      <c r="T2441" s="73"/>
      <c r="U2441" s="79"/>
      <c r="V2441" s="74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69"/>
      <c r="B2442" s="70"/>
      <c r="C2442" s="71"/>
      <c r="D2442" s="72"/>
      <c r="E2442" s="73"/>
      <c r="F2442" s="73"/>
      <c r="G2442" s="73"/>
      <c r="H2442" s="73"/>
      <c r="I2442" s="72"/>
      <c r="J2442" s="74"/>
      <c r="K2442" s="75"/>
      <c r="L2442" s="76"/>
      <c r="M2442" s="77"/>
      <c r="N2442" s="77"/>
      <c r="O2442" s="76"/>
      <c r="P2442" s="73"/>
      <c r="Q2442" s="73"/>
      <c r="R2442" s="73"/>
      <c r="S2442" s="78"/>
      <c r="T2442" s="73"/>
      <c r="U2442" s="79"/>
      <c r="V2442" s="74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69"/>
      <c r="B2443" s="70"/>
      <c r="C2443" s="71"/>
      <c r="D2443" s="72"/>
      <c r="E2443" s="73"/>
      <c r="F2443" s="73"/>
      <c r="G2443" s="73"/>
      <c r="H2443" s="73"/>
      <c r="I2443" s="72"/>
      <c r="J2443" s="74"/>
      <c r="K2443" s="75"/>
      <c r="L2443" s="76"/>
      <c r="M2443" s="77"/>
      <c r="N2443" s="77"/>
      <c r="O2443" s="76"/>
      <c r="P2443" s="73"/>
      <c r="Q2443" s="73"/>
      <c r="R2443" s="73"/>
      <c r="S2443" s="78"/>
      <c r="T2443" s="73"/>
      <c r="U2443" s="79"/>
      <c r="V2443" s="74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69"/>
      <c r="B2444" s="70"/>
      <c r="C2444" s="71"/>
      <c r="D2444" s="72"/>
      <c r="E2444" s="73"/>
      <c r="F2444" s="73"/>
      <c r="G2444" s="73"/>
      <c r="H2444" s="73"/>
      <c r="I2444" s="72"/>
      <c r="J2444" s="74"/>
      <c r="K2444" s="75"/>
      <c r="L2444" s="76"/>
      <c r="M2444" s="77"/>
      <c r="N2444" s="77"/>
      <c r="O2444" s="76"/>
      <c r="P2444" s="73"/>
      <c r="Q2444" s="73"/>
      <c r="R2444" s="73"/>
      <c r="S2444" s="78"/>
      <c r="T2444" s="73"/>
      <c r="U2444" s="79"/>
      <c r="V2444" s="74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69"/>
      <c r="B2445" s="70"/>
      <c r="C2445" s="71"/>
      <c r="D2445" s="72"/>
      <c r="E2445" s="73"/>
      <c r="F2445" s="73"/>
      <c r="G2445" s="73"/>
      <c r="H2445" s="73"/>
      <c r="I2445" s="72"/>
      <c r="J2445" s="74"/>
      <c r="K2445" s="75"/>
      <c r="L2445" s="76"/>
      <c r="M2445" s="77"/>
      <c r="N2445" s="77"/>
      <c r="O2445" s="76"/>
      <c r="P2445" s="73"/>
      <c r="Q2445" s="73"/>
      <c r="R2445" s="73"/>
      <c r="S2445" s="78"/>
      <c r="T2445" s="73"/>
      <c r="U2445" s="79"/>
      <c r="V2445" s="74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69"/>
      <c r="B2446" s="70"/>
      <c r="C2446" s="71"/>
      <c r="D2446" s="72"/>
      <c r="E2446" s="73"/>
      <c r="F2446" s="73"/>
      <c r="G2446" s="73"/>
      <c r="H2446" s="73"/>
      <c r="I2446" s="72"/>
      <c r="J2446" s="74"/>
      <c r="K2446" s="75"/>
      <c r="L2446" s="76"/>
      <c r="M2446" s="77"/>
      <c r="N2446" s="77"/>
      <c r="O2446" s="76"/>
      <c r="P2446" s="73"/>
      <c r="Q2446" s="73"/>
      <c r="R2446" s="73"/>
      <c r="S2446" s="78"/>
      <c r="T2446" s="73"/>
      <c r="U2446" s="79"/>
      <c r="V2446" s="74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69"/>
      <c r="B2447" s="70"/>
      <c r="C2447" s="71"/>
      <c r="D2447" s="72"/>
      <c r="E2447" s="73"/>
      <c r="F2447" s="73"/>
      <c r="G2447" s="73"/>
      <c r="H2447" s="73"/>
      <c r="I2447" s="72"/>
      <c r="J2447" s="74"/>
      <c r="K2447" s="75"/>
      <c r="L2447" s="76"/>
      <c r="M2447" s="77"/>
      <c r="N2447" s="77"/>
      <c r="O2447" s="76"/>
      <c r="P2447" s="73"/>
      <c r="Q2447" s="73"/>
      <c r="R2447" s="73"/>
      <c r="S2447" s="78"/>
      <c r="T2447" s="73"/>
      <c r="U2447" s="79"/>
      <c r="V2447" s="74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69"/>
      <c r="B2448" s="70"/>
      <c r="C2448" s="71"/>
      <c r="D2448" s="72"/>
      <c r="E2448" s="73"/>
      <c r="F2448" s="73"/>
      <c r="G2448" s="73"/>
      <c r="H2448" s="73"/>
      <c r="I2448" s="72"/>
      <c r="J2448" s="74"/>
      <c r="K2448" s="75"/>
      <c r="L2448" s="76"/>
      <c r="M2448" s="77"/>
      <c r="N2448" s="77"/>
      <c r="O2448" s="76"/>
      <c r="P2448" s="73"/>
      <c r="Q2448" s="73"/>
      <c r="R2448" s="73"/>
      <c r="S2448" s="78"/>
      <c r="T2448" s="73"/>
      <c r="U2448" s="79"/>
      <c r="V2448" s="74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69"/>
      <c r="B2449" s="70"/>
      <c r="C2449" s="71"/>
      <c r="D2449" s="72"/>
      <c r="E2449" s="73"/>
      <c r="F2449" s="73"/>
      <c r="G2449" s="73"/>
      <c r="H2449" s="73"/>
      <c r="I2449" s="72"/>
      <c r="J2449" s="74"/>
      <c r="K2449" s="75"/>
      <c r="L2449" s="76"/>
      <c r="M2449" s="77"/>
      <c r="N2449" s="77"/>
      <c r="O2449" s="76"/>
      <c r="P2449" s="73"/>
      <c r="Q2449" s="73"/>
      <c r="R2449" s="73"/>
      <c r="S2449" s="78"/>
      <c r="T2449" s="73"/>
      <c r="U2449" s="79"/>
      <c r="V2449" s="74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69"/>
      <c r="B2450" s="70"/>
      <c r="C2450" s="71"/>
      <c r="D2450" s="72"/>
      <c r="E2450" s="73"/>
      <c r="F2450" s="73"/>
      <c r="G2450" s="73"/>
      <c r="H2450" s="73"/>
      <c r="I2450" s="72"/>
      <c r="J2450" s="74"/>
      <c r="K2450" s="75"/>
      <c r="L2450" s="76"/>
      <c r="M2450" s="77"/>
      <c r="N2450" s="77"/>
      <c r="O2450" s="76"/>
      <c r="P2450" s="73"/>
      <c r="Q2450" s="73"/>
      <c r="R2450" s="73"/>
      <c r="S2450" s="78"/>
      <c r="T2450" s="73"/>
      <c r="U2450" s="79"/>
      <c r="V2450" s="74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69"/>
      <c r="B2451" s="70"/>
      <c r="C2451" s="71"/>
      <c r="D2451" s="72"/>
      <c r="E2451" s="73"/>
      <c r="F2451" s="73"/>
      <c r="G2451" s="73"/>
      <c r="H2451" s="73"/>
      <c r="I2451" s="72"/>
      <c r="J2451" s="74"/>
      <c r="K2451" s="75"/>
      <c r="L2451" s="76"/>
      <c r="M2451" s="77"/>
      <c r="N2451" s="77"/>
      <c r="O2451" s="76"/>
      <c r="P2451" s="73"/>
      <c r="Q2451" s="73"/>
      <c r="R2451" s="73"/>
      <c r="S2451" s="78"/>
      <c r="T2451" s="73"/>
      <c r="U2451" s="79"/>
      <c r="V2451" s="74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69"/>
      <c r="B2452" s="70"/>
      <c r="C2452" s="71"/>
      <c r="D2452" s="72"/>
      <c r="E2452" s="73"/>
      <c r="F2452" s="73"/>
      <c r="G2452" s="73"/>
      <c r="H2452" s="73"/>
      <c r="I2452" s="72"/>
      <c r="J2452" s="74"/>
      <c r="K2452" s="75"/>
      <c r="L2452" s="76"/>
      <c r="M2452" s="77"/>
      <c r="N2452" s="77"/>
      <c r="O2452" s="76"/>
      <c r="P2452" s="73"/>
      <c r="Q2452" s="73"/>
      <c r="R2452" s="73"/>
      <c r="S2452" s="78"/>
      <c r="T2452" s="73"/>
      <c r="U2452" s="79"/>
      <c r="V2452" s="74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69"/>
      <c r="B2453" s="70"/>
      <c r="C2453" s="71"/>
      <c r="D2453" s="72"/>
      <c r="E2453" s="73"/>
      <c r="F2453" s="73"/>
      <c r="G2453" s="73"/>
      <c r="H2453" s="73"/>
      <c r="I2453" s="72"/>
      <c r="J2453" s="74"/>
      <c r="K2453" s="75"/>
      <c r="L2453" s="76"/>
      <c r="M2453" s="77"/>
      <c r="N2453" s="77"/>
      <c r="O2453" s="76"/>
      <c r="P2453" s="73"/>
      <c r="Q2453" s="73"/>
      <c r="R2453" s="73"/>
      <c r="S2453" s="78"/>
      <c r="T2453" s="73"/>
      <c r="U2453" s="79"/>
      <c r="V2453" s="74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69"/>
      <c r="B2454" s="70"/>
      <c r="C2454" s="71"/>
      <c r="D2454" s="72"/>
      <c r="E2454" s="73"/>
      <c r="F2454" s="73"/>
      <c r="G2454" s="73"/>
      <c r="H2454" s="73"/>
      <c r="I2454" s="72"/>
      <c r="J2454" s="74"/>
      <c r="K2454" s="75"/>
      <c r="L2454" s="76"/>
      <c r="M2454" s="77"/>
      <c r="N2454" s="77"/>
      <c r="O2454" s="76"/>
      <c r="P2454" s="73"/>
      <c r="Q2454" s="73"/>
      <c r="R2454" s="73"/>
      <c r="S2454" s="78"/>
      <c r="T2454" s="73"/>
      <c r="U2454" s="79"/>
      <c r="V2454" s="74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69"/>
      <c r="B2455" s="70"/>
      <c r="C2455" s="71"/>
      <c r="D2455" s="72"/>
      <c r="E2455" s="73"/>
      <c r="F2455" s="73"/>
      <c r="G2455" s="73"/>
      <c r="H2455" s="73"/>
      <c r="I2455" s="72"/>
      <c r="J2455" s="74"/>
      <c r="K2455" s="75"/>
      <c r="L2455" s="76"/>
      <c r="M2455" s="77"/>
      <c r="N2455" s="77"/>
      <c r="O2455" s="76"/>
      <c r="P2455" s="73"/>
      <c r="Q2455" s="73"/>
      <c r="R2455" s="73"/>
      <c r="S2455" s="78"/>
      <c r="T2455" s="73"/>
      <c r="U2455" s="79"/>
      <c r="V2455" s="74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69"/>
      <c r="B2456" s="70"/>
      <c r="C2456" s="71"/>
      <c r="D2456" s="72"/>
      <c r="E2456" s="73"/>
      <c r="F2456" s="73"/>
      <c r="G2456" s="73"/>
      <c r="H2456" s="73"/>
      <c r="I2456" s="72"/>
      <c r="J2456" s="74"/>
      <c r="K2456" s="75"/>
      <c r="L2456" s="76"/>
      <c r="M2456" s="77"/>
      <c r="N2456" s="77"/>
      <c r="O2456" s="76"/>
      <c r="P2456" s="73"/>
      <c r="Q2456" s="73"/>
      <c r="R2456" s="73"/>
      <c r="S2456" s="78"/>
      <c r="T2456" s="73"/>
      <c r="U2456" s="79"/>
      <c r="V2456" s="74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69"/>
      <c r="B2457" s="70"/>
      <c r="C2457" s="71"/>
      <c r="D2457" s="72"/>
      <c r="E2457" s="73"/>
      <c r="F2457" s="73"/>
      <c r="G2457" s="73"/>
      <c r="H2457" s="73"/>
      <c r="I2457" s="72"/>
      <c r="J2457" s="74"/>
      <c r="K2457" s="75"/>
      <c r="L2457" s="76"/>
      <c r="M2457" s="77"/>
      <c r="N2457" s="77"/>
      <c r="O2457" s="76"/>
      <c r="P2457" s="73"/>
      <c r="Q2457" s="73"/>
      <c r="R2457" s="73"/>
      <c r="S2457" s="78"/>
      <c r="T2457" s="73"/>
      <c r="U2457" s="79"/>
      <c r="V2457" s="74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69"/>
      <c r="B2458" s="70"/>
      <c r="C2458" s="71"/>
      <c r="D2458" s="72"/>
      <c r="E2458" s="73"/>
      <c r="F2458" s="73"/>
      <c r="G2458" s="73"/>
      <c r="H2458" s="73"/>
      <c r="I2458" s="72"/>
      <c r="J2458" s="74"/>
      <c r="K2458" s="75"/>
      <c r="L2458" s="76"/>
      <c r="M2458" s="77"/>
      <c r="N2458" s="77"/>
      <c r="O2458" s="76"/>
      <c r="P2458" s="73"/>
      <c r="Q2458" s="73"/>
      <c r="R2458" s="73"/>
      <c r="S2458" s="78"/>
      <c r="T2458" s="73"/>
      <c r="U2458" s="79"/>
      <c r="V2458" s="74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69"/>
      <c r="B2459" s="70"/>
      <c r="C2459" s="71"/>
      <c r="D2459" s="72"/>
      <c r="E2459" s="73"/>
      <c r="F2459" s="73"/>
      <c r="G2459" s="73"/>
      <c r="H2459" s="73"/>
      <c r="I2459" s="72"/>
      <c r="J2459" s="74"/>
      <c r="K2459" s="75"/>
      <c r="L2459" s="76"/>
      <c r="M2459" s="77"/>
      <c r="N2459" s="77"/>
      <c r="O2459" s="76"/>
      <c r="P2459" s="73"/>
      <c r="Q2459" s="73"/>
      <c r="R2459" s="73"/>
      <c r="S2459" s="78"/>
      <c r="T2459" s="73"/>
      <c r="U2459" s="79"/>
      <c r="V2459" s="74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69"/>
      <c r="B2460" s="70"/>
      <c r="C2460" s="71"/>
      <c r="D2460" s="72"/>
      <c r="E2460" s="73"/>
      <c r="F2460" s="73"/>
      <c r="G2460" s="73"/>
      <c r="H2460" s="73"/>
      <c r="I2460" s="72"/>
      <c r="J2460" s="74"/>
      <c r="K2460" s="75"/>
      <c r="L2460" s="76"/>
      <c r="M2460" s="77"/>
      <c r="N2460" s="77"/>
      <c r="O2460" s="76"/>
      <c r="P2460" s="73"/>
      <c r="Q2460" s="73"/>
      <c r="R2460" s="73"/>
      <c r="S2460" s="78"/>
      <c r="T2460" s="73"/>
      <c r="U2460" s="79"/>
      <c r="V2460" s="74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69"/>
      <c r="B2461" s="70"/>
      <c r="C2461" s="71"/>
      <c r="D2461" s="72"/>
      <c r="E2461" s="73"/>
      <c r="F2461" s="73"/>
      <c r="G2461" s="73"/>
      <c r="H2461" s="73"/>
      <c r="I2461" s="72"/>
      <c r="J2461" s="74"/>
      <c r="K2461" s="75"/>
      <c r="L2461" s="76"/>
      <c r="M2461" s="77"/>
      <c r="N2461" s="77"/>
      <c r="O2461" s="76"/>
      <c r="P2461" s="73"/>
      <c r="Q2461" s="73"/>
      <c r="R2461" s="73"/>
      <c r="S2461" s="78"/>
      <c r="T2461" s="73"/>
      <c r="U2461" s="79"/>
      <c r="V2461" s="74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69"/>
      <c r="B2462" s="70"/>
      <c r="C2462" s="71"/>
      <c r="D2462" s="72"/>
      <c r="E2462" s="73"/>
      <c r="F2462" s="73"/>
      <c r="G2462" s="73"/>
      <c r="H2462" s="73"/>
      <c r="I2462" s="72"/>
      <c r="J2462" s="74"/>
      <c r="K2462" s="75"/>
      <c r="L2462" s="76"/>
      <c r="M2462" s="77"/>
      <c r="N2462" s="77"/>
      <c r="O2462" s="76"/>
      <c r="P2462" s="73"/>
      <c r="Q2462" s="73"/>
      <c r="R2462" s="73"/>
      <c r="S2462" s="78"/>
      <c r="T2462" s="73"/>
      <c r="U2462" s="79"/>
      <c r="V2462" s="74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69"/>
      <c r="B2463" s="70"/>
      <c r="C2463" s="71"/>
      <c r="D2463" s="72"/>
      <c r="E2463" s="73"/>
      <c r="F2463" s="73"/>
      <c r="G2463" s="73"/>
      <c r="H2463" s="73"/>
      <c r="I2463" s="72"/>
      <c r="J2463" s="74"/>
      <c r="K2463" s="75"/>
      <c r="L2463" s="76"/>
      <c r="M2463" s="77"/>
      <c r="N2463" s="77"/>
      <c r="O2463" s="76"/>
      <c r="P2463" s="73"/>
      <c r="Q2463" s="73"/>
      <c r="R2463" s="73"/>
      <c r="S2463" s="78"/>
      <c r="T2463" s="73"/>
      <c r="U2463" s="79"/>
      <c r="V2463" s="74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69"/>
      <c r="B2464" s="70"/>
      <c r="C2464" s="71"/>
      <c r="D2464" s="72"/>
      <c r="E2464" s="73"/>
      <c r="F2464" s="73"/>
      <c r="G2464" s="73"/>
      <c r="H2464" s="73"/>
      <c r="I2464" s="72"/>
      <c r="J2464" s="74"/>
      <c r="K2464" s="75"/>
      <c r="L2464" s="76"/>
      <c r="M2464" s="77"/>
      <c r="N2464" s="77"/>
      <c r="O2464" s="76"/>
      <c r="P2464" s="73"/>
      <c r="Q2464" s="73"/>
      <c r="R2464" s="73"/>
      <c r="S2464" s="78"/>
      <c r="T2464" s="73"/>
      <c r="U2464" s="79"/>
      <c r="V2464" s="74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69"/>
      <c r="B2465" s="70"/>
      <c r="C2465" s="71"/>
      <c r="D2465" s="72"/>
      <c r="E2465" s="73"/>
      <c r="F2465" s="73"/>
      <c r="G2465" s="73"/>
      <c r="H2465" s="73"/>
      <c r="I2465" s="72"/>
      <c r="J2465" s="74"/>
      <c r="K2465" s="75"/>
      <c r="L2465" s="76"/>
      <c r="M2465" s="77"/>
      <c r="N2465" s="77"/>
      <c r="O2465" s="76"/>
      <c r="P2465" s="73"/>
      <c r="Q2465" s="73"/>
      <c r="R2465" s="73"/>
      <c r="S2465" s="78"/>
      <c r="T2465" s="73"/>
      <c r="U2465" s="79"/>
      <c r="V2465" s="74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69"/>
      <c r="B2466" s="70"/>
      <c r="C2466" s="71"/>
      <c r="D2466" s="72"/>
      <c r="E2466" s="73"/>
      <c r="F2466" s="73"/>
      <c r="G2466" s="73"/>
      <c r="H2466" s="73"/>
      <c r="I2466" s="72"/>
      <c r="J2466" s="74"/>
      <c r="K2466" s="75"/>
      <c r="L2466" s="76"/>
      <c r="M2466" s="77"/>
      <c r="N2466" s="77"/>
      <c r="O2466" s="76"/>
      <c r="P2466" s="73"/>
      <c r="Q2466" s="73"/>
      <c r="R2466" s="73"/>
      <c r="S2466" s="78"/>
      <c r="T2466" s="73"/>
      <c r="U2466" s="79"/>
      <c r="V2466" s="74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69"/>
      <c r="B2467" s="70"/>
      <c r="C2467" s="71"/>
      <c r="D2467" s="72"/>
      <c r="E2467" s="73"/>
      <c r="F2467" s="73"/>
      <c r="G2467" s="73"/>
      <c r="H2467" s="73"/>
      <c r="I2467" s="72"/>
      <c r="J2467" s="74"/>
      <c r="K2467" s="75"/>
      <c r="L2467" s="76"/>
      <c r="M2467" s="77"/>
      <c r="N2467" s="77"/>
      <c r="O2467" s="76"/>
      <c r="P2467" s="73"/>
      <c r="Q2467" s="73"/>
      <c r="R2467" s="73"/>
      <c r="S2467" s="78"/>
      <c r="T2467" s="73"/>
      <c r="U2467" s="79"/>
      <c r="V2467" s="74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69"/>
      <c r="B2468" s="70"/>
      <c r="C2468" s="71"/>
      <c r="D2468" s="72"/>
      <c r="E2468" s="73"/>
      <c r="F2468" s="73"/>
      <c r="G2468" s="73"/>
      <c r="H2468" s="73"/>
      <c r="I2468" s="72"/>
      <c r="J2468" s="74"/>
      <c r="K2468" s="75"/>
      <c r="L2468" s="76"/>
      <c r="M2468" s="77"/>
      <c r="N2468" s="77"/>
      <c r="O2468" s="76"/>
      <c r="P2468" s="73"/>
      <c r="Q2468" s="73"/>
      <c r="R2468" s="73"/>
      <c r="S2468" s="78"/>
      <c r="T2468" s="73"/>
      <c r="U2468" s="79"/>
      <c r="V2468" s="74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69"/>
      <c r="B2469" s="70"/>
      <c r="C2469" s="71"/>
      <c r="D2469" s="72"/>
      <c r="E2469" s="73"/>
      <c r="F2469" s="73"/>
      <c r="G2469" s="73"/>
      <c r="H2469" s="73"/>
      <c r="I2469" s="72"/>
      <c r="J2469" s="74"/>
      <c r="K2469" s="75"/>
      <c r="L2469" s="76"/>
      <c r="M2469" s="77"/>
      <c r="N2469" s="77"/>
      <c r="O2469" s="76"/>
      <c r="P2469" s="73"/>
      <c r="Q2469" s="73"/>
      <c r="R2469" s="73"/>
      <c r="S2469" s="78"/>
      <c r="T2469" s="73"/>
      <c r="U2469" s="79"/>
      <c r="V2469" s="74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69"/>
      <c r="B2470" s="70"/>
      <c r="C2470" s="71"/>
      <c r="D2470" s="72"/>
      <c r="E2470" s="73"/>
      <c r="F2470" s="73"/>
      <c r="G2470" s="73"/>
      <c r="H2470" s="73"/>
      <c r="I2470" s="72"/>
      <c r="J2470" s="74"/>
      <c r="K2470" s="75"/>
      <c r="L2470" s="76"/>
      <c r="M2470" s="77"/>
      <c r="N2470" s="77"/>
      <c r="O2470" s="76"/>
      <c r="P2470" s="73"/>
      <c r="Q2470" s="73"/>
      <c r="R2470" s="73"/>
      <c r="S2470" s="78"/>
      <c r="T2470" s="73"/>
      <c r="U2470" s="79"/>
      <c r="V2470" s="74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69"/>
      <c r="B2471" s="70"/>
      <c r="C2471" s="71"/>
      <c r="D2471" s="72"/>
      <c r="E2471" s="73"/>
      <c r="F2471" s="73"/>
      <c r="G2471" s="73"/>
      <c r="H2471" s="73"/>
      <c r="I2471" s="72"/>
      <c r="J2471" s="74"/>
      <c r="K2471" s="75"/>
      <c r="L2471" s="76"/>
      <c r="M2471" s="77"/>
      <c r="N2471" s="77"/>
      <c r="O2471" s="76"/>
      <c r="P2471" s="73"/>
      <c r="Q2471" s="73"/>
      <c r="R2471" s="73"/>
      <c r="S2471" s="78"/>
      <c r="T2471" s="73"/>
      <c r="U2471" s="79"/>
      <c r="V2471" s="74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69"/>
      <c r="B2472" s="70"/>
      <c r="C2472" s="71"/>
      <c r="D2472" s="72"/>
      <c r="E2472" s="73"/>
      <c r="F2472" s="73"/>
      <c r="G2472" s="73"/>
      <c r="H2472" s="73"/>
      <c r="I2472" s="72"/>
      <c r="J2472" s="74"/>
      <c r="K2472" s="75"/>
      <c r="L2472" s="76"/>
      <c r="M2472" s="77"/>
      <c r="N2472" s="77"/>
      <c r="O2472" s="76"/>
      <c r="P2472" s="73"/>
      <c r="Q2472" s="73"/>
      <c r="R2472" s="73"/>
      <c r="S2472" s="78"/>
      <c r="T2472" s="73"/>
      <c r="U2472" s="79"/>
      <c r="V2472" s="74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69"/>
      <c r="B2473" s="70"/>
      <c r="C2473" s="71"/>
      <c r="D2473" s="72"/>
      <c r="E2473" s="73"/>
      <c r="F2473" s="73"/>
      <c r="G2473" s="73"/>
      <c r="H2473" s="73"/>
      <c r="I2473" s="72"/>
      <c r="J2473" s="74"/>
      <c r="K2473" s="75"/>
      <c r="L2473" s="76"/>
      <c r="M2473" s="77"/>
      <c r="N2473" s="77"/>
      <c r="O2473" s="76"/>
      <c r="P2473" s="73"/>
      <c r="Q2473" s="73"/>
      <c r="R2473" s="73"/>
      <c r="S2473" s="78"/>
      <c r="T2473" s="73"/>
      <c r="U2473" s="79"/>
      <c r="V2473" s="74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69"/>
      <c r="B2474" s="70"/>
      <c r="C2474" s="71"/>
      <c r="D2474" s="72"/>
      <c r="E2474" s="73"/>
      <c r="F2474" s="73"/>
      <c r="G2474" s="73"/>
      <c r="H2474" s="73"/>
      <c r="I2474" s="72"/>
      <c r="J2474" s="74"/>
      <c r="K2474" s="75"/>
      <c r="L2474" s="76"/>
      <c r="M2474" s="77"/>
      <c r="N2474" s="77"/>
      <c r="O2474" s="76"/>
      <c r="P2474" s="73"/>
      <c r="Q2474" s="73"/>
      <c r="R2474" s="73"/>
      <c r="S2474" s="78"/>
      <c r="T2474" s="73"/>
      <c r="U2474" s="79"/>
      <c r="V2474" s="74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69"/>
      <c r="B2475" s="70"/>
      <c r="C2475" s="71"/>
      <c r="D2475" s="72"/>
      <c r="E2475" s="73"/>
      <c r="F2475" s="73"/>
      <c r="G2475" s="73"/>
      <c r="H2475" s="73"/>
      <c r="I2475" s="72"/>
      <c r="J2475" s="74"/>
      <c r="K2475" s="75"/>
      <c r="L2475" s="76"/>
      <c r="M2475" s="77"/>
      <c r="N2475" s="77"/>
      <c r="O2475" s="76"/>
      <c r="P2475" s="73"/>
      <c r="Q2475" s="73"/>
      <c r="R2475" s="73"/>
      <c r="S2475" s="78"/>
      <c r="T2475" s="73"/>
      <c r="U2475" s="79"/>
      <c r="V2475" s="74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69"/>
      <c r="B2476" s="70"/>
      <c r="C2476" s="71"/>
      <c r="D2476" s="72"/>
      <c r="E2476" s="73"/>
      <c r="F2476" s="73"/>
      <c r="G2476" s="73"/>
      <c r="H2476" s="73"/>
      <c r="I2476" s="72"/>
      <c r="J2476" s="74"/>
      <c r="K2476" s="75"/>
      <c r="L2476" s="76"/>
      <c r="M2476" s="77"/>
      <c r="N2476" s="77"/>
      <c r="O2476" s="76"/>
      <c r="P2476" s="73"/>
      <c r="Q2476" s="73"/>
      <c r="R2476" s="73"/>
      <c r="S2476" s="78"/>
      <c r="T2476" s="73"/>
      <c r="U2476" s="79"/>
      <c r="V2476" s="74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69"/>
      <c r="B2477" s="70"/>
      <c r="C2477" s="71"/>
      <c r="D2477" s="72"/>
      <c r="E2477" s="73"/>
      <c r="F2477" s="73"/>
      <c r="G2477" s="73"/>
      <c r="H2477" s="73"/>
      <c r="I2477" s="72"/>
      <c r="J2477" s="74"/>
      <c r="K2477" s="75"/>
      <c r="L2477" s="76"/>
      <c r="M2477" s="77"/>
      <c r="N2477" s="77"/>
      <c r="O2477" s="76"/>
      <c r="P2477" s="73"/>
      <c r="Q2477" s="73"/>
      <c r="R2477" s="73"/>
      <c r="S2477" s="78"/>
      <c r="T2477" s="73"/>
      <c r="U2477" s="79"/>
      <c r="V2477" s="74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69"/>
      <c r="B2478" s="70"/>
      <c r="C2478" s="71"/>
      <c r="D2478" s="72"/>
      <c r="E2478" s="73"/>
      <c r="F2478" s="73"/>
      <c r="G2478" s="73"/>
      <c r="H2478" s="73"/>
      <c r="I2478" s="72"/>
      <c r="J2478" s="74"/>
      <c r="K2478" s="75"/>
      <c r="L2478" s="76"/>
      <c r="M2478" s="77"/>
      <c r="N2478" s="77"/>
      <c r="O2478" s="76"/>
      <c r="P2478" s="73"/>
      <c r="Q2478" s="73"/>
      <c r="R2478" s="73"/>
      <c r="S2478" s="78"/>
      <c r="T2478" s="73"/>
      <c r="U2478" s="79"/>
      <c r="V2478" s="74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69"/>
      <c r="B2479" s="70"/>
      <c r="C2479" s="71"/>
      <c r="D2479" s="72"/>
      <c r="E2479" s="73"/>
      <c r="F2479" s="73"/>
      <c r="G2479" s="73"/>
      <c r="H2479" s="73"/>
      <c r="I2479" s="72"/>
      <c r="J2479" s="74"/>
      <c r="K2479" s="75"/>
      <c r="L2479" s="76"/>
      <c r="M2479" s="77"/>
      <c r="N2479" s="77"/>
      <c r="O2479" s="76"/>
      <c r="P2479" s="73"/>
      <c r="Q2479" s="73"/>
      <c r="R2479" s="73"/>
      <c r="S2479" s="78"/>
      <c r="T2479" s="73"/>
      <c r="U2479" s="79"/>
      <c r="V2479" s="74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69"/>
      <c r="B2480" s="70"/>
      <c r="C2480" s="71"/>
      <c r="D2480" s="72"/>
      <c r="E2480" s="73"/>
      <c r="F2480" s="73"/>
      <c r="G2480" s="73"/>
      <c r="H2480" s="73"/>
      <c r="I2480" s="72"/>
      <c r="J2480" s="74"/>
      <c r="K2480" s="75"/>
      <c r="L2480" s="76"/>
      <c r="M2480" s="77"/>
      <c r="N2480" s="77"/>
      <c r="O2480" s="76"/>
      <c r="P2480" s="73"/>
      <c r="Q2480" s="73"/>
      <c r="R2480" s="73"/>
      <c r="S2480" s="78"/>
      <c r="T2480" s="73"/>
      <c r="U2480" s="79"/>
      <c r="V2480" s="74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69"/>
      <c r="B2481" s="70"/>
      <c r="C2481" s="71"/>
      <c r="D2481" s="72"/>
      <c r="E2481" s="73"/>
      <c r="F2481" s="73"/>
      <c r="G2481" s="73"/>
      <c r="H2481" s="73"/>
      <c r="I2481" s="72"/>
      <c r="J2481" s="74"/>
      <c r="K2481" s="75"/>
      <c r="L2481" s="76"/>
      <c r="M2481" s="77"/>
      <c r="N2481" s="77"/>
      <c r="O2481" s="76"/>
      <c r="P2481" s="73"/>
      <c r="Q2481" s="73"/>
      <c r="R2481" s="73"/>
      <c r="S2481" s="78"/>
      <c r="T2481" s="73"/>
      <c r="U2481" s="79"/>
      <c r="V2481" s="74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69"/>
      <c r="B2482" s="70"/>
      <c r="C2482" s="71"/>
      <c r="D2482" s="72"/>
      <c r="E2482" s="73"/>
      <c r="F2482" s="73"/>
      <c r="G2482" s="73"/>
      <c r="H2482" s="73"/>
      <c r="I2482" s="72"/>
      <c r="J2482" s="74"/>
      <c r="K2482" s="75"/>
      <c r="L2482" s="76"/>
      <c r="M2482" s="77"/>
      <c r="N2482" s="77"/>
      <c r="O2482" s="76"/>
      <c r="P2482" s="73"/>
      <c r="Q2482" s="73"/>
      <c r="R2482" s="73"/>
      <c r="S2482" s="78"/>
      <c r="T2482" s="73"/>
      <c r="U2482" s="79"/>
      <c r="V2482" s="74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69"/>
      <c r="B2483" s="70"/>
      <c r="C2483" s="71"/>
      <c r="D2483" s="72"/>
      <c r="E2483" s="73"/>
      <c r="F2483" s="73"/>
      <c r="G2483" s="73"/>
      <c r="H2483" s="73"/>
      <c r="I2483" s="72"/>
      <c r="J2483" s="74"/>
      <c r="K2483" s="75"/>
      <c r="L2483" s="76"/>
      <c r="M2483" s="77"/>
      <c r="N2483" s="77"/>
      <c r="O2483" s="76"/>
      <c r="P2483" s="73"/>
      <c r="Q2483" s="73"/>
      <c r="R2483" s="73"/>
      <c r="S2483" s="78"/>
      <c r="T2483" s="73"/>
      <c r="U2483" s="79"/>
      <c r="V2483" s="74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69"/>
      <c r="B2484" s="70"/>
      <c r="C2484" s="71"/>
      <c r="D2484" s="72"/>
      <c r="E2484" s="73"/>
      <c r="F2484" s="73"/>
      <c r="G2484" s="73"/>
      <c r="H2484" s="73"/>
      <c r="I2484" s="72"/>
      <c r="J2484" s="74"/>
      <c r="K2484" s="75"/>
      <c r="L2484" s="76"/>
      <c r="M2484" s="77"/>
      <c r="N2484" s="77"/>
      <c r="O2484" s="76"/>
      <c r="P2484" s="73"/>
      <c r="Q2484" s="73"/>
      <c r="R2484" s="73"/>
      <c r="S2484" s="78"/>
      <c r="T2484" s="73"/>
      <c r="U2484" s="79"/>
      <c r="V2484" s="74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69"/>
      <c r="B2485" s="70"/>
      <c r="C2485" s="71"/>
      <c r="D2485" s="72"/>
      <c r="E2485" s="73"/>
      <c r="F2485" s="73"/>
      <c r="G2485" s="73"/>
      <c r="H2485" s="73"/>
      <c r="I2485" s="72"/>
      <c r="J2485" s="74"/>
      <c r="K2485" s="75"/>
      <c r="L2485" s="76"/>
      <c r="M2485" s="77"/>
      <c r="N2485" s="77"/>
      <c r="O2485" s="76"/>
      <c r="P2485" s="73"/>
      <c r="Q2485" s="73"/>
      <c r="R2485" s="73"/>
      <c r="S2485" s="78"/>
      <c r="T2485" s="73"/>
      <c r="U2485" s="79"/>
      <c r="V2485" s="74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69"/>
      <c r="B2486" s="70"/>
      <c r="C2486" s="71"/>
      <c r="D2486" s="72"/>
      <c r="E2486" s="73"/>
      <c r="F2486" s="73"/>
      <c r="G2486" s="73"/>
      <c r="H2486" s="73"/>
      <c r="I2486" s="72"/>
      <c r="J2486" s="74"/>
      <c r="K2486" s="75"/>
      <c r="L2486" s="76"/>
      <c r="M2486" s="77"/>
      <c r="N2486" s="77"/>
      <c r="O2486" s="76"/>
      <c r="P2486" s="73"/>
      <c r="Q2486" s="73"/>
      <c r="R2486" s="73"/>
      <c r="S2486" s="78"/>
      <c r="T2486" s="73"/>
      <c r="U2486" s="79"/>
      <c r="V2486" s="74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69"/>
      <c r="B2487" s="70"/>
      <c r="C2487" s="71"/>
      <c r="D2487" s="72"/>
      <c r="E2487" s="73"/>
      <c r="F2487" s="73"/>
      <c r="G2487" s="73"/>
      <c r="H2487" s="73"/>
      <c r="I2487" s="72"/>
      <c r="J2487" s="74"/>
      <c r="K2487" s="75"/>
      <c r="L2487" s="76"/>
      <c r="M2487" s="77"/>
      <c r="N2487" s="77"/>
      <c r="O2487" s="76"/>
      <c r="P2487" s="73"/>
      <c r="Q2487" s="73"/>
      <c r="R2487" s="73"/>
      <c r="S2487" s="78"/>
      <c r="T2487" s="73"/>
      <c r="U2487" s="79"/>
      <c r="V2487" s="74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69"/>
      <c r="B2488" s="70"/>
      <c r="C2488" s="71"/>
      <c r="D2488" s="72"/>
      <c r="E2488" s="73"/>
      <c r="F2488" s="73"/>
      <c r="G2488" s="73"/>
      <c r="H2488" s="73"/>
      <c r="I2488" s="72"/>
      <c r="J2488" s="74"/>
      <c r="K2488" s="75"/>
      <c r="L2488" s="76"/>
      <c r="M2488" s="77"/>
      <c r="N2488" s="77"/>
      <c r="O2488" s="76"/>
      <c r="P2488" s="73"/>
      <c r="Q2488" s="73"/>
      <c r="R2488" s="73"/>
      <c r="S2488" s="78"/>
      <c r="T2488" s="73"/>
      <c r="U2488" s="79"/>
      <c r="V2488" s="74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69"/>
      <c r="B2489" s="70"/>
      <c r="C2489" s="71"/>
      <c r="D2489" s="72"/>
      <c r="E2489" s="73"/>
      <c r="F2489" s="73"/>
      <c r="G2489" s="73"/>
      <c r="H2489" s="73"/>
      <c r="I2489" s="72"/>
      <c r="J2489" s="74"/>
      <c r="K2489" s="75"/>
      <c r="L2489" s="76"/>
      <c r="M2489" s="77"/>
      <c r="N2489" s="77"/>
      <c r="O2489" s="76"/>
      <c r="P2489" s="73"/>
      <c r="Q2489" s="73"/>
      <c r="R2489" s="73"/>
      <c r="S2489" s="78"/>
      <c r="T2489" s="73"/>
      <c r="U2489" s="79"/>
      <c r="V2489" s="74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69"/>
      <c r="B2490" s="70"/>
      <c r="C2490" s="71"/>
      <c r="D2490" s="72"/>
      <c r="E2490" s="73"/>
      <c r="F2490" s="73"/>
      <c r="G2490" s="73"/>
      <c r="H2490" s="73"/>
      <c r="I2490" s="72"/>
      <c r="J2490" s="74"/>
      <c r="K2490" s="75"/>
      <c r="L2490" s="76"/>
      <c r="M2490" s="77"/>
      <c r="N2490" s="77"/>
      <c r="O2490" s="76"/>
      <c r="P2490" s="73"/>
      <c r="Q2490" s="73"/>
      <c r="R2490" s="73"/>
      <c r="S2490" s="78"/>
      <c r="T2490" s="73"/>
      <c r="U2490" s="79"/>
      <c r="V2490" s="74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69"/>
      <c r="B2491" s="70"/>
      <c r="C2491" s="71"/>
      <c r="D2491" s="72"/>
      <c r="E2491" s="73"/>
      <c r="F2491" s="73"/>
      <c r="G2491" s="73"/>
      <c r="H2491" s="73"/>
      <c r="I2491" s="72"/>
      <c r="J2491" s="74"/>
      <c r="K2491" s="75"/>
      <c r="L2491" s="76"/>
      <c r="M2491" s="77"/>
      <c r="N2491" s="77"/>
      <c r="O2491" s="76"/>
      <c r="P2491" s="73"/>
      <c r="Q2491" s="73"/>
      <c r="R2491" s="73"/>
      <c r="S2491" s="78"/>
      <c r="T2491" s="73"/>
      <c r="U2491" s="79"/>
      <c r="V2491" s="74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69"/>
      <c r="B2492" s="70"/>
      <c r="C2492" s="71"/>
      <c r="D2492" s="72"/>
      <c r="E2492" s="73"/>
      <c r="F2492" s="73"/>
      <c r="G2492" s="73"/>
      <c r="H2492" s="73"/>
      <c r="I2492" s="72"/>
      <c r="J2492" s="74"/>
      <c r="K2492" s="75"/>
      <c r="L2492" s="76"/>
      <c r="M2492" s="77"/>
      <c r="N2492" s="77"/>
      <c r="O2492" s="76"/>
      <c r="P2492" s="73"/>
      <c r="Q2492" s="73"/>
      <c r="R2492" s="73"/>
      <c r="S2492" s="78"/>
      <c r="T2492" s="73"/>
      <c r="U2492" s="79"/>
      <c r="V2492" s="74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69"/>
      <c r="B2493" s="70"/>
      <c r="C2493" s="71"/>
      <c r="D2493" s="72"/>
      <c r="E2493" s="73"/>
      <c r="F2493" s="73"/>
      <c r="G2493" s="73"/>
      <c r="H2493" s="73"/>
      <c r="I2493" s="72"/>
      <c r="J2493" s="74"/>
      <c r="K2493" s="75"/>
      <c r="L2493" s="76"/>
      <c r="M2493" s="77"/>
      <c r="N2493" s="77"/>
      <c r="O2493" s="76"/>
      <c r="P2493" s="73"/>
      <c r="Q2493" s="73"/>
      <c r="R2493" s="73"/>
      <c r="S2493" s="78"/>
      <c r="T2493" s="73"/>
      <c r="U2493" s="79"/>
      <c r="V2493" s="74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69"/>
      <c r="B2494" s="70"/>
      <c r="C2494" s="71"/>
      <c r="D2494" s="72"/>
      <c r="E2494" s="73"/>
      <c r="F2494" s="73"/>
      <c r="G2494" s="73"/>
      <c r="H2494" s="73"/>
      <c r="I2494" s="72"/>
      <c r="J2494" s="74"/>
      <c r="K2494" s="75"/>
      <c r="L2494" s="76"/>
      <c r="M2494" s="77"/>
      <c r="N2494" s="77"/>
      <c r="O2494" s="76"/>
      <c r="P2494" s="73"/>
      <c r="Q2494" s="73"/>
      <c r="R2494" s="73"/>
      <c r="S2494" s="78"/>
      <c r="T2494" s="73"/>
      <c r="U2494" s="79"/>
      <c r="V2494" s="74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69"/>
      <c r="B2495" s="70"/>
      <c r="C2495" s="71"/>
      <c r="D2495" s="72"/>
      <c r="E2495" s="73"/>
      <c r="F2495" s="73"/>
      <c r="G2495" s="73"/>
      <c r="H2495" s="73"/>
      <c r="I2495" s="72"/>
      <c r="J2495" s="74"/>
      <c r="K2495" s="75"/>
      <c r="L2495" s="76"/>
      <c r="M2495" s="77"/>
      <c r="N2495" s="77"/>
      <c r="O2495" s="76"/>
      <c r="P2495" s="73"/>
      <c r="Q2495" s="73"/>
      <c r="R2495" s="73"/>
      <c r="S2495" s="78"/>
      <c r="T2495" s="73"/>
      <c r="U2495" s="79"/>
      <c r="V2495" s="74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69"/>
      <c r="B2496" s="70"/>
      <c r="C2496" s="71"/>
      <c r="D2496" s="72"/>
      <c r="E2496" s="73"/>
      <c r="F2496" s="73"/>
      <c r="G2496" s="73"/>
      <c r="H2496" s="73"/>
      <c r="I2496" s="72"/>
      <c r="J2496" s="74"/>
      <c r="K2496" s="75"/>
      <c r="L2496" s="76"/>
      <c r="M2496" s="77"/>
      <c r="N2496" s="77"/>
      <c r="O2496" s="76"/>
      <c r="P2496" s="73"/>
      <c r="Q2496" s="73"/>
      <c r="R2496" s="73"/>
      <c r="S2496" s="78"/>
      <c r="T2496" s="73"/>
      <c r="U2496" s="79"/>
      <c r="V2496" s="74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69"/>
      <c r="B2497" s="70"/>
      <c r="C2497" s="71"/>
      <c r="D2497" s="72"/>
      <c r="E2497" s="73"/>
      <c r="F2497" s="73"/>
      <c r="G2497" s="73"/>
      <c r="H2497" s="73"/>
      <c r="I2497" s="72"/>
      <c r="J2497" s="74"/>
      <c r="K2497" s="75"/>
      <c r="L2497" s="76"/>
      <c r="M2497" s="77"/>
      <c r="N2497" s="77"/>
      <c r="O2497" s="76"/>
      <c r="P2497" s="73"/>
      <c r="Q2497" s="73"/>
      <c r="R2497" s="73"/>
      <c r="S2497" s="78"/>
      <c r="T2497" s="73"/>
      <c r="U2497" s="79"/>
      <c r="V2497" s="74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69"/>
      <c r="B2498" s="70"/>
      <c r="C2498" s="71"/>
      <c r="D2498" s="72"/>
      <c r="E2498" s="73"/>
      <c r="F2498" s="73"/>
      <c r="G2498" s="73"/>
      <c r="H2498" s="73"/>
      <c r="I2498" s="72"/>
      <c r="J2498" s="74"/>
      <c r="K2498" s="75"/>
      <c r="L2498" s="76"/>
      <c r="M2498" s="77"/>
      <c r="N2498" s="77"/>
      <c r="O2498" s="76"/>
      <c r="P2498" s="73"/>
      <c r="Q2498" s="73"/>
      <c r="R2498" s="73"/>
      <c r="S2498" s="78"/>
      <c r="T2498" s="73"/>
      <c r="U2498" s="79"/>
      <c r="V2498" s="74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69"/>
      <c r="B2499" s="70"/>
      <c r="C2499" s="71"/>
      <c r="D2499" s="72"/>
      <c r="E2499" s="73"/>
      <c r="F2499" s="73"/>
      <c r="G2499" s="73"/>
      <c r="H2499" s="73"/>
      <c r="I2499" s="72"/>
      <c r="J2499" s="74"/>
      <c r="K2499" s="75"/>
      <c r="L2499" s="76"/>
      <c r="M2499" s="77"/>
      <c r="N2499" s="77"/>
      <c r="O2499" s="76"/>
      <c r="P2499" s="73"/>
      <c r="Q2499" s="73"/>
      <c r="R2499" s="73"/>
      <c r="S2499" s="78"/>
      <c r="T2499" s="73"/>
      <c r="U2499" s="79"/>
      <c r="V2499" s="74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69"/>
      <c r="B2500" s="70"/>
      <c r="C2500" s="71"/>
      <c r="D2500" s="72"/>
      <c r="E2500" s="73"/>
      <c r="F2500" s="73"/>
      <c r="G2500" s="73"/>
      <c r="H2500" s="73"/>
      <c r="I2500" s="72"/>
      <c r="J2500" s="74"/>
      <c r="K2500" s="75"/>
      <c r="L2500" s="76"/>
      <c r="M2500" s="77"/>
      <c r="N2500" s="77"/>
      <c r="O2500" s="76"/>
      <c r="P2500" s="73"/>
      <c r="Q2500" s="73"/>
      <c r="R2500" s="73"/>
      <c r="S2500" s="78"/>
      <c r="T2500" s="73"/>
      <c r="U2500" s="79"/>
      <c r="V2500" s="74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69"/>
      <c r="B2501" s="70"/>
      <c r="C2501" s="71"/>
      <c r="D2501" s="72"/>
      <c r="E2501" s="73"/>
      <c r="F2501" s="73"/>
      <c r="G2501" s="73"/>
      <c r="H2501" s="73"/>
      <c r="I2501" s="72"/>
      <c r="J2501" s="74"/>
      <c r="K2501" s="75"/>
      <c r="L2501" s="76"/>
      <c r="M2501" s="77"/>
      <c r="N2501" s="77"/>
      <c r="O2501" s="76"/>
      <c r="P2501" s="73"/>
      <c r="Q2501" s="73"/>
      <c r="R2501" s="73"/>
      <c r="S2501" s="78"/>
      <c r="T2501" s="73"/>
      <c r="U2501" s="79"/>
      <c r="V2501" s="74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69"/>
      <c r="B2502" s="70"/>
      <c r="C2502" s="71"/>
      <c r="D2502" s="72"/>
      <c r="E2502" s="73"/>
      <c r="F2502" s="73"/>
      <c r="G2502" s="73"/>
      <c r="H2502" s="73"/>
      <c r="I2502" s="72"/>
      <c r="J2502" s="74"/>
      <c r="K2502" s="75"/>
      <c r="L2502" s="76"/>
      <c r="M2502" s="77"/>
      <c r="N2502" s="77"/>
      <c r="O2502" s="76"/>
      <c r="P2502" s="73"/>
      <c r="Q2502" s="73"/>
      <c r="R2502" s="73"/>
      <c r="S2502" s="78"/>
      <c r="T2502" s="73"/>
      <c r="U2502" s="79"/>
      <c r="V2502" s="74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69"/>
      <c r="B2503" s="70"/>
      <c r="C2503" s="71"/>
      <c r="D2503" s="72"/>
      <c r="E2503" s="73"/>
      <c r="F2503" s="73"/>
      <c r="G2503" s="73"/>
      <c r="H2503" s="73"/>
      <c r="I2503" s="72"/>
      <c r="J2503" s="74"/>
      <c r="K2503" s="75"/>
      <c r="L2503" s="76"/>
      <c r="M2503" s="77"/>
      <c r="N2503" s="77"/>
      <c r="O2503" s="76"/>
      <c r="P2503" s="73"/>
      <c r="Q2503" s="73"/>
      <c r="R2503" s="73"/>
      <c r="S2503" s="78"/>
      <c r="T2503" s="73"/>
      <c r="U2503" s="79"/>
      <c r="V2503" s="74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69"/>
      <c r="B2504" s="70"/>
      <c r="C2504" s="71"/>
      <c r="D2504" s="72"/>
      <c r="E2504" s="73"/>
      <c r="F2504" s="73"/>
      <c r="G2504" s="73"/>
      <c r="H2504" s="73"/>
      <c r="I2504" s="72"/>
      <c r="J2504" s="74"/>
      <c r="K2504" s="75"/>
      <c r="L2504" s="76"/>
      <c r="M2504" s="77"/>
      <c r="N2504" s="77"/>
      <c r="O2504" s="76"/>
      <c r="P2504" s="73"/>
      <c r="Q2504" s="73"/>
      <c r="R2504" s="73"/>
      <c r="S2504" s="78"/>
      <c r="T2504" s="73"/>
      <c r="U2504" s="79"/>
      <c r="V2504" s="74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69"/>
      <c r="B2505" s="70"/>
      <c r="C2505" s="71"/>
      <c r="D2505" s="72"/>
      <c r="E2505" s="73"/>
      <c r="F2505" s="73"/>
      <c r="G2505" s="73"/>
      <c r="H2505" s="73"/>
      <c r="I2505" s="72"/>
      <c r="J2505" s="74"/>
      <c r="K2505" s="75"/>
      <c r="L2505" s="76"/>
      <c r="M2505" s="77"/>
      <c r="N2505" s="77"/>
      <c r="O2505" s="76"/>
      <c r="P2505" s="73"/>
      <c r="Q2505" s="73"/>
      <c r="R2505" s="73"/>
      <c r="S2505" s="78"/>
      <c r="T2505" s="73"/>
      <c r="U2505" s="79"/>
      <c r="V2505" s="74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69"/>
      <c r="B2506" s="70"/>
      <c r="C2506" s="71"/>
      <c r="D2506" s="72"/>
      <c r="E2506" s="73"/>
      <c r="F2506" s="73"/>
      <c r="G2506" s="73"/>
      <c r="H2506" s="73"/>
      <c r="I2506" s="72"/>
      <c r="J2506" s="74"/>
      <c r="K2506" s="75"/>
      <c r="L2506" s="76"/>
      <c r="M2506" s="77"/>
      <c r="N2506" s="77"/>
      <c r="O2506" s="76"/>
      <c r="P2506" s="73"/>
      <c r="Q2506" s="73"/>
      <c r="R2506" s="73"/>
      <c r="S2506" s="78"/>
      <c r="T2506" s="73"/>
      <c r="U2506" s="79"/>
      <c r="V2506" s="74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69"/>
      <c r="B2507" s="70"/>
      <c r="C2507" s="71"/>
      <c r="D2507" s="72"/>
      <c r="E2507" s="73"/>
      <c r="F2507" s="73"/>
      <c r="G2507" s="73"/>
      <c r="H2507" s="73"/>
      <c r="I2507" s="72"/>
      <c r="J2507" s="74"/>
      <c r="K2507" s="75"/>
      <c r="L2507" s="76"/>
      <c r="M2507" s="77"/>
      <c r="N2507" s="77"/>
      <c r="O2507" s="76"/>
      <c r="P2507" s="73"/>
      <c r="Q2507" s="73"/>
      <c r="R2507" s="73"/>
      <c r="S2507" s="78"/>
      <c r="T2507" s="73"/>
      <c r="U2507" s="79"/>
      <c r="V2507" s="74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69"/>
      <c r="B2508" s="70"/>
      <c r="C2508" s="71"/>
      <c r="D2508" s="72"/>
      <c r="E2508" s="73"/>
      <c r="F2508" s="73"/>
      <c r="G2508" s="73"/>
      <c r="H2508" s="73"/>
      <c r="I2508" s="72"/>
      <c r="J2508" s="74"/>
      <c r="K2508" s="75"/>
      <c r="L2508" s="76"/>
      <c r="M2508" s="77"/>
      <c r="N2508" s="77"/>
      <c r="O2508" s="76"/>
      <c r="P2508" s="73"/>
      <c r="Q2508" s="73"/>
      <c r="R2508" s="73"/>
      <c r="S2508" s="78"/>
      <c r="T2508" s="73"/>
      <c r="U2508" s="79"/>
      <c r="V2508" s="74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69"/>
      <c r="B2509" s="70"/>
      <c r="C2509" s="71"/>
      <c r="D2509" s="72"/>
      <c r="E2509" s="73"/>
      <c r="F2509" s="73"/>
      <c r="G2509" s="73"/>
      <c r="H2509" s="73"/>
      <c r="I2509" s="72"/>
      <c r="J2509" s="74"/>
      <c r="K2509" s="75"/>
      <c r="L2509" s="76"/>
      <c r="M2509" s="77"/>
      <c r="N2509" s="77"/>
      <c r="O2509" s="76"/>
      <c r="P2509" s="73"/>
      <c r="Q2509" s="73"/>
      <c r="R2509" s="73"/>
      <c r="S2509" s="78"/>
      <c r="T2509" s="73"/>
      <c r="U2509" s="79"/>
      <c r="V2509" s="74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69"/>
      <c r="B2510" s="70"/>
      <c r="C2510" s="71"/>
      <c r="D2510" s="72"/>
      <c r="E2510" s="73"/>
      <c r="F2510" s="73"/>
      <c r="G2510" s="73"/>
      <c r="H2510" s="73"/>
      <c r="I2510" s="72"/>
      <c r="J2510" s="74"/>
      <c r="K2510" s="75"/>
      <c r="L2510" s="76"/>
      <c r="M2510" s="77"/>
      <c r="N2510" s="77"/>
      <c r="O2510" s="76"/>
      <c r="P2510" s="73"/>
      <c r="Q2510" s="73"/>
      <c r="R2510" s="73"/>
      <c r="S2510" s="78"/>
      <c r="T2510" s="73"/>
      <c r="U2510" s="79"/>
      <c r="V2510" s="74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69"/>
      <c r="B2511" s="70"/>
      <c r="C2511" s="71"/>
      <c r="D2511" s="72"/>
      <c r="E2511" s="73"/>
      <c r="F2511" s="73"/>
      <c r="G2511" s="73"/>
      <c r="H2511" s="73"/>
      <c r="I2511" s="72"/>
      <c r="J2511" s="74"/>
      <c r="K2511" s="75"/>
      <c r="L2511" s="76"/>
      <c r="M2511" s="77"/>
      <c r="N2511" s="77"/>
      <c r="O2511" s="76"/>
      <c r="P2511" s="73"/>
      <c r="Q2511" s="73"/>
      <c r="R2511" s="73"/>
      <c r="S2511" s="78"/>
      <c r="T2511" s="73"/>
      <c r="U2511" s="79"/>
      <c r="V2511" s="74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69"/>
      <c r="B2512" s="70"/>
      <c r="C2512" s="71"/>
      <c r="D2512" s="72"/>
      <c r="E2512" s="73"/>
      <c r="F2512" s="73"/>
      <c r="G2512" s="73"/>
      <c r="H2512" s="73"/>
      <c r="I2512" s="72"/>
      <c r="J2512" s="74"/>
      <c r="K2512" s="75"/>
      <c r="L2512" s="76"/>
      <c r="M2512" s="77"/>
      <c r="N2512" s="77"/>
      <c r="O2512" s="76"/>
      <c r="P2512" s="73"/>
      <c r="Q2512" s="73"/>
      <c r="R2512" s="73"/>
      <c r="S2512" s="78"/>
      <c r="T2512" s="73"/>
      <c r="U2512" s="79"/>
      <c r="V2512" s="74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69"/>
      <c r="B2513" s="70"/>
      <c r="C2513" s="71"/>
      <c r="D2513" s="72"/>
      <c r="E2513" s="73"/>
      <c r="F2513" s="73"/>
      <c r="G2513" s="73"/>
      <c r="H2513" s="73"/>
      <c r="I2513" s="72"/>
      <c r="J2513" s="74"/>
      <c r="K2513" s="75"/>
      <c r="L2513" s="76"/>
      <c r="M2513" s="77"/>
      <c r="N2513" s="77"/>
      <c r="O2513" s="76"/>
      <c r="P2513" s="73"/>
      <c r="Q2513" s="73"/>
      <c r="R2513" s="73"/>
      <c r="S2513" s="78"/>
      <c r="T2513" s="73"/>
      <c r="U2513" s="79"/>
      <c r="V2513" s="74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69"/>
      <c r="B2514" s="70"/>
      <c r="C2514" s="71"/>
      <c r="D2514" s="72"/>
      <c r="E2514" s="73"/>
      <c r="F2514" s="73"/>
      <c r="G2514" s="73"/>
      <c r="H2514" s="73"/>
      <c r="I2514" s="72"/>
      <c r="J2514" s="74"/>
      <c r="K2514" s="75"/>
      <c r="L2514" s="76"/>
      <c r="M2514" s="77"/>
      <c r="N2514" s="77"/>
      <c r="O2514" s="76"/>
      <c r="P2514" s="73"/>
      <c r="Q2514" s="73"/>
      <c r="R2514" s="73"/>
      <c r="S2514" s="78"/>
      <c r="T2514" s="73"/>
      <c r="U2514" s="79"/>
      <c r="V2514" s="74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69"/>
      <c r="B2515" s="70"/>
      <c r="C2515" s="71"/>
      <c r="D2515" s="72"/>
      <c r="E2515" s="73"/>
      <c r="F2515" s="73"/>
      <c r="G2515" s="73"/>
      <c r="H2515" s="73"/>
      <c r="I2515" s="72"/>
      <c r="J2515" s="74"/>
      <c r="K2515" s="75"/>
      <c r="L2515" s="76"/>
      <c r="M2515" s="77"/>
      <c r="N2515" s="77"/>
      <c r="O2515" s="76"/>
      <c r="P2515" s="73"/>
      <c r="Q2515" s="73"/>
      <c r="R2515" s="73"/>
      <c r="S2515" s="78"/>
      <c r="T2515" s="73"/>
      <c r="U2515" s="79"/>
      <c r="V2515" s="74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69"/>
      <c r="B2516" s="70"/>
      <c r="C2516" s="71"/>
      <c r="D2516" s="72"/>
      <c r="E2516" s="73"/>
      <c r="F2516" s="73"/>
      <c r="G2516" s="73"/>
      <c r="H2516" s="73"/>
      <c r="I2516" s="72"/>
      <c r="J2516" s="74"/>
      <c r="K2516" s="75"/>
      <c r="L2516" s="76"/>
      <c r="M2516" s="77"/>
      <c r="N2516" s="77"/>
      <c r="O2516" s="76"/>
      <c r="P2516" s="73"/>
      <c r="Q2516" s="73"/>
      <c r="R2516" s="73"/>
      <c r="S2516" s="78"/>
      <c r="T2516" s="73"/>
      <c r="U2516" s="79"/>
      <c r="V2516" s="74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69"/>
      <c r="B2517" s="70"/>
      <c r="C2517" s="71"/>
      <c r="D2517" s="72"/>
      <c r="E2517" s="73"/>
      <c r="F2517" s="73"/>
      <c r="G2517" s="73"/>
      <c r="H2517" s="73"/>
      <c r="I2517" s="72"/>
      <c r="J2517" s="74"/>
      <c r="K2517" s="75"/>
      <c r="L2517" s="76"/>
      <c r="M2517" s="77"/>
      <c r="N2517" s="77"/>
      <c r="O2517" s="76"/>
      <c r="P2517" s="73"/>
      <c r="Q2517" s="73"/>
      <c r="R2517" s="73"/>
      <c r="S2517" s="78"/>
      <c r="T2517" s="73"/>
      <c r="U2517" s="79"/>
      <c r="V2517" s="74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69"/>
      <c r="B2518" s="70"/>
      <c r="C2518" s="71"/>
      <c r="D2518" s="72"/>
      <c r="E2518" s="73"/>
      <c r="F2518" s="73"/>
      <c r="G2518" s="73"/>
      <c r="H2518" s="73"/>
      <c r="I2518" s="72"/>
      <c r="J2518" s="74"/>
      <c r="K2518" s="75"/>
      <c r="L2518" s="76"/>
      <c r="M2518" s="77"/>
      <c r="N2518" s="77"/>
      <c r="O2518" s="76"/>
      <c r="P2518" s="73"/>
      <c r="Q2518" s="73"/>
      <c r="R2518" s="73"/>
      <c r="S2518" s="78"/>
      <c r="T2518" s="73"/>
      <c r="U2518" s="79"/>
      <c r="V2518" s="74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69"/>
      <c r="B2519" s="70"/>
      <c r="C2519" s="71"/>
      <c r="D2519" s="72"/>
      <c r="E2519" s="73"/>
      <c r="F2519" s="73"/>
      <c r="G2519" s="73"/>
      <c r="H2519" s="73"/>
      <c r="I2519" s="72"/>
      <c r="J2519" s="74"/>
      <c r="K2519" s="75"/>
      <c r="L2519" s="76"/>
      <c r="M2519" s="77"/>
      <c r="N2519" s="77"/>
      <c r="O2519" s="76"/>
      <c r="P2519" s="73"/>
      <c r="Q2519" s="73"/>
      <c r="R2519" s="73"/>
      <c r="S2519" s="78"/>
      <c r="T2519" s="73"/>
      <c r="U2519" s="79"/>
      <c r="V2519" s="74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69"/>
      <c r="B2520" s="70"/>
      <c r="C2520" s="71"/>
      <c r="D2520" s="72"/>
      <c r="E2520" s="73"/>
      <c r="F2520" s="73"/>
      <c r="G2520" s="73"/>
      <c r="H2520" s="73"/>
      <c r="I2520" s="72"/>
      <c r="J2520" s="74"/>
      <c r="K2520" s="75"/>
      <c r="L2520" s="76"/>
      <c r="M2520" s="77"/>
      <c r="N2520" s="77"/>
      <c r="O2520" s="76"/>
      <c r="P2520" s="73"/>
      <c r="Q2520" s="73"/>
      <c r="R2520" s="73"/>
      <c r="S2520" s="78"/>
      <c r="T2520" s="73"/>
      <c r="U2520" s="79"/>
      <c r="V2520" s="74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69"/>
      <c r="B2521" s="70"/>
      <c r="C2521" s="71"/>
      <c r="D2521" s="72"/>
      <c r="E2521" s="73"/>
      <c r="F2521" s="73"/>
      <c r="G2521" s="73"/>
      <c r="H2521" s="73"/>
      <c r="I2521" s="72"/>
      <c r="J2521" s="74"/>
      <c r="K2521" s="75"/>
      <c r="L2521" s="76"/>
      <c r="M2521" s="77"/>
      <c r="N2521" s="77"/>
      <c r="O2521" s="76"/>
      <c r="P2521" s="73"/>
      <c r="Q2521" s="73"/>
      <c r="R2521" s="73"/>
      <c r="S2521" s="78"/>
      <c r="T2521" s="73"/>
      <c r="U2521" s="79"/>
      <c r="V2521" s="74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69"/>
      <c r="B2522" s="70"/>
      <c r="C2522" s="71"/>
      <c r="D2522" s="72"/>
      <c r="E2522" s="73"/>
      <c r="F2522" s="73"/>
      <c r="G2522" s="73"/>
      <c r="H2522" s="73"/>
      <c r="I2522" s="72"/>
      <c r="J2522" s="74"/>
      <c r="K2522" s="75"/>
      <c r="L2522" s="76"/>
      <c r="M2522" s="77"/>
      <c r="N2522" s="77"/>
      <c r="O2522" s="76"/>
      <c r="P2522" s="73"/>
      <c r="Q2522" s="73"/>
      <c r="R2522" s="73"/>
      <c r="S2522" s="78"/>
      <c r="T2522" s="73"/>
      <c r="U2522" s="79"/>
      <c r="V2522" s="74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69"/>
      <c r="B2523" s="70"/>
      <c r="C2523" s="71"/>
      <c r="D2523" s="72"/>
      <c r="E2523" s="73"/>
      <c r="F2523" s="73"/>
      <c r="G2523" s="73"/>
      <c r="H2523" s="73"/>
      <c r="I2523" s="72"/>
      <c r="J2523" s="74"/>
      <c r="K2523" s="75"/>
      <c r="L2523" s="76"/>
      <c r="M2523" s="77"/>
      <c r="N2523" s="77"/>
      <c r="O2523" s="76"/>
      <c r="P2523" s="73"/>
      <c r="Q2523" s="73"/>
      <c r="R2523" s="73"/>
      <c r="S2523" s="78"/>
      <c r="T2523" s="73"/>
      <c r="U2523" s="79"/>
      <c r="V2523" s="74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69"/>
      <c r="B2524" s="70"/>
      <c r="C2524" s="71"/>
      <c r="D2524" s="72"/>
      <c r="E2524" s="73"/>
      <c r="F2524" s="73"/>
      <c r="G2524" s="73"/>
      <c r="H2524" s="73"/>
      <c r="I2524" s="72"/>
      <c r="J2524" s="74"/>
      <c r="K2524" s="75"/>
      <c r="L2524" s="76"/>
      <c r="M2524" s="77"/>
      <c r="N2524" s="77"/>
      <c r="O2524" s="76"/>
      <c r="P2524" s="73"/>
      <c r="Q2524" s="73"/>
      <c r="R2524" s="73"/>
      <c r="S2524" s="78"/>
      <c r="T2524" s="73"/>
      <c r="U2524" s="79"/>
      <c r="V2524" s="74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69"/>
      <c r="B2525" s="70"/>
      <c r="C2525" s="71"/>
      <c r="D2525" s="72"/>
      <c r="E2525" s="73"/>
      <c r="F2525" s="73"/>
      <c r="G2525" s="73"/>
      <c r="H2525" s="73"/>
      <c r="I2525" s="72"/>
      <c r="J2525" s="74"/>
      <c r="K2525" s="75"/>
      <c r="L2525" s="76"/>
      <c r="M2525" s="77"/>
      <c r="N2525" s="77"/>
      <c r="O2525" s="76"/>
      <c r="P2525" s="73"/>
      <c r="Q2525" s="73"/>
      <c r="R2525" s="73"/>
      <c r="S2525" s="78"/>
      <c r="T2525" s="73"/>
      <c r="U2525" s="79"/>
      <c r="V2525" s="74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69"/>
      <c r="B2526" s="70"/>
      <c r="C2526" s="71"/>
      <c r="D2526" s="72"/>
      <c r="E2526" s="73"/>
      <c r="F2526" s="73"/>
      <c r="G2526" s="73"/>
      <c r="H2526" s="73"/>
      <c r="I2526" s="72"/>
      <c r="J2526" s="74"/>
      <c r="K2526" s="75"/>
      <c r="L2526" s="76"/>
      <c r="M2526" s="77"/>
      <c r="N2526" s="77"/>
      <c r="O2526" s="76"/>
      <c r="P2526" s="73"/>
      <c r="Q2526" s="73"/>
      <c r="R2526" s="73"/>
      <c r="S2526" s="78"/>
      <c r="T2526" s="73"/>
      <c r="U2526" s="79"/>
      <c r="V2526" s="74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69"/>
      <c r="B2527" s="70"/>
      <c r="C2527" s="71"/>
      <c r="D2527" s="72"/>
      <c r="E2527" s="73"/>
      <c r="F2527" s="73"/>
      <c r="G2527" s="73"/>
      <c r="H2527" s="73"/>
      <c r="I2527" s="72"/>
      <c r="J2527" s="74"/>
      <c r="K2527" s="75"/>
      <c r="L2527" s="76"/>
      <c r="M2527" s="77"/>
      <c r="N2527" s="77"/>
      <c r="O2527" s="76"/>
      <c r="P2527" s="73"/>
      <c r="Q2527" s="73"/>
      <c r="R2527" s="73"/>
      <c r="S2527" s="78"/>
      <c r="T2527" s="73"/>
      <c r="U2527" s="79"/>
      <c r="V2527" s="74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69"/>
      <c r="B2528" s="70"/>
      <c r="C2528" s="71"/>
      <c r="D2528" s="72"/>
      <c r="E2528" s="73"/>
      <c r="F2528" s="73"/>
      <c r="G2528" s="73"/>
      <c r="H2528" s="73"/>
      <c r="I2528" s="72"/>
      <c r="J2528" s="74"/>
      <c r="K2528" s="75"/>
      <c r="L2528" s="76"/>
      <c r="M2528" s="77"/>
      <c r="N2528" s="77"/>
      <c r="O2528" s="76"/>
      <c r="P2528" s="73"/>
      <c r="Q2528" s="73"/>
      <c r="R2528" s="73"/>
      <c r="S2528" s="78"/>
      <c r="T2528" s="73"/>
      <c r="U2528" s="79"/>
      <c r="V2528" s="74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69"/>
      <c r="B2529" s="70"/>
      <c r="C2529" s="71"/>
      <c r="D2529" s="72"/>
      <c r="E2529" s="73"/>
      <c r="F2529" s="73"/>
      <c r="G2529" s="73"/>
      <c r="H2529" s="73"/>
      <c r="I2529" s="72"/>
      <c r="J2529" s="74"/>
      <c r="K2529" s="75"/>
      <c r="L2529" s="76"/>
      <c r="M2529" s="77"/>
      <c r="N2529" s="77"/>
      <c r="O2529" s="76"/>
      <c r="P2529" s="73"/>
      <c r="Q2529" s="73"/>
      <c r="R2529" s="73"/>
      <c r="S2529" s="78"/>
      <c r="T2529" s="73"/>
      <c r="U2529" s="79"/>
      <c r="V2529" s="74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69"/>
      <c r="B2530" s="70"/>
      <c r="C2530" s="71"/>
      <c r="D2530" s="72"/>
      <c r="E2530" s="73"/>
      <c r="F2530" s="73"/>
      <c r="G2530" s="73"/>
      <c r="H2530" s="73"/>
      <c r="I2530" s="72"/>
      <c r="J2530" s="74"/>
      <c r="K2530" s="75"/>
      <c r="L2530" s="76"/>
      <c r="M2530" s="77"/>
      <c r="N2530" s="77"/>
      <c r="O2530" s="76"/>
      <c r="P2530" s="73"/>
      <c r="Q2530" s="73"/>
      <c r="R2530" s="73"/>
      <c r="S2530" s="78"/>
      <c r="T2530" s="73"/>
      <c r="U2530" s="79"/>
      <c r="V2530" s="74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69"/>
      <c r="B2531" s="70"/>
      <c r="C2531" s="71"/>
      <c r="D2531" s="72"/>
      <c r="E2531" s="73"/>
      <c r="F2531" s="73"/>
      <c r="G2531" s="73"/>
      <c r="H2531" s="73"/>
      <c r="I2531" s="72"/>
      <c r="J2531" s="74"/>
      <c r="K2531" s="75"/>
      <c r="L2531" s="76"/>
      <c r="M2531" s="77"/>
      <c r="N2531" s="77"/>
      <c r="O2531" s="76"/>
      <c r="P2531" s="73"/>
      <c r="Q2531" s="73"/>
      <c r="R2531" s="73"/>
      <c r="S2531" s="78"/>
      <c r="T2531" s="73"/>
      <c r="U2531" s="79"/>
      <c r="V2531" s="74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69"/>
      <c r="B2532" s="70"/>
      <c r="C2532" s="71"/>
      <c r="D2532" s="72"/>
      <c r="E2532" s="73"/>
      <c r="F2532" s="73"/>
      <c r="G2532" s="73"/>
      <c r="H2532" s="73"/>
      <c r="I2532" s="72"/>
      <c r="J2532" s="74"/>
      <c r="K2532" s="75"/>
      <c r="L2532" s="76"/>
      <c r="M2532" s="77"/>
      <c r="N2532" s="77"/>
      <c r="O2532" s="76"/>
      <c r="P2532" s="73"/>
      <c r="Q2532" s="73"/>
      <c r="R2532" s="73"/>
      <c r="S2532" s="78"/>
      <c r="T2532" s="73"/>
      <c r="U2532" s="79"/>
      <c r="V2532" s="74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69"/>
      <c r="B2533" s="70"/>
      <c r="C2533" s="71"/>
      <c r="D2533" s="72"/>
      <c r="E2533" s="73"/>
      <c r="F2533" s="73"/>
      <c r="G2533" s="73"/>
      <c r="H2533" s="73"/>
      <c r="I2533" s="72"/>
      <c r="J2533" s="74"/>
      <c r="K2533" s="75"/>
      <c r="L2533" s="76"/>
      <c r="M2533" s="77"/>
      <c r="N2533" s="77"/>
      <c r="O2533" s="76"/>
      <c r="P2533" s="73"/>
      <c r="Q2533" s="73"/>
      <c r="R2533" s="73"/>
      <c r="S2533" s="78"/>
      <c r="T2533" s="73"/>
      <c r="U2533" s="79"/>
      <c r="V2533" s="74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69"/>
      <c r="B2534" s="70"/>
      <c r="C2534" s="71"/>
      <c r="D2534" s="72"/>
      <c r="E2534" s="73"/>
      <c r="F2534" s="73"/>
      <c r="G2534" s="73"/>
      <c r="H2534" s="73"/>
      <c r="I2534" s="72"/>
      <c r="J2534" s="74"/>
      <c r="K2534" s="75"/>
      <c r="L2534" s="76"/>
      <c r="M2534" s="77"/>
      <c r="N2534" s="77"/>
      <c r="O2534" s="76"/>
      <c r="P2534" s="73"/>
      <c r="Q2534" s="73"/>
      <c r="R2534" s="73"/>
      <c r="S2534" s="78"/>
      <c r="T2534" s="73"/>
      <c r="U2534" s="79"/>
      <c r="V2534" s="74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69"/>
      <c r="B2535" s="70"/>
      <c r="C2535" s="71"/>
      <c r="D2535" s="72"/>
      <c r="E2535" s="73"/>
      <c r="F2535" s="73"/>
      <c r="G2535" s="73"/>
      <c r="H2535" s="73"/>
      <c r="I2535" s="72"/>
      <c r="J2535" s="74"/>
      <c r="K2535" s="75"/>
      <c r="L2535" s="76"/>
      <c r="M2535" s="77"/>
      <c r="N2535" s="77"/>
      <c r="O2535" s="76"/>
      <c r="P2535" s="73"/>
      <c r="Q2535" s="73"/>
      <c r="R2535" s="73"/>
      <c r="S2535" s="78"/>
      <c r="T2535" s="73"/>
      <c r="U2535" s="79"/>
      <c r="V2535" s="74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69"/>
      <c r="B2536" s="70"/>
      <c r="C2536" s="71"/>
      <c r="D2536" s="72"/>
      <c r="E2536" s="73"/>
      <c r="F2536" s="73"/>
      <c r="G2536" s="73"/>
      <c r="H2536" s="73"/>
      <c r="I2536" s="72"/>
      <c r="J2536" s="74"/>
      <c r="K2536" s="75"/>
      <c r="L2536" s="76"/>
      <c r="M2536" s="77"/>
      <c r="N2536" s="77"/>
      <c r="O2536" s="76"/>
      <c r="P2536" s="73"/>
      <c r="Q2536" s="73"/>
      <c r="R2536" s="73"/>
      <c r="S2536" s="78"/>
      <c r="T2536" s="73"/>
      <c r="U2536" s="79"/>
      <c r="V2536" s="74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69"/>
      <c r="B2537" s="70"/>
      <c r="C2537" s="71"/>
      <c r="D2537" s="72"/>
      <c r="E2537" s="73"/>
      <c r="F2537" s="73"/>
      <c r="G2537" s="73"/>
      <c r="H2537" s="73"/>
      <c r="I2537" s="72"/>
      <c r="J2537" s="74"/>
      <c r="K2537" s="75"/>
      <c r="L2537" s="76"/>
      <c r="M2537" s="77"/>
      <c r="N2537" s="77"/>
      <c r="O2537" s="76"/>
      <c r="P2537" s="73"/>
      <c r="Q2537" s="73"/>
      <c r="R2537" s="73"/>
      <c r="S2537" s="78"/>
      <c r="T2537" s="73"/>
      <c r="U2537" s="79"/>
      <c r="V2537" s="74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69"/>
      <c r="B2538" s="70"/>
      <c r="C2538" s="71"/>
      <c r="D2538" s="72"/>
      <c r="E2538" s="73"/>
      <c r="F2538" s="73"/>
      <c r="G2538" s="73"/>
      <c r="H2538" s="73"/>
      <c r="I2538" s="72"/>
      <c r="J2538" s="74"/>
      <c r="K2538" s="75"/>
      <c r="L2538" s="76"/>
      <c r="M2538" s="77"/>
      <c r="N2538" s="77"/>
      <c r="O2538" s="76"/>
      <c r="P2538" s="73"/>
      <c r="Q2538" s="73"/>
      <c r="R2538" s="73"/>
      <c r="S2538" s="78"/>
      <c r="T2538" s="73"/>
      <c r="U2538" s="79"/>
      <c r="V2538" s="74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69"/>
      <c r="B2539" s="70"/>
      <c r="C2539" s="71"/>
      <c r="D2539" s="72"/>
      <c r="E2539" s="73"/>
      <c r="F2539" s="73"/>
      <c r="G2539" s="73"/>
      <c r="H2539" s="73"/>
      <c r="I2539" s="72"/>
      <c r="J2539" s="74"/>
      <c r="K2539" s="75"/>
      <c r="L2539" s="76"/>
      <c r="M2539" s="77"/>
      <c r="N2539" s="77"/>
      <c r="O2539" s="76"/>
      <c r="P2539" s="73"/>
      <c r="Q2539" s="73"/>
      <c r="R2539" s="73"/>
      <c r="S2539" s="78"/>
      <c r="T2539" s="73"/>
      <c r="U2539" s="79"/>
      <c r="V2539" s="74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69"/>
      <c r="B2540" s="70"/>
      <c r="C2540" s="71"/>
      <c r="D2540" s="72"/>
      <c r="E2540" s="73"/>
      <c r="F2540" s="73"/>
      <c r="G2540" s="73"/>
      <c r="H2540" s="73"/>
      <c r="I2540" s="72"/>
      <c r="J2540" s="74"/>
      <c r="K2540" s="75"/>
      <c r="L2540" s="76"/>
      <c r="M2540" s="77"/>
      <c r="N2540" s="77"/>
      <c r="O2540" s="76"/>
      <c r="P2540" s="73"/>
      <c r="Q2540" s="73"/>
      <c r="R2540" s="73"/>
      <c r="S2540" s="78"/>
      <c r="T2540" s="73"/>
      <c r="U2540" s="79"/>
      <c r="V2540" s="74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69"/>
      <c r="B2541" s="70"/>
      <c r="C2541" s="71"/>
      <c r="D2541" s="72"/>
      <c r="E2541" s="73"/>
      <c r="F2541" s="73"/>
      <c r="G2541" s="73"/>
      <c r="H2541" s="73"/>
      <c r="I2541" s="72"/>
      <c r="J2541" s="74"/>
      <c r="K2541" s="75"/>
      <c r="L2541" s="76"/>
      <c r="M2541" s="77"/>
      <c r="N2541" s="77"/>
      <c r="O2541" s="76"/>
      <c r="P2541" s="73"/>
      <c r="Q2541" s="73"/>
      <c r="R2541" s="73"/>
      <c r="S2541" s="78"/>
      <c r="T2541" s="73"/>
      <c r="U2541" s="79"/>
      <c r="V2541" s="74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69"/>
      <c r="B2542" s="70"/>
      <c r="C2542" s="71"/>
      <c r="D2542" s="72"/>
      <c r="E2542" s="73"/>
      <c r="F2542" s="73"/>
      <c r="G2542" s="73"/>
      <c r="H2542" s="73"/>
      <c r="I2542" s="72"/>
      <c r="J2542" s="74"/>
      <c r="K2542" s="75"/>
      <c r="L2542" s="76"/>
      <c r="M2542" s="77"/>
      <c r="N2542" s="77"/>
      <c r="O2542" s="76"/>
      <c r="P2542" s="73"/>
      <c r="Q2542" s="73"/>
      <c r="R2542" s="73"/>
      <c r="S2542" s="78"/>
      <c r="T2542" s="73"/>
      <c r="U2542" s="79"/>
      <c r="V2542" s="74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69"/>
      <c r="B2543" s="70"/>
      <c r="C2543" s="71"/>
      <c r="D2543" s="72"/>
      <c r="E2543" s="73"/>
      <c r="F2543" s="73"/>
      <c r="G2543" s="73"/>
      <c r="H2543" s="73"/>
      <c r="I2543" s="72"/>
      <c r="J2543" s="74"/>
      <c r="K2543" s="75"/>
      <c r="L2543" s="76"/>
      <c r="M2543" s="77"/>
      <c r="N2543" s="77"/>
      <c r="O2543" s="76"/>
      <c r="P2543" s="73"/>
      <c r="Q2543" s="73"/>
      <c r="R2543" s="73"/>
      <c r="S2543" s="78"/>
      <c r="T2543" s="73"/>
      <c r="U2543" s="79"/>
      <c r="V2543" s="74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69"/>
      <c r="B2544" s="70"/>
      <c r="C2544" s="71"/>
      <c r="D2544" s="72"/>
      <c r="E2544" s="73"/>
      <c r="F2544" s="73"/>
      <c r="G2544" s="73"/>
      <c r="H2544" s="73"/>
      <c r="I2544" s="72"/>
      <c r="J2544" s="74"/>
      <c r="K2544" s="75"/>
      <c r="L2544" s="76"/>
      <c r="M2544" s="77"/>
      <c r="N2544" s="77"/>
      <c r="O2544" s="76"/>
      <c r="P2544" s="73"/>
      <c r="Q2544" s="73"/>
      <c r="R2544" s="73"/>
      <c r="S2544" s="78"/>
      <c r="T2544" s="73"/>
      <c r="U2544" s="79"/>
      <c r="V2544" s="74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69"/>
      <c r="B2545" s="70"/>
      <c r="C2545" s="71"/>
      <c r="D2545" s="72"/>
      <c r="E2545" s="73"/>
      <c r="F2545" s="73"/>
      <c r="G2545" s="73"/>
      <c r="H2545" s="73"/>
      <c r="I2545" s="72"/>
      <c r="J2545" s="74"/>
      <c r="K2545" s="75"/>
      <c r="L2545" s="76"/>
      <c r="M2545" s="77"/>
      <c r="N2545" s="77"/>
      <c r="O2545" s="76"/>
      <c r="P2545" s="73"/>
      <c r="Q2545" s="73"/>
      <c r="R2545" s="73"/>
      <c r="S2545" s="78"/>
      <c r="T2545" s="73"/>
      <c r="U2545" s="79"/>
      <c r="V2545" s="74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69"/>
      <c r="B2546" s="70"/>
      <c r="C2546" s="71"/>
      <c r="D2546" s="72"/>
      <c r="E2546" s="73"/>
      <c r="F2546" s="73"/>
      <c r="G2546" s="73"/>
      <c r="H2546" s="73"/>
      <c r="I2546" s="72"/>
      <c r="J2546" s="74"/>
      <c r="K2546" s="75"/>
      <c r="L2546" s="76"/>
      <c r="M2546" s="77"/>
      <c r="N2546" s="77"/>
      <c r="O2546" s="76"/>
      <c r="P2546" s="73"/>
      <c r="Q2546" s="73"/>
      <c r="R2546" s="73"/>
      <c r="S2546" s="78"/>
      <c r="T2546" s="73"/>
      <c r="U2546" s="79"/>
      <c r="V2546" s="74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69"/>
      <c r="B2547" s="70"/>
      <c r="C2547" s="71"/>
      <c r="D2547" s="72"/>
      <c r="E2547" s="73"/>
      <c r="F2547" s="73"/>
      <c r="G2547" s="73"/>
      <c r="H2547" s="73"/>
      <c r="I2547" s="72"/>
      <c r="J2547" s="74"/>
      <c r="K2547" s="75"/>
      <c r="L2547" s="76"/>
      <c r="M2547" s="77"/>
      <c r="N2547" s="77"/>
      <c r="O2547" s="76"/>
      <c r="P2547" s="73"/>
      <c r="Q2547" s="73"/>
      <c r="R2547" s="73"/>
      <c r="S2547" s="78"/>
      <c r="T2547" s="73"/>
      <c r="U2547" s="79"/>
      <c r="V2547" s="74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69"/>
      <c r="B2548" s="70"/>
      <c r="C2548" s="71"/>
      <c r="D2548" s="72"/>
      <c r="E2548" s="73"/>
      <c r="F2548" s="73"/>
      <c r="G2548" s="73"/>
      <c r="H2548" s="73"/>
      <c r="I2548" s="72"/>
      <c r="J2548" s="74"/>
      <c r="K2548" s="75"/>
      <c r="L2548" s="76"/>
      <c r="M2548" s="77"/>
      <c r="N2548" s="77"/>
      <c r="O2548" s="76"/>
      <c r="P2548" s="73"/>
      <c r="Q2548" s="73"/>
      <c r="R2548" s="73"/>
      <c r="S2548" s="78"/>
      <c r="T2548" s="73"/>
      <c r="U2548" s="79"/>
      <c r="V2548" s="74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69"/>
      <c r="B2549" s="70"/>
      <c r="C2549" s="71"/>
      <c r="D2549" s="72"/>
      <c r="E2549" s="73"/>
      <c r="F2549" s="73"/>
      <c r="G2549" s="73"/>
      <c r="H2549" s="73"/>
      <c r="I2549" s="72"/>
      <c r="J2549" s="74"/>
      <c r="K2549" s="75"/>
      <c r="L2549" s="76"/>
      <c r="M2549" s="77"/>
      <c r="N2549" s="77"/>
      <c r="O2549" s="76"/>
      <c r="P2549" s="73"/>
      <c r="Q2549" s="73"/>
      <c r="R2549" s="73"/>
      <c r="S2549" s="78"/>
      <c r="T2549" s="73"/>
      <c r="U2549" s="79"/>
      <c r="V2549" s="74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69"/>
      <c r="B2550" s="70"/>
      <c r="C2550" s="71"/>
      <c r="D2550" s="72"/>
      <c r="E2550" s="73"/>
      <c r="F2550" s="73"/>
      <c r="G2550" s="73"/>
      <c r="H2550" s="73"/>
      <c r="I2550" s="72"/>
      <c r="J2550" s="74"/>
      <c r="K2550" s="75"/>
      <c r="L2550" s="76"/>
      <c r="M2550" s="77"/>
      <c r="N2550" s="77"/>
      <c r="O2550" s="76"/>
      <c r="P2550" s="73"/>
      <c r="Q2550" s="73"/>
      <c r="R2550" s="73"/>
      <c r="S2550" s="78"/>
      <c r="T2550" s="73"/>
      <c r="U2550" s="79"/>
      <c r="V2550" s="74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69"/>
      <c r="B2551" s="70"/>
      <c r="C2551" s="71"/>
      <c r="D2551" s="72"/>
      <c r="E2551" s="73"/>
      <c r="F2551" s="73"/>
      <c r="G2551" s="73"/>
      <c r="H2551" s="73"/>
      <c r="I2551" s="72"/>
      <c r="J2551" s="74"/>
      <c r="K2551" s="75"/>
      <c r="L2551" s="76"/>
      <c r="M2551" s="77"/>
      <c r="N2551" s="77"/>
      <c r="O2551" s="76"/>
      <c r="P2551" s="73"/>
      <c r="Q2551" s="73"/>
      <c r="R2551" s="73"/>
      <c r="S2551" s="78"/>
      <c r="T2551" s="73"/>
      <c r="U2551" s="79"/>
      <c r="V2551" s="74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69"/>
      <c r="B2552" s="70"/>
      <c r="C2552" s="71"/>
      <c r="D2552" s="72"/>
      <c r="E2552" s="73"/>
      <c r="F2552" s="73"/>
      <c r="G2552" s="73"/>
      <c r="H2552" s="73"/>
      <c r="I2552" s="72"/>
      <c r="J2552" s="74"/>
      <c r="K2552" s="75"/>
      <c r="L2552" s="76"/>
      <c r="M2552" s="77"/>
      <c r="N2552" s="77"/>
      <c r="O2552" s="76"/>
      <c r="P2552" s="73"/>
      <c r="Q2552" s="73"/>
      <c r="R2552" s="73"/>
      <c r="S2552" s="78"/>
      <c r="T2552" s="73"/>
      <c r="U2552" s="79"/>
      <c r="V2552" s="74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69"/>
      <c r="B2553" s="70"/>
      <c r="C2553" s="71"/>
      <c r="D2553" s="72"/>
      <c r="E2553" s="73"/>
      <c r="F2553" s="73"/>
      <c r="G2553" s="73"/>
      <c r="H2553" s="73"/>
      <c r="I2553" s="72"/>
      <c r="J2553" s="74"/>
      <c r="K2553" s="75"/>
      <c r="L2553" s="76"/>
      <c r="M2553" s="77"/>
      <c r="N2553" s="77"/>
      <c r="O2553" s="76"/>
      <c r="P2553" s="73"/>
      <c r="Q2553" s="73"/>
      <c r="R2553" s="73"/>
      <c r="S2553" s="78"/>
      <c r="T2553" s="73"/>
      <c r="U2553" s="79"/>
      <c r="V2553" s="74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69"/>
      <c r="B2554" s="70"/>
      <c r="C2554" s="71"/>
      <c r="D2554" s="72"/>
      <c r="E2554" s="73"/>
      <c r="F2554" s="73"/>
      <c r="G2554" s="73"/>
      <c r="H2554" s="73"/>
      <c r="I2554" s="72"/>
      <c r="J2554" s="74"/>
      <c r="K2554" s="75"/>
      <c r="L2554" s="76"/>
      <c r="M2554" s="77"/>
      <c r="N2554" s="77"/>
      <c r="O2554" s="76"/>
      <c r="P2554" s="73"/>
      <c r="Q2554" s="73"/>
      <c r="R2554" s="73"/>
      <c r="S2554" s="78"/>
      <c r="T2554" s="73"/>
      <c r="U2554" s="79"/>
      <c r="V2554" s="74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69"/>
      <c r="B2555" s="70"/>
      <c r="C2555" s="71"/>
      <c r="D2555" s="72"/>
      <c r="E2555" s="73"/>
      <c r="F2555" s="73"/>
      <c r="G2555" s="73"/>
      <c r="H2555" s="73"/>
      <c r="I2555" s="72"/>
      <c r="J2555" s="74"/>
      <c r="K2555" s="75"/>
      <c r="L2555" s="76"/>
      <c r="M2555" s="77"/>
      <c r="N2555" s="77"/>
      <c r="O2555" s="76"/>
      <c r="P2555" s="73"/>
      <c r="Q2555" s="73"/>
      <c r="R2555" s="73"/>
      <c r="S2555" s="78"/>
      <c r="T2555" s="73"/>
      <c r="U2555" s="79"/>
      <c r="V2555" s="74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69"/>
      <c r="B2556" s="70"/>
      <c r="C2556" s="71"/>
      <c r="D2556" s="72"/>
      <c r="E2556" s="73"/>
      <c r="F2556" s="73"/>
      <c r="G2556" s="73"/>
      <c r="H2556" s="73"/>
      <c r="I2556" s="72"/>
      <c r="J2556" s="74"/>
      <c r="K2556" s="75"/>
      <c r="L2556" s="76"/>
      <c r="M2556" s="77"/>
      <c r="N2556" s="77"/>
      <c r="O2556" s="76"/>
      <c r="P2556" s="73"/>
      <c r="Q2556" s="73"/>
      <c r="R2556" s="73"/>
      <c r="S2556" s="78"/>
      <c r="T2556" s="73"/>
      <c r="U2556" s="79"/>
      <c r="V2556" s="74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69"/>
      <c r="B2557" s="70"/>
      <c r="C2557" s="71"/>
      <c r="D2557" s="72"/>
      <c r="E2557" s="73"/>
      <c r="F2557" s="73"/>
      <c r="G2557" s="73"/>
      <c r="H2557" s="73"/>
      <c r="I2557" s="72"/>
      <c r="J2557" s="74"/>
      <c r="K2557" s="75"/>
      <c r="L2557" s="76"/>
      <c r="M2557" s="77"/>
      <c r="N2557" s="77"/>
      <c r="O2557" s="76"/>
      <c r="P2557" s="73"/>
      <c r="Q2557" s="73"/>
      <c r="R2557" s="73"/>
      <c r="S2557" s="78"/>
      <c r="T2557" s="73"/>
      <c r="U2557" s="79"/>
      <c r="V2557" s="74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69"/>
      <c r="B2558" s="70"/>
      <c r="C2558" s="71"/>
      <c r="D2558" s="72"/>
      <c r="E2558" s="73"/>
      <c r="F2558" s="73"/>
      <c r="G2558" s="73"/>
      <c r="H2558" s="73"/>
      <c r="I2558" s="72"/>
      <c r="J2558" s="74"/>
      <c r="K2558" s="75"/>
      <c r="L2558" s="76"/>
      <c r="M2558" s="77"/>
      <c r="N2558" s="77"/>
      <c r="O2558" s="76"/>
      <c r="P2558" s="73"/>
      <c r="Q2558" s="73"/>
      <c r="R2558" s="73"/>
      <c r="S2558" s="78"/>
      <c r="T2558" s="73"/>
      <c r="U2558" s="79"/>
      <c r="V2558" s="74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69"/>
      <c r="B2559" s="70"/>
      <c r="C2559" s="71"/>
      <c r="D2559" s="72"/>
      <c r="E2559" s="73"/>
      <c r="F2559" s="73"/>
      <c r="G2559" s="73"/>
      <c r="H2559" s="73"/>
      <c r="I2559" s="72"/>
      <c r="J2559" s="74"/>
      <c r="K2559" s="75"/>
      <c r="L2559" s="76"/>
      <c r="M2559" s="77"/>
      <c r="N2559" s="77"/>
      <c r="O2559" s="76"/>
      <c r="P2559" s="73"/>
      <c r="Q2559" s="73"/>
      <c r="R2559" s="73"/>
      <c r="S2559" s="78"/>
      <c r="T2559" s="73"/>
      <c r="U2559" s="79"/>
      <c r="V2559" s="74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69"/>
      <c r="B2560" s="70"/>
      <c r="C2560" s="71"/>
      <c r="D2560" s="72"/>
      <c r="E2560" s="73"/>
      <c r="F2560" s="73"/>
      <c r="G2560" s="73"/>
      <c r="H2560" s="73"/>
      <c r="I2560" s="72"/>
      <c r="J2560" s="74"/>
      <c r="K2560" s="75"/>
      <c r="L2560" s="76"/>
      <c r="M2560" s="77"/>
      <c r="N2560" s="77"/>
      <c r="O2560" s="76"/>
      <c r="P2560" s="73"/>
      <c r="Q2560" s="73"/>
      <c r="R2560" s="73"/>
      <c r="S2560" s="78"/>
      <c r="T2560" s="73"/>
      <c r="U2560" s="79"/>
      <c r="V2560" s="74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69"/>
      <c r="B2561" s="70"/>
      <c r="C2561" s="71"/>
      <c r="D2561" s="72"/>
      <c r="E2561" s="73"/>
      <c r="F2561" s="73"/>
      <c r="G2561" s="73"/>
      <c r="H2561" s="73"/>
      <c r="I2561" s="72"/>
      <c r="J2561" s="74"/>
      <c r="K2561" s="75"/>
      <c r="L2561" s="76"/>
      <c r="M2561" s="77"/>
      <c r="N2561" s="77"/>
      <c r="O2561" s="76"/>
      <c r="P2561" s="73"/>
      <c r="Q2561" s="73"/>
      <c r="R2561" s="73"/>
      <c r="S2561" s="78"/>
      <c r="T2561" s="73"/>
      <c r="U2561" s="79"/>
      <c r="V2561" s="74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69"/>
      <c r="B2562" s="70"/>
      <c r="C2562" s="71"/>
      <c r="D2562" s="72"/>
      <c r="E2562" s="73"/>
      <c r="F2562" s="73"/>
      <c r="G2562" s="73"/>
      <c r="H2562" s="73"/>
      <c r="I2562" s="72"/>
      <c r="J2562" s="74"/>
      <c r="K2562" s="75"/>
      <c r="L2562" s="76"/>
      <c r="M2562" s="77"/>
      <c r="N2562" s="77"/>
      <c r="O2562" s="76"/>
      <c r="P2562" s="73"/>
      <c r="Q2562" s="73"/>
      <c r="R2562" s="73"/>
      <c r="S2562" s="78"/>
      <c r="T2562" s="73"/>
      <c r="U2562" s="79"/>
      <c r="V2562" s="74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69"/>
      <c r="B2563" s="70"/>
      <c r="C2563" s="71"/>
      <c r="D2563" s="72"/>
      <c r="E2563" s="73"/>
      <c r="F2563" s="73"/>
      <c r="G2563" s="73"/>
      <c r="H2563" s="73"/>
      <c r="I2563" s="72"/>
      <c r="J2563" s="74"/>
      <c r="K2563" s="75"/>
      <c r="L2563" s="76"/>
      <c r="M2563" s="77"/>
      <c r="N2563" s="77"/>
      <c r="O2563" s="76"/>
      <c r="P2563" s="73"/>
      <c r="Q2563" s="73"/>
      <c r="R2563" s="73"/>
      <c r="S2563" s="78"/>
      <c r="T2563" s="73"/>
      <c r="U2563" s="79"/>
      <c r="V2563" s="74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69"/>
      <c r="B2564" s="70"/>
      <c r="C2564" s="71"/>
      <c r="D2564" s="72"/>
      <c r="E2564" s="73"/>
      <c r="F2564" s="73"/>
      <c r="G2564" s="73"/>
      <c r="H2564" s="73"/>
      <c r="I2564" s="72"/>
      <c r="J2564" s="74"/>
      <c r="K2564" s="75"/>
      <c r="L2564" s="76"/>
      <c r="M2564" s="77"/>
      <c r="N2564" s="77"/>
      <c r="O2564" s="76"/>
      <c r="P2564" s="73"/>
      <c r="Q2564" s="73"/>
      <c r="R2564" s="73"/>
      <c r="S2564" s="78"/>
      <c r="T2564" s="73"/>
      <c r="U2564" s="79"/>
      <c r="V2564" s="74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69"/>
      <c r="B2565" s="70"/>
      <c r="C2565" s="71"/>
      <c r="D2565" s="72"/>
      <c r="E2565" s="73"/>
      <c r="F2565" s="73"/>
      <c r="G2565" s="73"/>
      <c r="H2565" s="73"/>
      <c r="I2565" s="72"/>
      <c r="J2565" s="74"/>
      <c r="K2565" s="75"/>
      <c r="L2565" s="76"/>
      <c r="M2565" s="77"/>
      <c r="N2565" s="77"/>
      <c r="O2565" s="76"/>
      <c r="P2565" s="73"/>
      <c r="Q2565" s="73"/>
      <c r="R2565" s="73"/>
      <c r="S2565" s="78"/>
      <c r="T2565" s="73"/>
      <c r="U2565" s="79"/>
      <c r="V2565" s="74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69"/>
      <c r="B2566" s="70"/>
      <c r="C2566" s="71"/>
      <c r="D2566" s="72"/>
      <c r="E2566" s="73"/>
      <c r="F2566" s="73"/>
      <c r="G2566" s="73"/>
      <c r="H2566" s="73"/>
      <c r="I2566" s="72"/>
      <c r="J2566" s="74"/>
      <c r="K2566" s="75"/>
      <c r="L2566" s="76"/>
      <c r="M2566" s="77"/>
      <c r="N2566" s="77"/>
      <c r="O2566" s="76"/>
      <c r="P2566" s="73"/>
      <c r="Q2566" s="73"/>
      <c r="R2566" s="73"/>
      <c r="S2566" s="78"/>
      <c r="T2566" s="73"/>
      <c r="U2566" s="79"/>
      <c r="V2566" s="74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69"/>
      <c r="B2567" s="70"/>
      <c r="C2567" s="71"/>
      <c r="D2567" s="72"/>
      <c r="E2567" s="73"/>
      <c r="F2567" s="73"/>
      <c r="G2567" s="73"/>
      <c r="H2567" s="73"/>
      <c r="I2567" s="72"/>
      <c r="J2567" s="74"/>
      <c r="K2567" s="75"/>
      <c r="L2567" s="76"/>
      <c r="M2567" s="77"/>
      <c r="N2567" s="77"/>
      <c r="O2567" s="76"/>
      <c r="P2567" s="73"/>
      <c r="Q2567" s="73"/>
      <c r="R2567" s="73"/>
      <c r="S2567" s="78"/>
      <c r="T2567" s="73"/>
      <c r="U2567" s="79"/>
      <c r="V2567" s="74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69"/>
      <c r="B2568" s="70"/>
      <c r="C2568" s="71"/>
      <c r="D2568" s="72"/>
      <c r="E2568" s="73"/>
      <c r="F2568" s="73"/>
      <c r="G2568" s="73"/>
      <c r="H2568" s="73"/>
      <c r="I2568" s="72"/>
      <c r="J2568" s="74"/>
      <c r="K2568" s="75"/>
      <c r="L2568" s="76"/>
      <c r="M2568" s="77"/>
      <c r="N2568" s="77"/>
      <c r="O2568" s="76"/>
      <c r="P2568" s="73"/>
      <c r="Q2568" s="73"/>
      <c r="R2568" s="73"/>
      <c r="S2568" s="78"/>
      <c r="T2568" s="73"/>
      <c r="U2568" s="79"/>
      <c r="V2568" s="74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  <c r="EZ2568" s="24"/>
    </row>
    <row r="2569" spans="1:156" ht="15" x14ac:dyDescent="0.2">
      <c r="A2569" s="80"/>
      <c r="B2569" s="81"/>
      <c r="C2569" s="82"/>
      <c r="D2569" s="83"/>
      <c r="E2569" s="84"/>
      <c r="F2569" s="84"/>
      <c r="G2569" s="84"/>
      <c r="H2569" s="84"/>
      <c r="I2569" s="83"/>
      <c r="J2569" s="85"/>
      <c r="K2569" s="86"/>
      <c r="L2569" s="87"/>
      <c r="M2569" s="88"/>
      <c r="N2569" s="88"/>
      <c r="O2569" s="87"/>
      <c r="P2569" s="84"/>
      <c r="Q2569" s="84"/>
      <c r="R2569" s="84"/>
      <c r="S2569" s="89"/>
      <c r="T2569" s="84"/>
      <c r="U2569" s="90"/>
      <c r="V2569" s="85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  <c r="EZ2569" s="24"/>
    </row>
    <row r="2570" spans="1:156" x14ac:dyDescent="0.15">
      <c r="A2570" s="69"/>
      <c r="B2570" s="70"/>
      <c r="C2570" s="71"/>
      <c r="D2570" s="72"/>
      <c r="E2570" s="73"/>
      <c r="F2570" s="73"/>
      <c r="G2570" s="73"/>
      <c r="H2570" s="73"/>
      <c r="I2570" s="72"/>
      <c r="J2570" s="74"/>
      <c r="K2570" s="75"/>
      <c r="L2570" s="76"/>
      <c r="M2570" s="77"/>
      <c r="N2570" s="77"/>
      <c r="O2570" s="76"/>
      <c r="P2570" s="73"/>
      <c r="Q2570" s="73"/>
      <c r="R2570" s="73"/>
      <c r="S2570" s="78"/>
      <c r="T2570" s="73"/>
      <c r="U2570" s="79"/>
      <c r="V2570" s="74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69"/>
      <c r="B2571" s="70"/>
      <c r="C2571" s="71"/>
      <c r="D2571" s="72"/>
      <c r="E2571" s="73"/>
      <c r="F2571" s="73"/>
      <c r="G2571" s="73"/>
      <c r="H2571" s="73"/>
      <c r="I2571" s="72"/>
      <c r="J2571" s="74"/>
      <c r="K2571" s="75"/>
      <c r="L2571" s="76"/>
      <c r="M2571" s="77"/>
      <c r="N2571" s="77"/>
      <c r="O2571" s="76"/>
      <c r="P2571" s="73"/>
      <c r="Q2571" s="73"/>
      <c r="R2571" s="73"/>
      <c r="S2571" s="78"/>
      <c r="T2571" s="73"/>
      <c r="U2571" s="79"/>
      <c r="V2571" s="74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69"/>
      <c r="B2572" s="70"/>
      <c r="C2572" s="71"/>
      <c r="D2572" s="72"/>
      <c r="E2572" s="73"/>
      <c r="F2572" s="73"/>
      <c r="G2572" s="73"/>
      <c r="H2572" s="73"/>
      <c r="I2572" s="72"/>
      <c r="J2572" s="74"/>
      <c r="K2572" s="75"/>
      <c r="L2572" s="76"/>
      <c r="M2572" s="77"/>
      <c r="N2572" s="77"/>
      <c r="O2572" s="76"/>
      <c r="P2572" s="73"/>
      <c r="Q2572" s="73"/>
      <c r="R2572" s="73"/>
      <c r="S2572" s="78"/>
      <c r="T2572" s="73"/>
      <c r="U2572" s="79"/>
      <c r="V2572" s="74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69"/>
      <c r="B2573" s="70"/>
      <c r="C2573" s="71"/>
      <c r="D2573" s="72"/>
      <c r="E2573" s="73"/>
      <c r="F2573" s="73"/>
      <c r="G2573" s="73"/>
      <c r="H2573" s="73"/>
      <c r="I2573" s="72"/>
      <c r="J2573" s="74"/>
      <c r="K2573" s="75"/>
      <c r="L2573" s="76"/>
      <c r="M2573" s="77"/>
      <c r="N2573" s="77"/>
      <c r="O2573" s="76"/>
      <c r="P2573" s="73"/>
      <c r="Q2573" s="73"/>
      <c r="R2573" s="73"/>
      <c r="S2573" s="78"/>
      <c r="T2573" s="73"/>
      <c r="U2573" s="79"/>
      <c r="V2573" s="74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69"/>
      <c r="B2574" s="70"/>
      <c r="C2574" s="71"/>
      <c r="D2574" s="72"/>
      <c r="E2574" s="73"/>
      <c r="F2574" s="73"/>
      <c r="G2574" s="73"/>
      <c r="H2574" s="73"/>
      <c r="I2574" s="72"/>
      <c r="J2574" s="74"/>
      <c r="K2574" s="75"/>
      <c r="L2574" s="76"/>
      <c r="M2574" s="77"/>
      <c r="N2574" s="77"/>
      <c r="O2574" s="76"/>
      <c r="P2574" s="73"/>
      <c r="Q2574" s="73"/>
      <c r="R2574" s="73"/>
      <c r="S2574" s="78"/>
      <c r="T2574" s="73"/>
      <c r="U2574" s="79"/>
      <c r="V2574" s="74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69"/>
      <c r="B2575" s="70"/>
      <c r="C2575" s="71"/>
      <c r="D2575" s="72"/>
      <c r="E2575" s="73"/>
      <c r="F2575" s="73"/>
      <c r="G2575" s="73"/>
      <c r="H2575" s="73"/>
      <c r="I2575" s="72"/>
      <c r="J2575" s="74"/>
      <c r="K2575" s="75"/>
      <c r="L2575" s="76"/>
      <c r="M2575" s="77"/>
      <c r="N2575" s="77"/>
      <c r="O2575" s="76"/>
      <c r="P2575" s="73"/>
      <c r="Q2575" s="73"/>
      <c r="R2575" s="73"/>
      <c r="S2575" s="78"/>
      <c r="T2575" s="73"/>
      <c r="U2575" s="79"/>
      <c r="V2575" s="74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69"/>
      <c r="B2576" s="70"/>
      <c r="C2576" s="71"/>
      <c r="D2576" s="72"/>
      <c r="E2576" s="73"/>
      <c r="F2576" s="73"/>
      <c r="G2576" s="73"/>
      <c r="H2576" s="73"/>
      <c r="I2576" s="72"/>
      <c r="J2576" s="74"/>
      <c r="K2576" s="75"/>
      <c r="L2576" s="76"/>
      <c r="M2576" s="77"/>
      <c r="N2576" s="77"/>
      <c r="O2576" s="76"/>
      <c r="P2576" s="73"/>
      <c r="Q2576" s="73"/>
      <c r="R2576" s="73"/>
      <c r="S2576" s="78"/>
      <c r="T2576" s="73"/>
      <c r="U2576" s="79"/>
      <c r="V2576" s="74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69"/>
      <c r="B2577" s="70"/>
      <c r="C2577" s="71"/>
      <c r="D2577" s="72"/>
      <c r="E2577" s="73"/>
      <c r="F2577" s="73"/>
      <c r="G2577" s="73"/>
      <c r="H2577" s="73"/>
      <c r="I2577" s="72"/>
      <c r="J2577" s="74"/>
      <c r="K2577" s="75"/>
      <c r="L2577" s="76"/>
      <c r="M2577" s="77"/>
      <c r="N2577" s="77"/>
      <c r="O2577" s="76"/>
      <c r="P2577" s="73"/>
      <c r="Q2577" s="73"/>
      <c r="R2577" s="73"/>
      <c r="S2577" s="78"/>
      <c r="T2577" s="73"/>
      <c r="U2577" s="79"/>
      <c r="V2577" s="74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69"/>
      <c r="B2578" s="70"/>
      <c r="C2578" s="71"/>
      <c r="D2578" s="72"/>
      <c r="E2578" s="73"/>
      <c r="F2578" s="73"/>
      <c r="G2578" s="73"/>
      <c r="H2578" s="73"/>
      <c r="I2578" s="72"/>
      <c r="J2578" s="74"/>
      <c r="K2578" s="75"/>
      <c r="L2578" s="76"/>
      <c r="M2578" s="77"/>
      <c r="N2578" s="77"/>
      <c r="O2578" s="76"/>
      <c r="P2578" s="73"/>
      <c r="Q2578" s="73"/>
      <c r="R2578" s="73"/>
      <c r="S2578" s="78"/>
      <c r="T2578" s="73"/>
      <c r="U2578" s="79"/>
      <c r="V2578" s="74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69"/>
      <c r="B2579" s="70"/>
      <c r="C2579" s="71"/>
      <c r="D2579" s="72"/>
      <c r="E2579" s="73"/>
      <c r="F2579" s="73"/>
      <c r="G2579" s="73"/>
      <c r="H2579" s="73"/>
      <c r="I2579" s="72"/>
      <c r="J2579" s="74"/>
      <c r="K2579" s="75"/>
      <c r="L2579" s="76"/>
      <c r="M2579" s="77"/>
      <c r="N2579" s="77"/>
      <c r="O2579" s="76"/>
      <c r="P2579" s="73"/>
      <c r="Q2579" s="73"/>
      <c r="R2579" s="73"/>
      <c r="S2579" s="78"/>
      <c r="T2579" s="73"/>
      <c r="U2579" s="79"/>
      <c r="V2579" s="74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69"/>
      <c r="B2580" s="70"/>
      <c r="C2580" s="71"/>
      <c r="D2580" s="72"/>
      <c r="E2580" s="73"/>
      <c r="F2580" s="73"/>
      <c r="G2580" s="73"/>
      <c r="H2580" s="73"/>
      <c r="I2580" s="72"/>
      <c r="J2580" s="74"/>
      <c r="K2580" s="75"/>
      <c r="L2580" s="76"/>
      <c r="M2580" s="77"/>
      <c r="N2580" s="77"/>
      <c r="O2580" s="76"/>
      <c r="P2580" s="73"/>
      <c r="Q2580" s="73"/>
      <c r="R2580" s="73"/>
      <c r="S2580" s="78"/>
      <c r="T2580" s="73"/>
      <c r="U2580" s="79"/>
      <c r="V2580" s="74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69"/>
      <c r="B2581" s="70"/>
      <c r="C2581" s="71"/>
      <c r="D2581" s="72"/>
      <c r="E2581" s="73"/>
      <c r="F2581" s="73"/>
      <c r="G2581" s="73"/>
      <c r="H2581" s="73"/>
      <c r="I2581" s="72"/>
      <c r="J2581" s="74"/>
      <c r="K2581" s="75"/>
      <c r="L2581" s="76"/>
      <c r="M2581" s="77"/>
      <c r="N2581" s="77"/>
      <c r="O2581" s="76"/>
      <c r="P2581" s="73"/>
      <c r="Q2581" s="73"/>
      <c r="R2581" s="73"/>
      <c r="S2581" s="78"/>
      <c r="T2581" s="73"/>
      <c r="U2581" s="79"/>
      <c r="V2581" s="74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69"/>
      <c r="B2582" s="70"/>
      <c r="C2582" s="71"/>
      <c r="D2582" s="72"/>
      <c r="E2582" s="73"/>
      <c r="F2582" s="73"/>
      <c r="G2582" s="73"/>
      <c r="H2582" s="73"/>
      <c r="I2582" s="72"/>
      <c r="J2582" s="74"/>
      <c r="K2582" s="75"/>
      <c r="L2582" s="76"/>
      <c r="M2582" s="77"/>
      <c r="N2582" s="77"/>
      <c r="O2582" s="76"/>
      <c r="P2582" s="73"/>
      <c r="Q2582" s="73"/>
      <c r="R2582" s="73"/>
      <c r="S2582" s="78"/>
      <c r="T2582" s="73"/>
      <c r="U2582" s="79"/>
      <c r="V2582" s="74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69"/>
      <c r="B2583" s="70"/>
      <c r="C2583" s="71"/>
      <c r="D2583" s="72"/>
      <c r="E2583" s="73"/>
      <c r="F2583" s="73"/>
      <c r="G2583" s="73"/>
      <c r="H2583" s="73"/>
      <c r="I2583" s="72"/>
      <c r="J2583" s="74"/>
      <c r="K2583" s="75"/>
      <c r="L2583" s="76"/>
      <c r="M2583" s="77"/>
      <c r="N2583" s="77"/>
      <c r="O2583" s="76"/>
      <c r="P2583" s="73"/>
      <c r="Q2583" s="73"/>
      <c r="R2583" s="73"/>
      <c r="S2583" s="78"/>
      <c r="T2583" s="73"/>
      <c r="U2583" s="79"/>
      <c r="V2583" s="74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69"/>
      <c r="B2584" s="70"/>
      <c r="C2584" s="71"/>
      <c r="D2584" s="72"/>
      <c r="E2584" s="73"/>
      <c r="F2584" s="73"/>
      <c r="G2584" s="73"/>
      <c r="H2584" s="73"/>
      <c r="I2584" s="72"/>
      <c r="J2584" s="74"/>
      <c r="K2584" s="75"/>
      <c r="L2584" s="76"/>
      <c r="M2584" s="77"/>
      <c r="N2584" s="77"/>
      <c r="O2584" s="76"/>
      <c r="P2584" s="73"/>
      <c r="Q2584" s="73"/>
      <c r="R2584" s="73"/>
      <c r="S2584" s="78"/>
      <c r="T2584" s="73"/>
      <c r="U2584" s="79"/>
      <c r="V2584" s="74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69"/>
      <c r="B2585" s="70"/>
      <c r="C2585" s="71"/>
      <c r="D2585" s="72"/>
      <c r="E2585" s="73"/>
      <c r="F2585" s="73"/>
      <c r="G2585" s="73"/>
      <c r="H2585" s="73"/>
      <c r="I2585" s="72"/>
      <c r="J2585" s="74"/>
      <c r="K2585" s="75"/>
      <c r="L2585" s="76"/>
      <c r="M2585" s="77"/>
      <c r="N2585" s="77"/>
      <c r="O2585" s="76"/>
      <c r="P2585" s="73"/>
      <c r="Q2585" s="73"/>
      <c r="R2585" s="73"/>
      <c r="S2585" s="78"/>
      <c r="T2585" s="73"/>
      <c r="U2585" s="79"/>
      <c r="V2585" s="74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69"/>
      <c r="B2586" s="70"/>
      <c r="C2586" s="71"/>
      <c r="D2586" s="72"/>
      <c r="E2586" s="73"/>
      <c r="F2586" s="73"/>
      <c r="G2586" s="73"/>
      <c r="H2586" s="73"/>
      <c r="I2586" s="72"/>
      <c r="J2586" s="74"/>
      <c r="K2586" s="75"/>
      <c r="L2586" s="76"/>
      <c r="M2586" s="77"/>
      <c r="N2586" s="77"/>
      <c r="O2586" s="76"/>
      <c r="P2586" s="73"/>
      <c r="Q2586" s="73"/>
      <c r="R2586" s="73"/>
      <c r="S2586" s="78"/>
      <c r="T2586" s="73"/>
      <c r="U2586" s="79"/>
      <c r="V2586" s="74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69"/>
      <c r="B2587" s="70"/>
      <c r="C2587" s="71"/>
      <c r="D2587" s="72"/>
      <c r="E2587" s="73"/>
      <c r="F2587" s="73"/>
      <c r="G2587" s="73"/>
      <c r="H2587" s="73"/>
      <c r="I2587" s="72"/>
      <c r="J2587" s="74"/>
      <c r="K2587" s="75"/>
      <c r="L2587" s="76"/>
      <c r="M2587" s="77"/>
      <c r="N2587" s="77"/>
      <c r="O2587" s="76"/>
      <c r="P2587" s="73"/>
      <c r="Q2587" s="73"/>
      <c r="R2587" s="73"/>
      <c r="S2587" s="78"/>
      <c r="T2587" s="73"/>
      <c r="U2587" s="79"/>
      <c r="V2587" s="74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69"/>
      <c r="B2588" s="70"/>
      <c r="C2588" s="71"/>
      <c r="D2588" s="72"/>
      <c r="E2588" s="73"/>
      <c r="F2588" s="73"/>
      <c r="G2588" s="73"/>
      <c r="H2588" s="73"/>
      <c r="I2588" s="72"/>
      <c r="J2588" s="74"/>
      <c r="K2588" s="75"/>
      <c r="L2588" s="76"/>
      <c r="M2588" s="77"/>
      <c r="N2588" s="77"/>
      <c r="O2588" s="76"/>
      <c r="P2588" s="73"/>
      <c r="Q2588" s="73"/>
      <c r="R2588" s="73"/>
      <c r="S2588" s="78"/>
      <c r="T2588" s="73"/>
      <c r="U2588" s="79"/>
      <c r="V2588" s="74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69"/>
      <c r="B2589" s="70"/>
      <c r="C2589" s="71"/>
      <c r="D2589" s="72"/>
      <c r="E2589" s="73"/>
      <c r="F2589" s="73"/>
      <c r="G2589" s="73"/>
      <c r="H2589" s="73"/>
      <c r="I2589" s="72"/>
      <c r="J2589" s="74"/>
      <c r="K2589" s="75"/>
      <c r="L2589" s="76"/>
      <c r="M2589" s="77"/>
      <c r="N2589" s="77"/>
      <c r="O2589" s="76"/>
      <c r="P2589" s="73"/>
      <c r="Q2589" s="73"/>
      <c r="R2589" s="73"/>
      <c r="S2589" s="78"/>
      <c r="T2589" s="73"/>
      <c r="U2589" s="79"/>
      <c r="V2589" s="74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69"/>
      <c r="B2590" s="70"/>
      <c r="C2590" s="71"/>
      <c r="D2590" s="72"/>
      <c r="E2590" s="73"/>
      <c r="F2590" s="73"/>
      <c r="G2590" s="73"/>
      <c r="H2590" s="73"/>
      <c r="I2590" s="72"/>
      <c r="J2590" s="74"/>
      <c r="K2590" s="75"/>
      <c r="L2590" s="76"/>
      <c r="M2590" s="77"/>
      <c r="N2590" s="77"/>
      <c r="O2590" s="76"/>
      <c r="P2590" s="73"/>
      <c r="Q2590" s="73"/>
      <c r="R2590" s="73"/>
      <c r="S2590" s="78"/>
      <c r="T2590" s="73"/>
      <c r="U2590" s="79"/>
      <c r="V2590" s="74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69"/>
      <c r="B2591" s="70"/>
      <c r="C2591" s="71"/>
      <c r="D2591" s="72"/>
      <c r="E2591" s="73"/>
      <c r="F2591" s="73"/>
      <c r="G2591" s="73"/>
      <c r="H2591" s="73"/>
      <c r="I2591" s="72"/>
      <c r="J2591" s="74"/>
      <c r="K2591" s="75"/>
      <c r="L2591" s="76"/>
      <c r="M2591" s="77"/>
      <c r="N2591" s="77"/>
      <c r="O2591" s="76"/>
      <c r="P2591" s="73"/>
      <c r="Q2591" s="73"/>
      <c r="R2591" s="73"/>
      <c r="S2591" s="78"/>
      <c r="T2591" s="73"/>
      <c r="U2591" s="79"/>
      <c r="V2591" s="74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69"/>
      <c r="B2592" s="70"/>
      <c r="C2592" s="71"/>
      <c r="D2592" s="72"/>
      <c r="E2592" s="73"/>
      <c r="F2592" s="73"/>
      <c r="G2592" s="73"/>
      <c r="H2592" s="73"/>
      <c r="I2592" s="72"/>
      <c r="J2592" s="74"/>
      <c r="K2592" s="75"/>
      <c r="L2592" s="76"/>
      <c r="M2592" s="77"/>
      <c r="N2592" s="77"/>
      <c r="O2592" s="76"/>
      <c r="P2592" s="73"/>
      <c r="Q2592" s="73"/>
      <c r="R2592" s="73"/>
      <c r="S2592" s="78"/>
      <c r="T2592" s="73"/>
      <c r="U2592" s="79"/>
      <c r="V2592" s="74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69"/>
      <c r="B2593" s="70"/>
      <c r="C2593" s="71"/>
      <c r="D2593" s="72"/>
      <c r="E2593" s="73"/>
      <c r="F2593" s="73"/>
      <c r="G2593" s="73"/>
      <c r="H2593" s="73"/>
      <c r="I2593" s="72"/>
      <c r="J2593" s="74"/>
      <c r="K2593" s="75"/>
      <c r="L2593" s="76"/>
      <c r="M2593" s="77"/>
      <c r="N2593" s="77"/>
      <c r="O2593" s="76"/>
      <c r="P2593" s="73"/>
      <c r="Q2593" s="73"/>
      <c r="R2593" s="73"/>
      <c r="S2593" s="78"/>
      <c r="T2593" s="73"/>
      <c r="U2593" s="79"/>
      <c r="V2593" s="74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69"/>
      <c r="B2594" s="70"/>
      <c r="C2594" s="71"/>
      <c r="D2594" s="72"/>
      <c r="E2594" s="73"/>
      <c r="F2594" s="73"/>
      <c r="G2594" s="73"/>
      <c r="H2594" s="73"/>
      <c r="I2594" s="72"/>
      <c r="J2594" s="74"/>
      <c r="K2594" s="75"/>
      <c r="L2594" s="76"/>
      <c r="M2594" s="77"/>
      <c r="N2594" s="77"/>
      <c r="O2594" s="76"/>
      <c r="P2594" s="73"/>
      <c r="Q2594" s="73"/>
      <c r="R2594" s="73"/>
      <c r="S2594" s="78"/>
      <c r="T2594" s="73"/>
      <c r="U2594" s="79"/>
      <c r="V2594" s="74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69"/>
      <c r="B2595" s="70"/>
      <c r="C2595" s="71"/>
      <c r="D2595" s="72"/>
      <c r="E2595" s="73"/>
      <c r="F2595" s="73"/>
      <c r="G2595" s="73"/>
      <c r="H2595" s="73"/>
      <c r="I2595" s="72"/>
      <c r="J2595" s="74"/>
      <c r="K2595" s="75"/>
      <c r="L2595" s="76"/>
      <c r="M2595" s="77"/>
      <c r="N2595" s="77"/>
      <c r="O2595" s="76"/>
      <c r="P2595" s="73"/>
      <c r="Q2595" s="73"/>
      <c r="R2595" s="73"/>
      <c r="S2595" s="78"/>
      <c r="T2595" s="73"/>
      <c r="U2595" s="79"/>
      <c r="V2595" s="74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69"/>
      <c r="B2596" s="70"/>
      <c r="C2596" s="71"/>
      <c r="D2596" s="72"/>
      <c r="E2596" s="73"/>
      <c r="F2596" s="73"/>
      <c r="G2596" s="73"/>
      <c r="H2596" s="73"/>
      <c r="I2596" s="72"/>
      <c r="J2596" s="74"/>
      <c r="K2596" s="75"/>
      <c r="L2596" s="76"/>
      <c r="M2596" s="77"/>
      <c r="N2596" s="77"/>
      <c r="O2596" s="76"/>
      <c r="P2596" s="73"/>
      <c r="Q2596" s="73"/>
      <c r="R2596" s="73"/>
      <c r="S2596" s="78"/>
      <c r="T2596" s="73"/>
      <c r="U2596" s="79"/>
      <c r="V2596" s="74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69"/>
      <c r="B2597" s="70"/>
      <c r="C2597" s="71"/>
      <c r="D2597" s="72"/>
      <c r="E2597" s="73"/>
      <c r="F2597" s="73"/>
      <c r="G2597" s="73"/>
      <c r="H2597" s="73"/>
      <c r="I2597" s="72"/>
      <c r="J2597" s="74"/>
      <c r="K2597" s="75"/>
      <c r="L2597" s="76"/>
      <c r="M2597" s="77"/>
      <c r="N2597" s="77"/>
      <c r="O2597" s="76"/>
      <c r="P2597" s="73"/>
      <c r="Q2597" s="73"/>
      <c r="R2597" s="73"/>
      <c r="S2597" s="78"/>
      <c r="T2597" s="73"/>
      <c r="U2597" s="79"/>
      <c r="V2597" s="74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69"/>
      <c r="B2598" s="70"/>
      <c r="C2598" s="71"/>
      <c r="D2598" s="72"/>
      <c r="E2598" s="73"/>
      <c r="F2598" s="73"/>
      <c r="G2598" s="73"/>
      <c r="H2598" s="73"/>
      <c r="I2598" s="72"/>
      <c r="J2598" s="74"/>
      <c r="K2598" s="75"/>
      <c r="L2598" s="76"/>
      <c r="M2598" s="77"/>
      <c r="N2598" s="77"/>
      <c r="O2598" s="76"/>
      <c r="P2598" s="73"/>
      <c r="Q2598" s="73"/>
      <c r="R2598" s="73"/>
      <c r="S2598" s="78"/>
      <c r="T2598" s="73"/>
      <c r="U2598" s="79"/>
      <c r="V2598" s="74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69"/>
      <c r="B2599" s="70"/>
      <c r="C2599" s="71"/>
      <c r="D2599" s="72"/>
      <c r="E2599" s="73"/>
      <c r="F2599" s="73"/>
      <c r="G2599" s="73"/>
      <c r="H2599" s="73"/>
      <c r="I2599" s="72"/>
      <c r="J2599" s="74"/>
      <c r="K2599" s="75"/>
      <c r="L2599" s="76"/>
      <c r="M2599" s="77"/>
      <c r="N2599" s="77"/>
      <c r="O2599" s="76"/>
      <c r="P2599" s="73"/>
      <c r="Q2599" s="73"/>
      <c r="R2599" s="73"/>
      <c r="S2599" s="78"/>
      <c r="T2599" s="73"/>
      <c r="U2599" s="79"/>
      <c r="V2599" s="74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69"/>
      <c r="B2600" s="70"/>
      <c r="C2600" s="71"/>
      <c r="D2600" s="72"/>
      <c r="E2600" s="73"/>
      <c r="F2600" s="73"/>
      <c r="G2600" s="73"/>
      <c r="H2600" s="73"/>
      <c r="I2600" s="72"/>
      <c r="J2600" s="74"/>
      <c r="K2600" s="75"/>
      <c r="L2600" s="76"/>
      <c r="M2600" s="77"/>
      <c r="N2600" s="77"/>
      <c r="O2600" s="76"/>
      <c r="P2600" s="73"/>
      <c r="Q2600" s="73"/>
      <c r="R2600" s="73"/>
      <c r="S2600" s="78"/>
      <c r="T2600" s="73"/>
      <c r="U2600" s="79"/>
      <c r="V2600" s="74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69"/>
      <c r="B2601" s="70"/>
      <c r="C2601" s="71"/>
      <c r="D2601" s="72"/>
      <c r="E2601" s="73"/>
      <c r="F2601" s="73"/>
      <c r="G2601" s="73"/>
      <c r="H2601" s="73"/>
      <c r="I2601" s="72"/>
      <c r="J2601" s="74"/>
      <c r="K2601" s="75"/>
      <c r="L2601" s="76"/>
      <c r="M2601" s="77"/>
      <c r="N2601" s="77"/>
      <c r="O2601" s="76"/>
      <c r="P2601" s="73"/>
      <c r="Q2601" s="73"/>
      <c r="R2601" s="73"/>
      <c r="S2601" s="78"/>
      <c r="T2601" s="73"/>
      <c r="U2601" s="79"/>
      <c r="V2601" s="74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69"/>
      <c r="B2602" s="70"/>
      <c r="C2602" s="71"/>
      <c r="D2602" s="72"/>
      <c r="E2602" s="73"/>
      <c r="F2602" s="73"/>
      <c r="G2602" s="73"/>
      <c r="H2602" s="73"/>
      <c r="I2602" s="72"/>
      <c r="J2602" s="74"/>
      <c r="K2602" s="75"/>
      <c r="L2602" s="76"/>
      <c r="M2602" s="77"/>
      <c r="N2602" s="77"/>
      <c r="O2602" s="76"/>
      <c r="P2602" s="73"/>
      <c r="Q2602" s="73"/>
      <c r="R2602" s="73"/>
      <c r="S2602" s="78"/>
      <c r="T2602" s="73"/>
      <c r="U2602" s="79"/>
      <c r="V2602" s="74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69"/>
      <c r="B2603" s="70"/>
      <c r="C2603" s="71"/>
      <c r="D2603" s="72"/>
      <c r="E2603" s="73"/>
      <c r="F2603" s="73"/>
      <c r="G2603" s="73"/>
      <c r="H2603" s="73"/>
      <c r="I2603" s="72"/>
      <c r="J2603" s="74"/>
      <c r="K2603" s="75"/>
      <c r="L2603" s="76"/>
      <c r="M2603" s="77"/>
      <c r="N2603" s="77"/>
      <c r="O2603" s="76"/>
      <c r="P2603" s="73"/>
      <c r="Q2603" s="73"/>
      <c r="R2603" s="73"/>
      <c r="S2603" s="78"/>
      <c r="T2603" s="73"/>
      <c r="U2603" s="79"/>
      <c r="V2603" s="74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69"/>
      <c r="B2604" s="70"/>
      <c r="C2604" s="71"/>
      <c r="D2604" s="72"/>
      <c r="E2604" s="73"/>
      <c r="F2604" s="73"/>
      <c r="G2604" s="73"/>
      <c r="H2604" s="73"/>
      <c r="I2604" s="72"/>
      <c r="J2604" s="74"/>
      <c r="K2604" s="75"/>
      <c r="L2604" s="76"/>
      <c r="M2604" s="77"/>
      <c r="N2604" s="77"/>
      <c r="O2604" s="76"/>
      <c r="P2604" s="73"/>
      <c r="Q2604" s="73"/>
      <c r="R2604" s="73"/>
      <c r="S2604" s="78"/>
      <c r="T2604" s="73"/>
      <c r="U2604" s="79"/>
      <c r="V2604" s="74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69"/>
      <c r="B2605" s="70"/>
      <c r="C2605" s="71"/>
      <c r="D2605" s="72"/>
      <c r="E2605" s="73"/>
      <c r="F2605" s="73"/>
      <c r="G2605" s="73"/>
      <c r="H2605" s="73"/>
      <c r="I2605" s="72"/>
      <c r="J2605" s="74"/>
      <c r="K2605" s="75"/>
      <c r="L2605" s="76"/>
      <c r="M2605" s="77"/>
      <c r="N2605" s="77"/>
      <c r="O2605" s="76"/>
      <c r="P2605" s="73"/>
      <c r="Q2605" s="73"/>
      <c r="R2605" s="73"/>
      <c r="S2605" s="78"/>
      <c r="T2605" s="73"/>
      <c r="U2605" s="79"/>
      <c r="V2605" s="74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69"/>
      <c r="B2606" s="70"/>
      <c r="C2606" s="71"/>
      <c r="D2606" s="72"/>
      <c r="E2606" s="73"/>
      <c r="F2606" s="73"/>
      <c r="G2606" s="73"/>
      <c r="H2606" s="73"/>
      <c r="I2606" s="72"/>
      <c r="J2606" s="74"/>
      <c r="K2606" s="75"/>
      <c r="L2606" s="76"/>
      <c r="M2606" s="77"/>
      <c r="N2606" s="77"/>
      <c r="O2606" s="76"/>
      <c r="P2606" s="73"/>
      <c r="Q2606" s="73"/>
      <c r="R2606" s="73"/>
      <c r="S2606" s="78"/>
      <c r="T2606" s="73"/>
      <c r="U2606" s="79"/>
      <c r="V2606" s="74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69"/>
      <c r="B2607" s="70"/>
      <c r="C2607" s="71"/>
      <c r="D2607" s="72"/>
      <c r="E2607" s="73"/>
      <c r="F2607" s="73"/>
      <c r="G2607" s="73"/>
      <c r="H2607" s="73"/>
      <c r="I2607" s="72"/>
      <c r="J2607" s="74"/>
      <c r="K2607" s="75"/>
      <c r="L2607" s="76"/>
      <c r="M2607" s="77"/>
      <c r="N2607" s="77"/>
      <c r="O2607" s="76"/>
      <c r="P2607" s="73"/>
      <c r="Q2607" s="73"/>
      <c r="R2607" s="73"/>
      <c r="S2607" s="78"/>
      <c r="T2607" s="73"/>
      <c r="U2607" s="79"/>
      <c r="V2607" s="74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69"/>
      <c r="B2608" s="70"/>
      <c r="C2608" s="71"/>
      <c r="D2608" s="72"/>
      <c r="E2608" s="73"/>
      <c r="F2608" s="73"/>
      <c r="G2608" s="73"/>
      <c r="H2608" s="73"/>
      <c r="I2608" s="72"/>
      <c r="J2608" s="74"/>
      <c r="K2608" s="75"/>
      <c r="L2608" s="76"/>
      <c r="M2608" s="77"/>
      <c r="N2608" s="77"/>
      <c r="O2608" s="76"/>
      <c r="P2608" s="73"/>
      <c r="Q2608" s="73"/>
      <c r="R2608" s="73"/>
      <c r="S2608" s="78"/>
      <c r="T2608" s="73"/>
      <c r="U2608" s="79"/>
      <c r="V2608" s="74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69"/>
      <c r="B2609" s="70"/>
      <c r="C2609" s="71"/>
      <c r="D2609" s="72"/>
      <c r="E2609" s="73"/>
      <c r="F2609" s="73"/>
      <c r="G2609" s="73"/>
      <c r="H2609" s="73"/>
      <c r="I2609" s="72"/>
      <c r="J2609" s="74"/>
      <c r="K2609" s="75"/>
      <c r="L2609" s="76"/>
      <c r="M2609" s="77"/>
      <c r="N2609" s="77"/>
      <c r="O2609" s="76"/>
      <c r="P2609" s="73"/>
      <c r="Q2609" s="73"/>
      <c r="R2609" s="73"/>
      <c r="S2609" s="78"/>
      <c r="T2609" s="73"/>
      <c r="U2609" s="79"/>
      <c r="V2609" s="74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69"/>
      <c r="B2610" s="70"/>
      <c r="C2610" s="71"/>
      <c r="D2610" s="72"/>
      <c r="E2610" s="73"/>
      <c r="F2610" s="73"/>
      <c r="G2610" s="73"/>
      <c r="H2610" s="73"/>
      <c r="I2610" s="72"/>
      <c r="J2610" s="74"/>
      <c r="K2610" s="75"/>
      <c r="L2610" s="76"/>
      <c r="M2610" s="77"/>
      <c r="N2610" s="77"/>
      <c r="O2610" s="76"/>
      <c r="P2610" s="73"/>
      <c r="Q2610" s="73"/>
      <c r="R2610" s="73"/>
      <c r="S2610" s="78"/>
      <c r="T2610" s="73"/>
      <c r="U2610" s="79"/>
      <c r="V2610" s="74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69"/>
      <c r="B2611" s="70"/>
      <c r="C2611" s="71"/>
      <c r="D2611" s="72"/>
      <c r="E2611" s="73"/>
      <c r="F2611" s="73"/>
      <c r="G2611" s="73"/>
      <c r="H2611" s="73"/>
      <c r="I2611" s="72"/>
      <c r="J2611" s="74"/>
      <c r="K2611" s="75"/>
      <c r="L2611" s="76"/>
      <c r="M2611" s="77"/>
      <c r="N2611" s="77"/>
      <c r="O2611" s="76"/>
      <c r="P2611" s="73"/>
      <c r="Q2611" s="73"/>
      <c r="R2611" s="73"/>
      <c r="S2611" s="78"/>
      <c r="T2611" s="73"/>
      <c r="U2611" s="79"/>
      <c r="V2611" s="74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69"/>
      <c r="B2612" s="70"/>
      <c r="C2612" s="71"/>
      <c r="D2612" s="72"/>
      <c r="E2612" s="73"/>
      <c r="F2612" s="73"/>
      <c r="G2612" s="73"/>
      <c r="H2612" s="73"/>
      <c r="I2612" s="72"/>
      <c r="J2612" s="74"/>
      <c r="K2612" s="75"/>
      <c r="L2612" s="76"/>
      <c r="M2612" s="77"/>
      <c r="N2612" s="77"/>
      <c r="O2612" s="76"/>
      <c r="P2612" s="73"/>
      <c r="Q2612" s="73"/>
      <c r="R2612" s="73"/>
      <c r="S2612" s="78"/>
      <c r="T2612" s="73"/>
      <c r="U2612" s="79"/>
      <c r="V2612" s="74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69"/>
      <c r="B2613" s="70"/>
      <c r="C2613" s="71"/>
      <c r="D2613" s="72"/>
      <c r="E2613" s="73"/>
      <c r="F2613" s="73"/>
      <c r="G2613" s="73"/>
      <c r="H2613" s="73"/>
      <c r="I2613" s="72"/>
      <c r="J2613" s="74"/>
      <c r="K2613" s="75"/>
      <c r="L2613" s="76"/>
      <c r="M2613" s="77"/>
      <c r="N2613" s="77"/>
      <c r="O2613" s="76"/>
      <c r="P2613" s="73"/>
      <c r="Q2613" s="73"/>
      <c r="R2613" s="73"/>
      <c r="S2613" s="78"/>
      <c r="T2613" s="73"/>
      <c r="U2613" s="79"/>
      <c r="V2613" s="74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69"/>
      <c r="B2614" s="70"/>
      <c r="C2614" s="71"/>
      <c r="D2614" s="72"/>
      <c r="E2614" s="73"/>
      <c r="F2614" s="73"/>
      <c r="G2614" s="73"/>
      <c r="H2614" s="73"/>
      <c r="I2614" s="72"/>
      <c r="J2614" s="74"/>
      <c r="K2614" s="75"/>
      <c r="L2614" s="76"/>
      <c r="M2614" s="77"/>
      <c r="N2614" s="77"/>
      <c r="O2614" s="76"/>
      <c r="P2614" s="73"/>
      <c r="Q2614" s="73"/>
      <c r="R2614" s="73"/>
      <c r="S2614" s="78"/>
      <c r="T2614" s="73"/>
      <c r="U2614" s="79"/>
      <c r="V2614" s="74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69"/>
      <c r="B2615" s="70"/>
      <c r="C2615" s="71"/>
      <c r="D2615" s="72"/>
      <c r="E2615" s="73"/>
      <c r="F2615" s="73"/>
      <c r="G2615" s="73"/>
      <c r="H2615" s="73"/>
      <c r="I2615" s="72"/>
      <c r="J2615" s="74"/>
      <c r="K2615" s="75"/>
      <c r="L2615" s="76"/>
      <c r="M2615" s="77"/>
      <c r="N2615" s="77"/>
      <c r="O2615" s="76"/>
      <c r="P2615" s="73"/>
      <c r="Q2615" s="73"/>
      <c r="R2615" s="73"/>
      <c r="S2615" s="78"/>
      <c r="T2615" s="73"/>
      <c r="U2615" s="79"/>
      <c r="V2615" s="74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69"/>
      <c r="B2616" s="70"/>
      <c r="C2616" s="71"/>
      <c r="D2616" s="72"/>
      <c r="E2616" s="73"/>
      <c r="F2616" s="73"/>
      <c r="G2616" s="73"/>
      <c r="H2616" s="73"/>
      <c r="I2616" s="72"/>
      <c r="J2616" s="74"/>
      <c r="K2616" s="75"/>
      <c r="L2616" s="76"/>
      <c r="M2616" s="77"/>
      <c r="N2616" s="77"/>
      <c r="O2616" s="76"/>
      <c r="P2616" s="73"/>
      <c r="Q2616" s="73"/>
      <c r="R2616" s="73"/>
      <c r="S2616" s="78"/>
      <c r="T2616" s="73"/>
      <c r="U2616" s="79"/>
      <c r="V2616" s="74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69"/>
      <c r="B2617" s="70"/>
      <c r="C2617" s="71"/>
      <c r="D2617" s="72"/>
      <c r="E2617" s="73"/>
      <c r="F2617" s="73"/>
      <c r="G2617" s="73"/>
      <c r="H2617" s="73"/>
      <c r="I2617" s="72"/>
      <c r="J2617" s="74"/>
      <c r="K2617" s="75"/>
      <c r="L2617" s="76"/>
      <c r="M2617" s="77"/>
      <c r="N2617" s="77"/>
      <c r="O2617" s="76"/>
      <c r="P2617" s="73"/>
      <c r="Q2617" s="73"/>
      <c r="R2617" s="73"/>
      <c r="S2617" s="78"/>
      <c r="T2617" s="73"/>
      <c r="U2617" s="79"/>
      <c r="V2617" s="74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69"/>
      <c r="B2618" s="70"/>
      <c r="C2618" s="71"/>
      <c r="D2618" s="72"/>
      <c r="E2618" s="73"/>
      <c r="F2618" s="73"/>
      <c r="G2618" s="73"/>
      <c r="H2618" s="73"/>
      <c r="I2618" s="72"/>
      <c r="J2618" s="74"/>
      <c r="K2618" s="75"/>
      <c r="L2618" s="76"/>
      <c r="M2618" s="77"/>
      <c r="N2618" s="77"/>
      <c r="O2618" s="76"/>
      <c r="P2618" s="73"/>
      <c r="Q2618" s="73"/>
      <c r="R2618" s="73"/>
      <c r="S2618" s="78"/>
      <c r="T2618" s="73"/>
      <c r="U2618" s="79"/>
      <c r="V2618" s="74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69"/>
      <c r="B2619" s="70"/>
      <c r="C2619" s="71"/>
      <c r="D2619" s="72"/>
      <c r="E2619" s="73"/>
      <c r="F2619" s="73"/>
      <c r="G2619" s="73"/>
      <c r="H2619" s="73"/>
      <c r="I2619" s="72"/>
      <c r="J2619" s="74"/>
      <c r="K2619" s="75"/>
      <c r="L2619" s="76"/>
      <c r="M2619" s="77"/>
      <c r="N2619" s="77"/>
      <c r="O2619" s="76"/>
      <c r="P2619" s="73"/>
      <c r="Q2619" s="73"/>
      <c r="R2619" s="73"/>
      <c r="S2619" s="78"/>
      <c r="T2619" s="73"/>
      <c r="U2619" s="79"/>
      <c r="V2619" s="74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69"/>
      <c r="B2620" s="70"/>
      <c r="C2620" s="71"/>
      <c r="D2620" s="72"/>
      <c r="E2620" s="73"/>
      <c r="F2620" s="73"/>
      <c r="G2620" s="73"/>
      <c r="H2620" s="73"/>
      <c r="I2620" s="72"/>
      <c r="J2620" s="74"/>
      <c r="K2620" s="75"/>
      <c r="L2620" s="76"/>
      <c r="M2620" s="77"/>
      <c r="N2620" s="77"/>
      <c r="O2620" s="76"/>
      <c r="P2620" s="73"/>
      <c r="Q2620" s="73"/>
      <c r="R2620" s="73"/>
      <c r="S2620" s="78"/>
      <c r="T2620" s="73"/>
      <c r="U2620" s="79"/>
      <c r="V2620" s="74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69"/>
      <c r="B2621" s="70"/>
      <c r="C2621" s="71"/>
      <c r="D2621" s="72"/>
      <c r="E2621" s="73"/>
      <c r="F2621" s="73"/>
      <c r="G2621" s="73"/>
      <c r="H2621" s="73"/>
      <c r="I2621" s="72"/>
      <c r="J2621" s="74"/>
      <c r="K2621" s="75"/>
      <c r="L2621" s="76"/>
      <c r="M2621" s="77"/>
      <c r="N2621" s="77"/>
      <c r="O2621" s="76"/>
      <c r="P2621" s="73"/>
      <c r="Q2621" s="73"/>
      <c r="R2621" s="73"/>
      <c r="S2621" s="78"/>
      <c r="T2621" s="73"/>
      <c r="U2621" s="79"/>
      <c r="V2621" s="74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69"/>
      <c r="B2622" s="70"/>
      <c r="C2622" s="71"/>
      <c r="D2622" s="72"/>
      <c r="E2622" s="73"/>
      <c r="F2622" s="73"/>
      <c r="G2622" s="73"/>
      <c r="H2622" s="73"/>
      <c r="I2622" s="72"/>
      <c r="J2622" s="74"/>
      <c r="K2622" s="75"/>
      <c r="L2622" s="76"/>
      <c r="M2622" s="77"/>
      <c r="N2622" s="77"/>
      <c r="O2622" s="76"/>
      <c r="P2622" s="73"/>
      <c r="Q2622" s="73"/>
      <c r="R2622" s="73"/>
      <c r="S2622" s="78"/>
      <c r="T2622" s="73"/>
      <c r="U2622" s="79"/>
      <c r="V2622" s="74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69"/>
      <c r="B2623" s="70"/>
      <c r="C2623" s="71"/>
      <c r="D2623" s="72"/>
      <c r="E2623" s="73"/>
      <c r="F2623" s="73"/>
      <c r="G2623" s="73"/>
      <c r="H2623" s="73"/>
      <c r="I2623" s="72"/>
      <c r="J2623" s="74"/>
      <c r="K2623" s="75"/>
      <c r="L2623" s="76"/>
      <c r="M2623" s="77"/>
      <c r="N2623" s="77"/>
      <c r="O2623" s="76"/>
      <c r="P2623" s="73"/>
      <c r="Q2623" s="73"/>
      <c r="R2623" s="73"/>
      <c r="S2623" s="78"/>
      <c r="T2623" s="73"/>
      <c r="U2623" s="79"/>
      <c r="V2623" s="74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69"/>
      <c r="B2624" s="70"/>
      <c r="C2624" s="71"/>
      <c r="D2624" s="72"/>
      <c r="E2624" s="73"/>
      <c r="F2624" s="73"/>
      <c r="G2624" s="73"/>
      <c r="H2624" s="73"/>
      <c r="I2624" s="72"/>
      <c r="J2624" s="74"/>
      <c r="K2624" s="75"/>
      <c r="L2624" s="76"/>
      <c r="M2624" s="77"/>
      <c r="N2624" s="77"/>
      <c r="O2624" s="76"/>
      <c r="P2624" s="73"/>
      <c r="Q2624" s="73"/>
      <c r="R2624" s="73"/>
      <c r="S2624" s="78"/>
      <c r="T2624" s="73"/>
      <c r="U2624" s="79"/>
      <c r="V2624" s="74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69"/>
      <c r="B2625" s="70"/>
      <c r="C2625" s="71"/>
      <c r="D2625" s="72"/>
      <c r="E2625" s="73"/>
      <c r="F2625" s="73"/>
      <c r="G2625" s="73"/>
      <c r="H2625" s="73"/>
      <c r="I2625" s="72"/>
      <c r="J2625" s="74"/>
      <c r="K2625" s="75"/>
      <c r="L2625" s="76"/>
      <c r="M2625" s="77"/>
      <c r="N2625" s="77"/>
      <c r="O2625" s="76"/>
      <c r="P2625" s="73"/>
      <c r="Q2625" s="73"/>
      <c r="R2625" s="73"/>
      <c r="S2625" s="78"/>
      <c r="T2625" s="73"/>
      <c r="U2625" s="79"/>
      <c r="V2625" s="74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69"/>
      <c r="B2626" s="70"/>
      <c r="C2626" s="71"/>
      <c r="D2626" s="72"/>
      <c r="E2626" s="73"/>
      <c r="F2626" s="73"/>
      <c r="G2626" s="73"/>
      <c r="H2626" s="73"/>
      <c r="I2626" s="72"/>
      <c r="J2626" s="74"/>
      <c r="K2626" s="75"/>
      <c r="L2626" s="76"/>
      <c r="M2626" s="77"/>
      <c r="N2626" s="77"/>
      <c r="O2626" s="76"/>
      <c r="P2626" s="73"/>
      <c r="Q2626" s="73"/>
      <c r="R2626" s="73"/>
      <c r="S2626" s="78"/>
      <c r="T2626" s="73"/>
      <c r="U2626" s="79"/>
      <c r="V2626" s="74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69"/>
      <c r="B2627" s="70"/>
      <c r="C2627" s="71"/>
      <c r="D2627" s="72"/>
      <c r="E2627" s="73"/>
      <c r="F2627" s="73"/>
      <c r="G2627" s="73"/>
      <c r="H2627" s="73"/>
      <c r="I2627" s="72"/>
      <c r="J2627" s="74"/>
      <c r="K2627" s="75"/>
      <c r="L2627" s="76"/>
      <c r="M2627" s="77"/>
      <c r="N2627" s="77"/>
      <c r="O2627" s="76"/>
      <c r="P2627" s="73"/>
      <c r="Q2627" s="73"/>
      <c r="R2627" s="73"/>
      <c r="S2627" s="78"/>
      <c r="T2627" s="73"/>
      <c r="U2627" s="79"/>
      <c r="V2627" s="74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69"/>
      <c r="B2628" s="70"/>
      <c r="C2628" s="71"/>
      <c r="D2628" s="72"/>
      <c r="E2628" s="73"/>
      <c r="F2628" s="73"/>
      <c r="G2628" s="73"/>
      <c r="H2628" s="73"/>
      <c r="I2628" s="72"/>
      <c r="J2628" s="74"/>
      <c r="K2628" s="75"/>
      <c r="L2628" s="76"/>
      <c r="M2628" s="77"/>
      <c r="N2628" s="77"/>
      <c r="O2628" s="76"/>
      <c r="P2628" s="73"/>
      <c r="Q2628" s="73"/>
      <c r="R2628" s="73"/>
      <c r="S2628" s="78"/>
      <c r="T2628" s="73"/>
      <c r="U2628" s="79"/>
      <c r="V2628" s="74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69"/>
      <c r="B2629" s="70"/>
      <c r="C2629" s="71"/>
      <c r="D2629" s="72"/>
      <c r="E2629" s="73"/>
      <c r="F2629" s="73"/>
      <c r="G2629" s="73"/>
      <c r="H2629" s="73"/>
      <c r="I2629" s="72"/>
      <c r="J2629" s="74"/>
      <c r="K2629" s="75"/>
      <c r="L2629" s="76"/>
      <c r="M2629" s="77"/>
      <c r="N2629" s="77"/>
      <c r="O2629" s="76"/>
      <c r="P2629" s="73"/>
      <c r="Q2629" s="73"/>
      <c r="R2629" s="73"/>
      <c r="S2629" s="78"/>
      <c r="T2629" s="73"/>
      <c r="U2629" s="79"/>
      <c r="V2629" s="74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69"/>
      <c r="B2630" s="70"/>
      <c r="C2630" s="71"/>
      <c r="D2630" s="72"/>
      <c r="E2630" s="73"/>
      <c r="F2630" s="73"/>
      <c r="G2630" s="73"/>
      <c r="H2630" s="73"/>
      <c r="I2630" s="72"/>
      <c r="J2630" s="74"/>
      <c r="K2630" s="75"/>
      <c r="L2630" s="76"/>
      <c r="M2630" s="77"/>
      <c r="N2630" s="77"/>
      <c r="O2630" s="76"/>
      <c r="P2630" s="73"/>
      <c r="Q2630" s="73"/>
      <c r="R2630" s="73"/>
      <c r="S2630" s="78"/>
      <c r="T2630" s="73"/>
      <c r="U2630" s="79"/>
      <c r="V2630" s="74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69"/>
      <c r="B2631" s="70"/>
      <c r="C2631" s="71"/>
      <c r="D2631" s="72"/>
      <c r="E2631" s="73"/>
      <c r="F2631" s="73"/>
      <c r="G2631" s="73"/>
      <c r="H2631" s="73"/>
      <c r="I2631" s="72"/>
      <c r="J2631" s="74"/>
      <c r="K2631" s="75"/>
      <c r="L2631" s="76"/>
      <c r="M2631" s="77"/>
      <c r="N2631" s="77"/>
      <c r="O2631" s="76"/>
      <c r="P2631" s="73"/>
      <c r="Q2631" s="73"/>
      <c r="R2631" s="73"/>
      <c r="S2631" s="78"/>
      <c r="T2631" s="73"/>
      <c r="U2631" s="79"/>
      <c r="V2631" s="74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69"/>
      <c r="B2632" s="70"/>
      <c r="C2632" s="71"/>
      <c r="D2632" s="72"/>
      <c r="E2632" s="73"/>
      <c r="F2632" s="73"/>
      <c r="G2632" s="73"/>
      <c r="H2632" s="73"/>
      <c r="I2632" s="72"/>
      <c r="J2632" s="74"/>
      <c r="K2632" s="75"/>
      <c r="L2632" s="76"/>
      <c r="M2632" s="77"/>
      <c r="N2632" s="77"/>
      <c r="O2632" s="76"/>
      <c r="P2632" s="73"/>
      <c r="Q2632" s="73"/>
      <c r="R2632" s="73"/>
      <c r="S2632" s="78"/>
      <c r="T2632" s="73"/>
      <c r="U2632" s="79"/>
      <c r="V2632" s="74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69"/>
      <c r="B2633" s="70"/>
      <c r="C2633" s="71"/>
      <c r="D2633" s="72"/>
      <c r="E2633" s="73"/>
      <c r="F2633" s="73"/>
      <c r="G2633" s="73"/>
      <c r="H2633" s="73"/>
      <c r="I2633" s="72"/>
      <c r="J2633" s="74"/>
      <c r="K2633" s="75"/>
      <c r="L2633" s="76"/>
      <c r="M2633" s="77"/>
      <c r="N2633" s="77"/>
      <c r="O2633" s="76"/>
      <c r="P2633" s="73"/>
      <c r="Q2633" s="73"/>
      <c r="R2633" s="73"/>
      <c r="S2633" s="78"/>
      <c r="T2633" s="73"/>
      <c r="U2633" s="79"/>
      <c r="V2633" s="74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69"/>
      <c r="B2634" s="70"/>
      <c r="C2634" s="71"/>
      <c r="D2634" s="72"/>
      <c r="E2634" s="73"/>
      <c r="F2634" s="73"/>
      <c r="G2634" s="73"/>
      <c r="H2634" s="73"/>
      <c r="I2634" s="72"/>
      <c r="J2634" s="74"/>
      <c r="K2634" s="75"/>
      <c r="L2634" s="76"/>
      <c r="M2634" s="77"/>
      <c r="N2634" s="77"/>
      <c r="O2634" s="76"/>
      <c r="P2634" s="73"/>
      <c r="Q2634" s="73"/>
      <c r="R2634" s="73"/>
      <c r="S2634" s="78"/>
      <c r="T2634" s="73"/>
      <c r="U2634" s="79"/>
      <c r="V2634" s="74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69"/>
      <c r="B2635" s="70"/>
      <c r="C2635" s="71"/>
      <c r="D2635" s="72"/>
      <c r="E2635" s="73"/>
      <c r="F2635" s="73"/>
      <c r="G2635" s="73"/>
      <c r="H2635" s="73"/>
      <c r="I2635" s="72"/>
      <c r="J2635" s="74"/>
      <c r="K2635" s="75"/>
      <c r="L2635" s="76"/>
      <c r="M2635" s="77"/>
      <c r="N2635" s="77"/>
      <c r="O2635" s="76"/>
      <c r="P2635" s="73"/>
      <c r="Q2635" s="73"/>
      <c r="R2635" s="73"/>
      <c r="S2635" s="78"/>
      <c r="T2635" s="73"/>
      <c r="U2635" s="79"/>
      <c r="V2635" s="74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69"/>
      <c r="B2636" s="70"/>
      <c r="C2636" s="71"/>
      <c r="D2636" s="72"/>
      <c r="E2636" s="73"/>
      <c r="F2636" s="73"/>
      <c r="G2636" s="73"/>
      <c r="H2636" s="73"/>
      <c r="I2636" s="72"/>
      <c r="J2636" s="74"/>
      <c r="K2636" s="75"/>
      <c r="L2636" s="76"/>
      <c r="M2636" s="77"/>
      <c r="N2636" s="77"/>
      <c r="O2636" s="76"/>
      <c r="P2636" s="73"/>
      <c r="Q2636" s="73"/>
      <c r="R2636" s="73"/>
      <c r="S2636" s="78"/>
      <c r="T2636" s="73"/>
      <c r="U2636" s="79"/>
      <c r="V2636" s="74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69"/>
      <c r="B2637" s="70"/>
      <c r="C2637" s="71"/>
      <c r="D2637" s="72"/>
      <c r="E2637" s="73"/>
      <c r="F2637" s="73"/>
      <c r="G2637" s="73"/>
      <c r="H2637" s="73"/>
      <c r="I2637" s="72"/>
      <c r="J2637" s="74"/>
      <c r="K2637" s="75"/>
      <c r="L2637" s="76"/>
      <c r="M2637" s="77"/>
      <c r="N2637" s="77"/>
      <c r="O2637" s="76"/>
      <c r="P2637" s="73"/>
      <c r="Q2637" s="73"/>
      <c r="R2637" s="73"/>
      <c r="S2637" s="78"/>
      <c r="T2637" s="73"/>
      <c r="U2637" s="79"/>
      <c r="V2637" s="74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69"/>
      <c r="B2638" s="70"/>
      <c r="C2638" s="71"/>
      <c r="D2638" s="72"/>
      <c r="E2638" s="73"/>
      <c r="F2638" s="73"/>
      <c r="G2638" s="73"/>
      <c r="H2638" s="73"/>
      <c r="I2638" s="72"/>
      <c r="J2638" s="74"/>
      <c r="K2638" s="75"/>
      <c r="L2638" s="76"/>
      <c r="M2638" s="77"/>
      <c r="N2638" s="77"/>
      <c r="O2638" s="76"/>
      <c r="P2638" s="73"/>
      <c r="Q2638" s="73"/>
      <c r="R2638" s="73"/>
      <c r="S2638" s="78"/>
      <c r="T2638" s="73"/>
      <c r="U2638" s="79"/>
      <c r="V2638" s="74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69"/>
      <c r="B2639" s="70"/>
      <c r="C2639" s="71"/>
      <c r="D2639" s="72"/>
      <c r="E2639" s="73"/>
      <c r="F2639" s="73"/>
      <c r="G2639" s="73"/>
      <c r="H2639" s="73"/>
      <c r="I2639" s="72"/>
      <c r="J2639" s="74"/>
      <c r="K2639" s="75"/>
      <c r="L2639" s="76"/>
      <c r="M2639" s="77"/>
      <c r="N2639" s="77"/>
      <c r="O2639" s="76"/>
      <c r="P2639" s="73"/>
      <c r="Q2639" s="73"/>
      <c r="R2639" s="73"/>
      <c r="S2639" s="78"/>
      <c r="T2639" s="73"/>
      <c r="U2639" s="79"/>
      <c r="V2639" s="74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69"/>
      <c r="B2640" s="70"/>
      <c r="C2640" s="71"/>
      <c r="D2640" s="72"/>
      <c r="E2640" s="73"/>
      <c r="F2640" s="73"/>
      <c r="G2640" s="73"/>
      <c r="H2640" s="73"/>
      <c r="I2640" s="72"/>
      <c r="J2640" s="74"/>
      <c r="K2640" s="75"/>
      <c r="L2640" s="76"/>
      <c r="M2640" s="77"/>
      <c r="N2640" s="77"/>
      <c r="O2640" s="76"/>
      <c r="P2640" s="73"/>
      <c r="Q2640" s="73"/>
      <c r="R2640" s="73"/>
      <c r="S2640" s="78"/>
      <c r="T2640" s="73"/>
      <c r="U2640" s="79"/>
      <c r="V2640" s="74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69"/>
      <c r="B2641" s="70"/>
      <c r="C2641" s="71"/>
      <c r="D2641" s="72"/>
      <c r="E2641" s="73"/>
      <c r="F2641" s="73"/>
      <c r="G2641" s="73"/>
      <c r="H2641" s="73"/>
      <c r="I2641" s="72"/>
      <c r="J2641" s="74"/>
      <c r="K2641" s="75"/>
      <c r="L2641" s="76"/>
      <c r="M2641" s="77"/>
      <c r="N2641" s="77"/>
      <c r="O2641" s="76"/>
      <c r="P2641" s="73"/>
      <c r="Q2641" s="73"/>
      <c r="R2641" s="73"/>
      <c r="S2641" s="78"/>
      <c r="T2641" s="73"/>
      <c r="U2641" s="79"/>
      <c r="V2641" s="74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69"/>
      <c r="B2642" s="70"/>
      <c r="C2642" s="71"/>
      <c r="D2642" s="72"/>
      <c r="E2642" s="73"/>
      <c r="F2642" s="73"/>
      <c r="G2642" s="73"/>
      <c r="H2642" s="73"/>
      <c r="I2642" s="72"/>
      <c r="J2642" s="74"/>
      <c r="K2642" s="75"/>
      <c r="L2642" s="76"/>
      <c r="M2642" s="77"/>
      <c r="N2642" s="77"/>
      <c r="O2642" s="76"/>
      <c r="P2642" s="73"/>
      <c r="Q2642" s="73"/>
      <c r="R2642" s="73"/>
      <c r="S2642" s="78"/>
      <c r="T2642" s="73"/>
      <c r="U2642" s="79"/>
      <c r="V2642" s="74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69"/>
      <c r="B2643" s="70"/>
      <c r="C2643" s="71"/>
      <c r="D2643" s="72"/>
      <c r="E2643" s="73"/>
      <c r="F2643" s="73"/>
      <c r="G2643" s="73"/>
      <c r="H2643" s="73"/>
      <c r="I2643" s="72"/>
      <c r="J2643" s="74"/>
      <c r="K2643" s="75"/>
      <c r="L2643" s="76"/>
      <c r="M2643" s="77"/>
      <c r="N2643" s="77"/>
      <c r="O2643" s="76"/>
      <c r="P2643" s="73"/>
      <c r="Q2643" s="73"/>
      <c r="R2643" s="73"/>
      <c r="S2643" s="78"/>
      <c r="T2643" s="73"/>
      <c r="U2643" s="79"/>
      <c r="V2643" s="74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69"/>
      <c r="B2644" s="70"/>
      <c r="C2644" s="71"/>
      <c r="D2644" s="72"/>
      <c r="E2644" s="73"/>
      <c r="F2644" s="73"/>
      <c r="G2644" s="73"/>
      <c r="H2644" s="73"/>
      <c r="I2644" s="72"/>
      <c r="J2644" s="74"/>
      <c r="K2644" s="75"/>
      <c r="L2644" s="76"/>
      <c r="M2644" s="77"/>
      <c r="N2644" s="77"/>
      <c r="O2644" s="76"/>
      <c r="P2644" s="73"/>
      <c r="Q2644" s="73"/>
      <c r="R2644" s="73"/>
      <c r="S2644" s="78"/>
      <c r="T2644" s="73"/>
      <c r="U2644" s="79"/>
      <c r="V2644" s="74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69"/>
      <c r="B2645" s="70"/>
      <c r="C2645" s="71"/>
      <c r="D2645" s="72"/>
      <c r="E2645" s="73"/>
      <c r="F2645" s="73"/>
      <c r="G2645" s="73"/>
      <c r="H2645" s="73"/>
      <c r="I2645" s="72"/>
      <c r="J2645" s="74"/>
      <c r="K2645" s="75"/>
      <c r="L2645" s="76"/>
      <c r="M2645" s="77"/>
      <c r="N2645" s="77"/>
      <c r="O2645" s="76"/>
      <c r="P2645" s="73"/>
      <c r="Q2645" s="73"/>
      <c r="R2645" s="73"/>
      <c r="S2645" s="78"/>
      <c r="T2645" s="73"/>
      <c r="U2645" s="79"/>
      <c r="V2645" s="74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69"/>
      <c r="B2646" s="70"/>
      <c r="C2646" s="71"/>
      <c r="D2646" s="72"/>
      <c r="E2646" s="73"/>
      <c r="F2646" s="73"/>
      <c r="G2646" s="73"/>
      <c r="H2646" s="73"/>
      <c r="I2646" s="72"/>
      <c r="J2646" s="74"/>
      <c r="K2646" s="75"/>
      <c r="L2646" s="76"/>
      <c r="M2646" s="77"/>
      <c r="N2646" s="77"/>
      <c r="O2646" s="76"/>
      <c r="P2646" s="73"/>
      <c r="Q2646" s="73"/>
      <c r="R2646" s="73"/>
      <c r="S2646" s="78"/>
      <c r="T2646" s="73"/>
      <c r="U2646" s="79"/>
      <c r="V2646" s="74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69"/>
      <c r="B2647" s="70"/>
      <c r="C2647" s="71"/>
      <c r="D2647" s="72"/>
      <c r="E2647" s="73"/>
      <c r="F2647" s="73"/>
      <c r="G2647" s="73"/>
      <c r="H2647" s="73"/>
      <c r="I2647" s="72"/>
      <c r="J2647" s="74"/>
      <c r="K2647" s="75"/>
      <c r="L2647" s="76"/>
      <c r="M2647" s="77"/>
      <c r="N2647" s="77"/>
      <c r="O2647" s="76"/>
      <c r="P2647" s="73"/>
      <c r="Q2647" s="73"/>
      <c r="R2647" s="73"/>
      <c r="S2647" s="78"/>
      <c r="T2647" s="73"/>
      <c r="U2647" s="79"/>
      <c r="V2647" s="74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69"/>
      <c r="B2648" s="70"/>
      <c r="C2648" s="71"/>
      <c r="D2648" s="72"/>
      <c r="E2648" s="73"/>
      <c r="F2648" s="73"/>
      <c r="G2648" s="73"/>
      <c r="H2648" s="73"/>
      <c r="I2648" s="72"/>
      <c r="J2648" s="74"/>
      <c r="K2648" s="75"/>
      <c r="L2648" s="76"/>
      <c r="M2648" s="77"/>
      <c r="N2648" s="77"/>
      <c r="O2648" s="76"/>
      <c r="P2648" s="73"/>
      <c r="Q2648" s="73"/>
      <c r="R2648" s="73"/>
      <c r="S2648" s="78"/>
      <c r="T2648" s="73"/>
      <c r="U2648" s="79"/>
      <c r="V2648" s="74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69"/>
      <c r="B2649" s="70"/>
      <c r="C2649" s="71"/>
      <c r="D2649" s="72"/>
      <c r="E2649" s="73"/>
      <c r="F2649" s="73"/>
      <c r="G2649" s="73"/>
      <c r="H2649" s="73"/>
      <c r="I2649" s="72"/>
      <c r="J2649" s="74"/>
      <c r="K2649" s="75"/>
      <c r="L2649" s="76"/>
      <c r="M2649" s="77"/>
      <c r="N2649" s="77"/>
      <c r="O2649" s="76"/>
      <c r="P2649" s="73"/>
      <c r="Q2649" s="73"/>
      <c r="R2649" s="73"/>
      <c r="S2649" s="78"/>
      <c r="T2649" s="73"/>
      <c r="U2649" s="79"/>
      <c r="V2649" s="74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69"/>
      <c r="B2650" s="70"/>
      <c r="C2650" s="71"/>
      <c r="D2650" s="72"/>
      <c r="E2650" s="73"/>
      <c r="F2650" s="73"/>
      <c r="G2650" s="73"/>
      <c r="H2650" s="73"/>
      <c r="I2650" s="72"/>
      <c r="J2650" s="74"/>
      <c r="K2650" s="75"/>
      <c r="L2650" s="76"/>
      <c r="M2650" s="77"/>
      <c r="N2650" s="77"/>
      <c r="O2650" s="76"/>
      <c r="P2650" s="73"/>
      <c r="Q2650" s="73"/>
      <c r="R2650" s="73"/>
      <c r="S2650" s="78"/>
      <c r="T2650" s="73"/>
      <c r="U2650" s="79"/>
      <c r="V2650" s="74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69"/>
      <c r="B2651" s="70"/>
      <c r="C2651" s="71"/>
      <c r="D2651" s="72"/>
      <c r="E2651" s="73"/>
      <c r="F2651" s="73"/>
      <c r="G2651" s="73"/>
      <c r="H2651" s="73"/>
      <c r="I2651" s="72"/>
      <c r="J2651" s="74"/>
      <c r="K2651" s="75"/>
      <c r="L2651" s="76"/>
      <c r="M2651" s="77"/>
      <c r="N2651" s="77"/>
      <c r="O2651" s="76"/>
      <c r="P2651" s="73"/>
      <c r="Q2651" s="73"/>
      <c r="R2651" s="73"/>
      <c r="S2651" s="78"/>
      <c r="T2651" s="73"/>
      <c r="U2651" s="79"/>
      <c r="V2651" s="74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69"/>
      <c r="B2652" s="70"/>
      <c r="C2652" s="71"/>
      <c r="D2652" s="72"/>
      <c r="E2652" s="73"/>
      <c r="F2652" s="73"/>
      <c r="G2652" s="73"/>
      <c r="H2652" s="73"/>
      <c r="I2652" s="72"/>
      <c r="J2652" s="74"/>
      <c r="K2652" s="75"/>
      <c r="L2652" s="76"/>
      <c r="M2652" s="77"/>
      <c r="N2652" s="77"/>
      <c r="O2652" s="76"/>
      <c r="P2652" s="73"/>
      <c r="Q2652" s="73"/>
      <c r="R2652" s="73"/>
      <c r="S2652" s="78"/>
      <c r="T2652" s="73"/>
      <c r="U2652" s="79"/>
      <c r="V2652" s="74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69"/>
      <c r="B2653" s="70"/>
      <c r="C2653" s="71"/>
      <c r="D2653" s="72"/>
      <c r="E2653" s="73"/>
      <c r="F2653" s="73"/>
      <c r="G2653" s="73"/>
      <c r="H2653" s="73"/>
      <c r="I2653" s="72"/>
      <c r="J2653" s="74"/>
      <c r="K2653" s="75"/>
      <c r="L2653" s="76"/>
      <c r="M2653" s="77"/>
      <c r="N2653" s="77"/>
      <c r="O2653" s="76"/>
      <c r="P2653" s="73"/>
      <c r="Q2653" s="73"/>
      <c r="R2653" s="73"/>
      <c r="S2653" s="78"/>
      <c r="T2653" s="73"/>
      <c r="U2653" s="79"/>
      <c r="V2653" s="74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69"/>
      <c r="B2654" s="70"/>
      <c r="C2654" s="71"/>
      <c r="D2654" s="72"/>
      <c r="E2654" s="73"/>
      <c r="F2654" s="73"/>
      <c r="G2654" s="73"/>
      <c r="H2654" s="73"/>
      <c r="I2654" s="72"/>
      <c r="J2654" s="74"/>
      <c r="K2654" s="75"/>
      <c r="L2654" s="76"/>
      <c r="M2654" s="77"/>
      <c r="N2654" s="77"/>
      <c r="O2654" s="76"/>
      <c r="P2654" s="73"/>
      <c r="Q2654" s="73"/>
      <c r="R2654" s="73"/>
      <c r="S2654" s="78"/>
      <c r="T2654" s="73"/>
      <c r="U2654" s="79"/>
      <c r="V2654" s="74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69"/>
      <c r="B2655" s="70"/>
      <c r="C2655" s="71"/>
      <c r="D2655" s="72"/>
      <c r="E2655" s="73"/>
      <c r="F2655" s="73"/>
      <c r="G2655" s="73"/>
      <c r="H2655" s="73"/>
      <c r="I2655" s="72"/>
      <c r="J2655" s="74"/>
      <c r="K2655" s="75"/>
      <c r="L2655" s="76"/>
      <c r="M2655" s="77"/>
      <c r="N2655" s="77"/>
      <c r="O2655" s="76"/>
      <c r="P2655" s="73"/>
      <c r="Q2655" s="73"/>
      <c r="R2655" s="73"/>
      <c r="S2655" s="78"/>
      <c r="T2655" s="73"/>
      <c r="U2655" s="79"/>
      <c r="V2655" s="74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69"/>
      <c r="B2656" s="70"/>
      <c r="C2656" s="71"/>
      <c r="D2656" s="72"/>
      <c r="E2656" s="73"/>
      <c r="F2656" s="73"/>
      <c r="G2656" s="73"/>
      <c r="H2656" s="73"/>
      <c r="I2656" s="72"/>
      <c r="J2656" s="74"/>
      <c r="K2656" s="75"/>
      <c r="L2656" s="76"/>
      <c r="M2656" s="77"/>
      <c r="N2656" s="77"/>
      <c r="O2656" s="76"/>
      <c r="P2656" s="73"/>
      <c r="Q2656" s="73"/>
      <c r="R2656" s="73"/>
      <c r="S2656" s="78"/>
      <c r="T2656" s="73"/>
      <c r="U2656" s="79"/>
      <c r="V2656" s="74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69"/>
      <c r="B2657" s="70"/>
      <c r="C2657" s="71"/>
      <c r="D2657" s="72"/>
      <c r="E2657" s="73"/>
      <c r="F2657" s="73"/>
      <c r="G2657" s="73"/>
      <c r="H2657" s="73"/>
      <c r="I2657" s="72"/>
      <c r="J2657" s="74"/>
      <c r="K2657" s="75"/>
      <c r="L2657" s="76"/>
      <c r="M2657" s="77"/>
      <c r="N2657" s="77"/>
      <c r="O2657" s="76"/>
      <c r="P2657" s="73"/>
      <c r="Q2657" s="73"/>
      <c r="R2657" s="73"/>
      <c r="S2657" s="78"/>
      <c r="T2657" s="73"/>
      <c r="U2657" s="79"/>
      <c r="V2657" s="74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69"/>
      <c r="B2658" s="70"/>
      <c r="C2658" s="71"/>
      <c r="D2658" s="72"/>
      <c r="E2658" s="73"/>
      <c r="F2658" s="73"/>
      <c r="G2658" s="73"/>
      <c r="H2658" s="73"/>
      <c r="I2658" s="72"/>
      <c r="J2658" s="74"/>
      <c r="K2658" s="75"/>
      <c r="L2658" s="76"/>
      <c r="M2658" s="77"/>
      <c r="N2658" s="77"/>
      <c r="O2658" s="76"/>
      <c r="P2658" s="73"/>
      <c r="Q2658" s="73"/>
      <c r="R2658" s="73"/>
      <c r="S2658" s="78"/>
      <c r="T2658" s="73"/>
      <c r="U2658" s="79"/>
      <c r="V2658" s="74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69"/>
      <c r="B2659" s="70"/>
      <c r="C2659" s="71"/>
      <c r="D2659" s="72"/>
      <c r="E2659" s="73"/>
      <c r="F2659" s="73"/>
      <c r="G2659" s="73"/>
      <c r="H2659" s="73"/>
      <c r="I2659" s="72"/>
      <c r="J2659" s="74"/>
      <c r="K2659" s="75"/>
      <c r="L2659" s="76"/>
      <c r="M2659" s="77"/>
      <c r="N2659" s="77"/>
      <c r="O2659" s="76"/>
      <c r="P2659" s="73"/>
      <c r="Q2659" s="73"/>
      <c r="R2659" s="73"/>
      <c r="S2659" s="78"/>
      <c r="T2659" s="73"/>
      <c r="U2659" s="79"/>
      <c r="V2659" s="74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69"/>
      <c r="B2660" s="70"/>
      <c r="C2660" s="71"/>
      <c r="D2660" s="72"/>
      <c r="E2660" s="73"/>
      <c r="F2660" s="73"/>
      <c r="G2660" s="73"/>
      <c r="H2660" s="73"/>
      <c r="I2660" s="72"/>
      <c r="J2660" s="74"/>
      <c r="K2660" s="75"/>
      <c r="L2660" s="76"/>
      <c r="M2660" s="77"/>
      <c r="N2660" s="77"/>
      <c r="O2660" s="76"/>
      <c r="P2660" s="73"/>
      <c r="Q2660" s="73"/>
      <c r="R2660" s="73"/>
      <c r="S2660" s="78"/>
      <c r="T2660" s="73"/>
      <c r="U2660" s="79"/>
      <c r="V2660" s="74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69"/>
      <c r="B2661" s="70"/>
      <c r="C2661" s="71"/>
      <c r="D2661" s="72"/>
      <c r="E2661" s="73"/>
      <c r="F2661" s="73"/>
      <c r="G2661" s="73"/>
      <c r="H2661" s="73"/>
      <c r="I2661" s="72"/>
      <c r="J2661" s="74"/>
      <c r="K2661" s="75"/>
      <c r="L2661" s="76"/>
      <c r="M2661" s="77"/>
      <c r="N2661" s="77"/>
      <c r="O2661" s="76"/>
      <c r="P2661" s="73"/>
      <c r="Q2661" s="73"/>
      <c r="R2661" s="73"/>
      <c r="S2661" s="78"/>
      <c r="T2661" s="73"/>
      <c r="U2661" s="79"/>
      <c r="V2661" s="74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69"/>
      <c r="B2662" s="70"/>
      <c r="C2662" s="71"/>
      <c r="D2662" s="72"/>
      <c r="E2662" s="73"/>
      <c r="F2662" s="73"/>
      <c r="G2662" s="73"/>
      <c r="H2662" s="73"/>
      <c r="I2662" s="72"/>
      <c r="J2662" s="74"/>
      <c r="K2662" s="75"/>
      <c r="L2662" s="76"/>
      <c r="M2662" s="77"/>
      <c r="N2662" s="77"/>
      <c r="O2662" s="76"/>
      <c r="P2662" s="73"/>
      <c r="Q2662" s="73"/>
      <c r="R2662" s="73"/>
      <c r="S2662" s="78"/>
      <c r="T2662" s="73"/>
      <c r="U2662" s="79"/>
      <c r="V2662" s="74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69"/>
      <c r="B2663" s="70"/>
      <c r="C2663" s="71"/>
      <c r="D2663" s="72"/>
      <c r="E2663" s="73"/>
      <c r="F2663" s="73"/>
      <c r="G2663" s="73"/>
      <c r="H2663" s="73"/>
      <c r="I2663" s="72"/>
      <c r="J2663" s="74"/>
      <c r="K2663" s="75"/>
      <c r="L2663" s="76"/>
      <c r="M2663" s="77"/>
      <c r="N2663" s="77"/>
      <c r="O2663" s="76"/>
      <c r="P2663" s="73"/>
      <c r="Q2663" s="73"/>
      <c r="R2663" s="73"/>
      <c r="S2663" s="78"/>
      <c r="T2663" s="73"/>
      <c r="U2663" s="79"/>
      <c r="V2663" s="74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69"/>
      <c r="B2664" s="70"/>
      <c r="C2664" s="71"/>
      <c r="D2664" s="72"/>
      <c r="E2664" s="73"/>
      <c r="F2664" s="73"/>
      <c r="G2664" s="73"/>
      <c r="H2664" s="73"/>
      <c r="I2664" s="72"/>
      <c r="J2664" s="74"/>
      <c r="K2664" s="75"/>
      <c r="L2664" s="76"/>
      <c r="M2664" s="77"/>
      <c r="N2664" s="77"/>
      <c r="O2664" s="76"/>
      <c r="P2664" s="73"/>
      <c r="Q2664" s="73"/>
      <c r="R2664" s="73"/>
      <c r="S2664" s="78"/>
      <c r="T2664" s="73"/>
      <c r="U2664" s="79"/>
      <c r="V2664" s="74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69"/>
      <c r="B2665" s="70"/>
      <c r="C2665" s="71"/>
      <c r="D2665" s="72"/>
      <c r="E2665" s="73"/>
      <c r="F2665" s="73"/>
      <c r="G2665" s="73"/>
      <c r="H2665" s="73"/>
      <c r="I2665" s="72"/>
      <c r="J2665" s="74"/>
      <c r="K2665" s="75"/>
      <c r="L2665" s="76"/>
      <c r="M2665" s="77"/>
      <c r="N2665" s="77"/>
      <c r="O2665" s="76"/>
      <c r="P2665" s="73"/>
      <c r="Q2665" s="73"/>
      <c r="R2665" s="73"/>
      <c r="S2665" s="78"/>
      <c r="T2665" s="73"/>
      <c r="U2665" s="79"/>
      <c r="V2665" s="74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69"/>
      <c r="B2666" s="70"/>
      <c r="C2666" s="71"/>
      <c r="D2666" s="72"/>
      <c r="E2666" s="73"/>
      <c r="F2666" s="73"/>
      <c r="G2666" s="73"/>
      <c r="H2666" s="73"/>
      <c r="I2666" s="72"/>
      <c r="J2666" s="74"/>
      <c r="K2666" s="75"/>
      <c r="L2666" s="76"/>
      <c r="M2666" s="77"/>
      <c r="N2666" s="77"/>
      <c r="O2666" s="76"/>
      <c r="P2666" s="73"/>
      <c r="Q2666" s="73"/>
      <c r="R2666" s="73"/>
      <c r="S2666" s="78"/>
      <c r="T2666" s="73"/>
      <c r="U2666" s="79"/>
      <c r="V2666" s="74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69"/>
      <c r="B2667" s="70"/>
      <c r="C2667" s="71"/>
      <c r="D2667" s="72"/>
      <c r="E2667" s="73"/>
      <c r="F2667" s="73"/>
      <c r="G2667" s="73"/>
      <c r="H2667" s="73"/>
      <c r="I2667" s="72"/>
      <c r="J2667" s="74"/>
      <c r="K2667" s="75"/>
      <c r="L2667" s="76"/>
      <c r="M2667" s="77"/>
      <c r="N2667" s="77"/>
      <c r="O2667" s="76"/>
      <c r="P2667" s="73"/>
      <c r="Q2667" s="73"/>
      <c r="R2667" s="73"/>
      <c r="S2667" s="78"/>
      <c r="T2667" s="73"/>
      <c r="U2667" s="79"/>
      <c r="V2667" s="74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69"/>
      <c r="B2668" s="70"/>
      <c r="C2668" s="71"/>
      <c r="D2668" s="72"/>
      <c r="E2668" s="73"/>
      <c r="F2668" s="73"/>
      <c r="G2668" s="73"/>
      <c r="H2668" s="73"/>
      <c r="I2668" s="72"/>
      <c r="J2668" s="74"/>
      <c r="K2668" s="75"/>
      <c r="L2668" s="76"/>
      <c r="M2668" s="77"/>
      <c r="N2668" s="77"/>
      <c r="O2668" s="76"/>
      <c r="P2668" s="73"/>
      <c r="Q2668" s="73"/>
      <c r="R2668" s="73"/>
      <c r="S2668" s="78"/>
      <c r="T2668" s="73"/>
      <c r="U2668" s="79"/>
      <c r="V2668" s="74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69"/>
      <c r="B2669" s="70"/>
      <c r="C2669" s="71"/>
      <c r="D2669" s="72"/>
      <c r="E2669" s="73"/>
      <c r="F2669" s="73"/>
      <c r="G2669" s="73"/>
      <c r="H2669" s="73"/>
      <c r="I2669" s="72"/>
      <c r="J2669" s="74"/>
      <c r="K2669" s="75"/>
      <c r="L2669" s="76"/>
      <c r="M2669" s="77"/>
      <c r="N2669" s="77"/>
      <c r="O2669" s="76"/>
      <c r="P2669" s="73"/>
      <c r="Q2669" s="73"/>
      <c r="R2669" s="73"/>
      <c r="S2669" s="78"/>
      <c r="T2669" s="73"/>
      <c r="U2669" s="79"/>
      <c r="V2669" s="74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69"/>
      <c r="B2670" s="70"/>
      <c r="C2670" s="71"/>
      <c r="D2670" s="72"/>
      <c r="E2670" s="73"/>
      <c r="F2670" s="73"/>
      <c r="G2670" s="73"/>
      <c r="H2670" s="73"/>
      <c r="I2670" s="72"/>
      <c r="J2670" s="74"/>
      <c r="K2670" s="75"/>
      <c r="L2670" s="76"/>
      <c r="M2670" s="77"/>
      <c r="N2670" s="77"/>
      <c r="O2670" s="76"/>
      <c r="P2670" s="73"/>
      <c r="Q2670" s="73"/>
      <c r="R2670" s="73"/>
      <c r="S2670" s="78"/>
      <c r="T2670" s="73"/>
      <c r="U2670" s="79"/>
      <c r="V2670" s="74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69"/>
      <c r="B2671" s="70"/>
      <c r="C2671" s="71"/>
      <c r="D2671" s="72"/>
      <c r="E2671" s="73"/>
      <c r="F2671" s="73"/>
      <c r="G2671" s="73"/>
      <c r="H2671" s="73"/>
      <c r="I2671" s="72"/>
      <c r="J2671" s="74"/>
      <c r="K2671" s="75"/>
      <c r="L2671" s="76"/>
      <c r="M2671" s="77"/>
      <c r="N2671" s="77"/>
      <c r="O2671" s="76"/>
      <c r="P2671" s="73"/>
      <c r="Q2671" s="73"/>
      <c r="R2671" s="73"/>
      <c r="S2671" s="78"/>
      <c r="T2671" s="73"/>
      <c r="U2671" s="79"/>
      <c r="V2671" s="74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69"/>
      <c r="B2672" s="70"/>
      <c r="C2672" s="71"/>
      <c r="D2672" s="72"/>
      <c r="E2672" s="73"/>
      <c r="F2672" s="73"/>
      <c r="G2672" s="73"/>
      <c r="H2672" s="73"/>
      <c r="I2672" s="72"/>
      <c r="J2672" s="74"/>
      <c r="K2672" s="75"/>
      <c r="L2672" s="76"/>
      <c r="M2672" s="77"/>
      <c r="N2672" s="77"/>
      <c r="O2672" s="76"/>
      <c r="P2672" s="73"/>
      <c r="Q2672" s="73"/>
      <c r="R2672" s="73"/>
      <c r="S2672" s="78"/>
      <c r="T2672" s="73"/>
      <c r="U2672" s="79"/>
      <c r="V2672" s="74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69"/>
      <c r="B2673" s="70"/>
      <c r="C2673" s="71"/>
      <c r="D2673" s="72"/>
      <c r="E2673" s="73"/>
      <c r="F2673" s="73"/>
      <c r="G2673" s="73"/>
      <c r="H2673" s="73"/>
      <c r="I2673" s="72"/>
      <c r="J2673" s="74"/>
      <c r="K2673" s="75"/>
      <c r="L2673" s="76"/>
      <c r="M2673" s="77"/>
      <c r="N2673" s="77"/>
      <c r="O2673" s="76"/>
      <c r="P2673" s="73"/>
      <c r="Q2673" s="73"/>
      <c r="R2673" s="73"/>
      <c r="S2673" s="78"/>
      <c r="T2673" s="73"/>
      <c r="U2673" s="79"/>
      <c r="V2673" s="74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69"/>
      <c r="B2674" s="70"/>
      <c r="C2674" s="71"/>
      <c r="D2674" s="72"/>
      <c r="E2674" s="73"/>
      <c r="F2674" s="73"/>
      <c r="G2674" s="73"/>
      <c r="H2674" s="73"/>
      <c r="I2674" s="72"/>
      <c r="J2674" s="74"/>
      <c r="K2674" s="75"/>
      <c r="L2674" s="76"/>
      <c r="M2674" s="77"/>
      <c r="N2674" s="77"/>
      <c r="O2674" s="76"/>
      <c r="P2674" s="73"/>
      <c r="Q2674" s="73"/>
      <c r="R2674" s="73"/>
      <c r="S2674" s="78"/>
      <c r="T2674" s="73"/>
      <c r="U2674" s="79"/>
      <c r="V2674" s="74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69"/>
      <c r="B2675" s="70"/>
      <c r="C2675" s="71"/>
      <c r="D2675" s="72"/>
      <c r="E2675" s="73"/>
      <c r="F2675" s="73"/>
      <c r="G2675" s="73"/>
      <c r="H2675" s="73"/>
      <c r="I2675" s="72"/>
      <c r="J2675" s="74"/>
      <c r="K2675" s="75"/>
      <c r="L2675" s="76"/>
      <c r="M2675" s="77"/>
      <c r="N2675" s="77"/>
      <c r="O2675" s="76"/>
      <c r="P2675" s="73"/>
      <c r="Q2675" s="73"/>
      <c r="R2675" s="73"/>
      <c r="S2675" s="78"/>
      <c r="T2675" s="73"/>
      <c r="U2675" s="79"/>
      <c r="V2675" s="74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69"/>
      <c r="B2676" s="70"/>
      <c r="C2676" s="71"/>
      <c r="D2676" s="72"/>
      <c r="E2676" s="73"/>
      <c r="F2676" s="73"/>
      <c r="G2676" s="73"/>
      <c r="H2676" s="73"/>
      <c r="I2676" s="72"/>
      <c r="J2676" s="74"/>
      <c r="K2676" s="75"/>
      <c r="L2676" s="76"/>
      <c r="M2676" s="77"/>
      <c r="N2676" s="77"/>
      <c r="O2676" s="76"/>
      <c r="P2676" s="73"/>
      <c r="Q2676" s="73"/>
      <c r="R2676" s="73"/>
      <c r="S2676" s="78"/>
      <c r="T2676" s="73"/>
      <c r="U2676" s="79"/>
      <c r="V2676" s="74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69"/>
      <c r="B2677" s="70"/>
      <c r="C2677" s="71"/>
      <c r="D2677" s="72"/>
      <c r="E2677" s="73"/>
      <c r="F2677" s="73"/>
      <c r="G2677" s="73"/>
      <c r="H2677" s="73"/>
      <c r="I2677" s="72"/>
      <c r="J2677" s="74"/>
      <c r="K2677" s="75"/>
      <c r="L2677" s="76"/>
      <c r="M2677" s="77"/>
      <c r="N2677" s="77"/>
      <c r="O2677" s="76"/>
      <c r="P2677" s="73"/>
      <c r="Q2677" s="73"/>
      <c r="R2677" s="73"/>
      <c r="S2677" s="78"/>
      <c r="T2677" s="73"/>
      <c r="U2677" s="79"/>
      <c r="V2677" s="74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69"/>
      <c r="B2678" s="70"/>
      <c r="C2678" s="71"/>
      <c r="D2678" s="72"/>
      <c r="E2678" s="73"/>
      <c r="F2678" s="73"/>
      <c r="G2678" s="73"/>
      <c r="H2678" s="73"/>
      <c r="I2678" s="72"/>
      <c r="J2678" s="74"/>
      <c r="K2678" s="75"/>
      <c r="L2678" s="76"/>
      <c r="M2678" s="77"/>
      <c r="N2678" s="77"/>
      <c r="O2678" s="76"/>
      <c r="P2678" s="73"/>
      <c r="Q2678" s="73"/>
      <c r="R2678" s="73"/>
      <c r="S2678" s="78"/>
      <c r="T2678" s="73"/>
      <c r="U2678" s="79"/>
      <c r="V2678" s="74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69"/>
      <c r="B2679" s="70"/>
      <c r="C2679" s="71"/>
      <c r="D2679" s="72"/>
      <c r="E2679" s="73"/>
      <c r="F2679" s="73"/>
      <c r="G2679" s="73"/>
      <c r="H2679" s="73"/>
      <c r="I2679" s="72"/>
      <c r="J2679" s="74"/>
      <c r="K2679" s="75"/>
      <c r="L2679" s="76"/>
      <c r="M2679" s="77"/>
      <c r="N2679" s="77"/>
      <c r="O2679" s="76"/>
      <c r="P2679" s="73"/>
      <c r="Q2679" s="73"/>
      <c r="R2679" s="73"/>
      <c r="S2679" s="78"/>
      <c r="T2679" s="73"/>
      <c r="U2679" s="79"/>
      <c r="V2679" s="74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69"/>
      <c r="B2680" s="70"/>
      <c r="C2680" s="71"/>
      <c r="D2680" s="72"/>
      <c r="E2680" s="73"/>
      <c r="F2680" s="73"/>
      <c r="G2680" s="73"/>
      <c r="H2680" s="73"/>
      <c r="I2680" s="72"/>
      <c r="J2680" s="74"/>
      <c r="K2680" s="75"/>
      <c r="L2680" s="76"/>
      <c r="M2680" s="77"/>
      <c r="N2680" s="77"/>
      <c r="O2680" s="76"/>
      <c r="P2680" s="73"/>
      <c r="Q2680" s="73"/>
      <c r="R2680" s="73"/>
      <c r="S2680" s="78"/>
      <c r="T2680" s="73"/>
      <c r="U2680" s="79"/>
      <c r="V2680" s="74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69"/>
      <c r="B2681" s="70"/>
      <c r="C2681" s="71"/>
      <c r="D2681" s="72"/>
      <c r="E2681" s="73"/>
      <c r="F2681" s="73"/>
      <c r="G2681" s="73"/>
      <c r="H2681" s="73"/>
      <c r="I2681" s="72"/>
      <c r="J2681" s="74"/>
      <c r="K2681" s="75"/>
      <c r="L2681" s="76"/>
      <c r="M2681" s="77"/>
      <c r="N2681" s="77"/>
      <c r="O2681" s="76"/>
      <c r="P2681" s="73"/>
      <c r="Q2681" s="73"/>
      <c r="R2681" s="73"/>
      <c r="S2681" s="78"/>
      <c r="T2681" s="73"/>
      <c r="U2681" s="79"/>
      <c r="V2681" s="74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69"/>
      <c r="B2682" s="70"/>
      <c r="C2682" s="71"/>
      <c r="D2682" s="72"/>
      <c r="E2682" s="73"/>
      <c r="F2682" s="73"/>
      <c r="G2682" s="73"/>
      <c r="H2682" s="73"/>
      <c r="I2682" s="72"/>
      <c r="J2682" s="74"/>
      <c r="K2682" s="75"/>
      <c r="L2682" s="76"/>
      <c r="M2682" s="77"/>
      <c r="N2682" s="77"/>
      <c r="O2682" s="76"/>
      <c r="P2682" s="73"/>
      <c r="Q2682" s="73"/>
      <c r="R2682" s="73"/>
      <c r="S2682" s="78"/>
      <c r="T2682" s="73"/>
      <c r="U2682" s="79"/>
      <c r="V2682" s="74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69"/>
      <c r="B2683" s="70"/>
      <c r="C2683" s="71"/>
      <c r="D2683" s="72"/>
      <c r="E2683" s="73"/>
      <c r="F2683" s="73"/>
      <c r="G2683" s="73"/>
      <c r="H2683" s="73"/>
      <c r="I2683" s="72"/>
      <c r="J2683" s="74"/>
      <c r="K2683" s="75"/>
      <c r="L2683" s="76"/>
      <c r="M2683" s="77"/>
      <c r="N2683" s="77"/>
      <c r="O2683" s="76"/>
      <c r="P2683" s="73"/>
      <c r="Q2683" s="73"/>
      <c r="R2683" s="73"/>
      <c r="S2683" s="78"/>
      <c r="T2683" s="73"/>
      <c r="U2683" s="79"/>
      <c r="V2683" s="74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69"/>
      <c r="B2684" s="70"/>
      <c r="C2684" s="71"/>
      <c r="D2684" s="72"/>
      <c r="E2684" s="73"/>
      <c r="F2684" s="73"/>
      <c r="G2684" s="73"/>
      <c r="H2684" s="73"/>
      <c r="I2684" s="72"/>
      <c r="J2684" s="74"/>
      <c r="K2684" s="75"/>
      <c r="L2684" s="76"/>
      <c r="M2684" s="77"/>
      <c r="N2684" s="77"/>
      <c r="O2684" s="76"/>
      <c r="P2684" s="73"/>
      <c r="Q2684" s="73"/>
      <c r="R2684" s="73"/>
      <c r="S2684" s="78"/>
      <c r="T2684" s="73"/>
      <c r="U2684" s="79"/>
      <c r="V2684" s="74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69"/>
      <c r="B2685" s="70"/>
      <c r="C2685" s="71"/>
      <c r="D2685" s="72"/>
      <c r="E2685" s="73"/>
      <c r="F2685" s="73"/>
      <c r="G2685" s="73"/>
      <c r="H2685" s="73"/>
      <c r="I2685" s="72"/>
      <c r="J2685" s="74"/>
      <c r="K2685" s="75"/>
      <c r="L2685" s="76"/>
      <c r="M2685" s="77"/>
      <c r="N2685" s="77"/>
      <c r="O2685" s="76"/>
      <c r="P2685" s="73"/>
      <c r="Q2685" s="73"/>
      <c r="R2685" s="73"/>
      <c r="S2685" s="78"/>
      <c r="T2685" s="73"/>
      <c r="U2685" s="79"/>
      <c r="V2685" s="74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69"/>
      <c r="B2686" s="70"/>
      <c r="C2686" s="71"/>
      <c r="D2686" s="72"/>
      <c r="E2686" s="73"/>
      <c r="F2686" s="73"/>
      <c r="G2686" s="73"/>
      <c r="H2686" s="73"/>
      <c r="I2686" s="72"/>
      <c r="J2686" s="74"/>
      <c r="K2686" s="75"/>
      <c r="L2686" s="76"/>
      <c r="M2686" s="77"/>
      <c r="N2686" s="77"/>
      <c r="O2686" s="76"/>
      <c r="P2686" s="73"/>
      <c r="Q2686" s="73"/>
      <c r="R2686" s="73"/>
      <c r="S2686" s="78"/>
      <c r="T2686" s="73"/>
      <c r="U2686" s="79"/>
      <c r="V2686" s="74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69"/>
      <c r="B2687" s="70"/>
      <c r="C2687" s="71"/>
      <c r="D2687" s="72"/>
      <c r="E2687" s="73"/>
      <c r="F2687" s="73"/>
      <c r="G2687" s="73"/>
      <c r="H2687" s="73"/>
      <c r="I2687" s="72"/>
      <c r="J2687" s="74"/>
      <c r="K2687" s="75"/>
      <c r="L2687" s="76"/>
      <c r="M2687" s="77"/>
      <c r="N2687" s="77"/>
      <c r="O2687" s="76"/>
      <c r="P2687" s="73"/>
      <c r="Q2687" s="73"/>
      <c r="R2687" s="73"/>
      <c r="S2687" s="78"/>
      <c r="T2687" s="73"/>
      <c r="U2687" s="79"/>
      <c r="V2687" s="74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69"/>
      <c r="B2688" s="70"/>
      <c r="C2688" s="71"/>
      <c r="D2688" s="72"/>
      <c r="E2688" s="73"/>
      <c r="F2688" s="73"/>
      <c r="G2688" s="73"/>
      <c r="H2688" s="73"/>
      <c r="I2688" s="72"/>
      <c r="J2688" s="74"/>
      <c r="K2688" s="75"/>
      <c r="L2688" s="76"/>
      <c r="M2688" s="77"/>
      <c r="N2688" s="77"/>
      <c r="O2688" s="76"/>
      <c r="P2688" s="73"/>
      <c r="Q2688" s="73"/>
      <c r="R2688" s="73"/>
      <c r="S2688" s="78"/>
      <c r="T2688" s="73"/>
      <c r="U2688" s="79"/>
      <c r="V2688" s="74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69"/>
      <c r="B2689" s="70"/>
      <c r="C2689" s="71"/>
      <c r="D2689" s="72"/>
      <c r="E2689" s="73"/>
      <c r="F2689" s="73"/>
      <c r="G2689" s="73"/>
      <c r="H2689" s="73"/>
      <c r="I2689" s="72"/>
      <c r="J2689" s="74"/>
      <c r="K2689" s="75"/>
      <c r="L2689" s="76"/>
      <c r="M2689" s="77"/>
      <c r="N2689" s="77"/>
      <c r="O2689" s="76"/>
      <c r="P2689" s="73"/>
      <c r="Q2689" s="73"/>
      <c r="R2689" s="73"/>
      <c r="S2689" s="78"/>
      <c r="T2689" s="73"/>
      <c r="U2689" s="79"/>
      <c r="V2689" s="74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69"/>
      <c r="B2690" s="70"/>
      <c r="C2690" s="71"/>
      <c r="D2690" s="72"/>
      <c r="E2690" s="73"/>
      <c r="F2690" s="73"/>
      <c r="G2690" s="73"/>
      <c r="H2690" s="73"/>
      <c r="I2690" s="72"/>
      <c r="J2690" s="74"/>
      <c r="K2690" s="75"/>
      <c r="L2690" s="76"/>
      <c r="M2690" s="77"/>
      <c r="N2690" s="77"/>
      <c r="O2690" s="76"/>
      <c r="P2690" s="73"/>
      <c r="Q2690" s="73"/>
      <c r="R2690" s="73"/>
      <c r="S2690" s="78"/>
      <c r="T2690" s="73"/>
      <c r="U2690" s="79"/>
      <c r="V2690" s="74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69"/>
      <c r="B2691" s="70"/>
      <c r="C2691" s="71"/>
      <c r="D2691" s="72"/>
      <c r="E2691" s="73"/>
      <c r="F2691" s="73"/>
      <c r="G2691" s="73"/>
      <c r="H2691" s="73"/>
      <c r="I2691" s="72"/>
      <c r="J2691" s="74"/>
      <c r="K2691" s="75"/>
      <c r="L2691" s="76"/>
      <c r="M2691" s="77"/>
      <c r="N2691" s="77"/>
      <c r="O2691" s="76"/>
      <c r="P2691" s="73"/>
      <c r="Q2691" s="73"/>
      <c r="R2691" s="73"/>
      <c r="S2691" s="78"/>
      <c r="T2691" s="73"/>
      <c r="U2691" s="79"/>
      <c r="V2691" s="74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69"/>
      <c r="B2692" s="70"/>
      <c r="C2692" s="71"/>
      <c r="D2692" s="72"/>
      <c r="E2692" s="73"/>
      <c r="F2692" s="73"/>
      <c r="G2692" s="73"/>
      <c r="H2692" s="73"/>
      <c r="I2692" s="72"/>
      <c r="J2692" s="74"/>
      <c r="K2692" s="75"/>
      <c r="L2692" s="76"/>
      <c r="M2692" s="77"/>
      <c r="N2692" s="77"/>
      <c r="O2692" s="76"/>
      <c r="P2692" s="73"/>
      <c r="Q2692" s="73"/>
      <c r="R2692" s="73"/>
      <c r="S2692" s="78"/>
      <c r="T2692" s="73"/>
      <c r="U2692" s="79"/>
      <c r="V2692" s="74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69"/>
      <c r="B2693" s="70"/>
      <c r="C2693" s="71"/>
      <c r="D2693" s="72"/>
      <c r="E2693" s="73"/>
      <c r="F2693" s="73"/>
      <c r="G2693" s="73"/>
      <c r="H2693" s="73"/>
      <c r="I2693" s="72"/>
      <c r="J2693" s="74"/>
      <c r="K2693" s="75"/>
      <c r="L2693" s="76"/>
      <c r="M2693" s="77"/>
      <c r="N2693" s="77"/>
      <c r="O2693" s="76"/>
      <c r="P2693" s="73"/>
      <c r="Q2693" s="73"/>
      <c r="R2693" s="73"/>
      <c r="S2693" s="78"/>
      <c r="T2693" s="73"/>
      <c r="U2693" s="79"/>
      <c r="V2693" s="74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69"/>
      <c r="B2694" s="70"/>
      <c r="C2694" s="71"/>
      <c r="D2694" s="72"/>
      <c r="E2694" s="73"/>
      <c r="F2694" s="73"/>
      <c r="G2694" s="73"/>
      <c r="H2694" s="73"/>
      <c r="I2694" s="72"/>
      <c r="J2694" s="74"/>
      <c r="K2694" s="75"/>
      <c r="L2694" s="76"/>
      <c r="M2694" s="77"/>
      <c r="N2694" s="77"/>
      <c r="O2694" s="76"/>
      <c r="P2694" s="73"/>
      <c r="Q2694" s="73"/>
      <c r="R2694" s="73"/>
      <c r="S2694" s="78"/>
      <c r="T2694" s="73"/>
      <c r="U2694" s="79"/>
      <c r="V2694" s="74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69"/>
      <c r="B2695" s="70"/>
      <c r="C2695" s="71"/>
      <c r="D2695" s="72"/>
      <c r="E2695" s="73"/>
      <c r="F2695" s="73"/>
      <c r="G2695" s="73"/>
      <c r="H2695" s="73"/>
      <c r="I2695" s="72"/>
      <c r="J2695" s="74"/>
      <c r="K2695" s="75"/>
      <c r="L2695" s="76"/>
      <c r="M2695" s="77"/>
      <c r="N2695" s="77"/>
      <c r="O2695" s="76"/>
      <c r="P2695" s="73"/>
      <c r="Q2695" s="73"/>
      <c r="R2695" s="73"/>
      <c r="S2695" s="78"/>
      <c r="T2695" s="73"/>
      <c r="U2695" s="79"/>
      <c r="V2695" s="74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69"/>
      <c r="B2696" s="70"/>
      <c r="C2696" s="71"/>
      <c r="D2696" s="72"/>
      <c r="E2696" s="73"/>
      <c r="F2696" s="73"/>
      <c r="G2696" s="73"/>
      <c r="H2696" s="73"/>
      <c r="I2696" s="72"/>
      <c r="J2696" s="74"/>
      <c r="K2696" s="75"/>
      <c r="L2696" s="76"/>
      <c r="M2696" s="77"/>
      <c r="N2696" s="77"/>
      <c r="O2696" s="76"/>
      <c r="P2696" s="73"/>
      <c r="Q2696" s="73"/>
      <c r="R2696" s="73"/>
      <c r="S2696" s="78"/>
      <c r="T2696" s="73"/>
      <c r="U2696" s="79"/>
      <c r="V2696" s="74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69"/>
      <c r="B2697" s="70"/>
      <c r="C2697" s="71"/>
      <c r="D2697" s="72"/>
      <c r="E2697" s="73"/>
      <c r="F2697" s="73"/>
      <c r="G2697" s="73"/>
      <c r="H2697" s="73"/>
      <c r="I2697" s="72"/>
      <c r="J2697" s="74"/>
      <c r="K2697" s="75"/>
      <c r="L2697" s="76"/>
      <c r="M2697" s="77"/>
      <c r="N2697" s="77"/>
      <c r="O2697" s="76"/>
      <c r="P2697" s="73"/>
      <c r="Q2697" s="73"/>
      <c r="R2697" s="73"/>
      <c r="S2697" s="78"/>
      <c r="T2697" s="73"/>
      <c r="U2697" s="79"/>
      <c r="V2697" s="74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69"/>
      <c r="B2698" s="70"/>
      <c r="C2698" s="71"/>
      <c r="D2698" s="72"/>
      <c r="E2698" s="73"/>
      <c r="F2698" s="73"/>
      <c r="G2698" s="73"/>
      <c r="H2698" s="73"/>
      <c r="I2698" s="72"/>
      <c r="J2698" s="74"/>
      <c r="K2698" s="75"/>
      <c r="L2698" s="76"/>
      <c r="M2698" s="77"/>
      <c r="N2698" s="77"/>
      <c r="O2698" s="76"/>
      <c r="P2698" s="73"/>
      <c r="Q2698" s="73"/>
      <c r="R2698" s="73"/>
      <c r="S2698" s="78"/>
      <c r="T2698" s="73"/>
      <c r="U2698" s="79"/>
      <c r="V2698" s="74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69"/>
      <c r="B2699" s="70"/>
      <c r="C2699" s="71"/>
      <c r="D2699" s="72"/>
      <c r="E2699" s="73"/>
      <c r="F2699" s="73"/>
      <c r="G2699" s="73"/>
      <c r="H2699" s="73"/>
      <c r="I2699" s="72"/>
      <c r="J2699" s="74"/>
      <c r="K2699" s="75"/>
      <c r="L2699" s="76"/>
      <c r="M2699" s="77"/>
      <c r="N2699" s="77"/>
      <c r="O2699" s="76"/>
      <c r="P2699" s="73"/>
      <c r="Q2699" s="73"/>
      <c r="R2699" s="73"/>
      <c r="S2699" s="78"/>
      <c r="T2699" s="73"/>
      <c r="U2699" s="79"/>
      <c r="V2699" s="74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69"/>
      <c r="B2700" s="70"/>
      <c r="C2700" s="71"/>
      <c r="D2700" s="72"/>
      <c r="E2700" s="73"/>
      <c r="F2700" s="73"/>
      <c r="G2700" s="73"/>
      <c r="H2700" s="73"/>
      <c r="I2700" s="72"/>
      <c r="J2700" s="74"/>
      <c r="K2700" s="75"/>
      <c r="L2700" s="76"/>
      <c r="M2700" s="77"/>
      <c r="N2700" s="77"/>
      <c r="O2700" s="76"/>
      <c r="P2700" s="73"/>
      <c r="Q2700" s="73"/>
      <c r="R2700" s="73"/>
      <c r="S2700" s="78"/>
      <c r="T2700" s="73"/>
      <c r="U2700" s="79"/>
      <c r="V2700" s="74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69"/>
      <c r="B2701" s="70"/>
      <c r="C2701" s="71"/>
      <c r="D2701" s="72"/>
      <c r="E2701" s="73"/>
      <c r="F2701" s="73"/>
      <c r="G2701" s="73"/>
      <c r="H2701" s="73"/>
      <c r="I2701" s="72"/>
      <c r="J2701" s="74"/>
      <c r="K2701" s="75"/>
      <c r="L2701" s="76"/>
      <c r="M2701" s="77"/>
      <c r="N2701" s="77"/>
      <c r="O2701" s="76"/>
      <c r="P2701" s="73"/>
      <c r="Q2701" s="73"/>
      <c r="R2701" s="73"/>
      <c r="S2701" s="78"/>
      <c r="T2701" s="73"/>
      <c r="U2701" s="79"/>
      <c r="V2701" s="74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69"/>
      <c r="B2702" s="70"/>
      <c r="C2702" s="71"/>
      <c r="D2702" s="72"/>
      <c r="E2702" s="73"/>
      <c r="F2702" s="73"/>
      <c r="G2702" s="73"/>
      <c r="H2702" s="73"/>
      <c r="I2702" s="72"/>
      <c r="J2702" s="74"/>
      <c r="K2702" s="75"/>
      <c r="L2702" s="76"/>
      <c r="M2702" s="77"/>
      <c r="N2702" s="77"/>
      <c r="O2702" s="76"/>
      <c r="P2702" s="73"/>
      <c r="Q2702" s="73"/>
      <c r="R2702" s="73"/>
      <c r="S2702" s="78"/>
      <c r="T2702" s="73"/>
      <c r="U2702" s="79"/>
      <c r="V2702" s="74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69"/>
      <c r="B2703" s="70"/>
      <c r="C2703" s="71"/>
      <c r="D2703" s="72"/>
      <c r="E2703" s="73"/>
      <c r="F2703" s="73"/>
      <c r="G2703" s="73"/>
      <c r="H2703" s="73"/>
      <c r="I2703" s="72"/>
      <c r="J2703" s="74"/>
      <c r="K2703" s="75"/>
      <c r="L2703" s="76"/>
      <c r="M2703" s="77"/>
      <c r="N2703" s="77"/>
      <c r="O2703" s="76"/>
      <c r="P2703" s="73"/>
      <c r="Q2703" s="73"/>
      <c r="R2703" s="73"/>
      <c r="S2703" s="78"/>
      <c r="T2703" s="73"/>
      <c r="U2703" s="79"/>
      <c r="V2703" s="74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69"/>
      <c r="B2704" s="70"/>
      <c r="C2704" s="71"/>
      <c r="D2704" s="72"/>
      <c r="E2704" s="73"/>
      <c r="F2704" s="73"/>
      <c r="G2704" s="73"/>
      <c r="H2704" s="73"/>
      <c r="I2704" s="72"/>
      <c r="J2704" s="74"/>
      <c r="K2704" s="75"/>
      <c r="L2704" s="76"/>
      <c r="M2704" s="77"/>
      <c r="N2704" s="77"/>
      <c r="O2704" s="76"/>
      <c r="P2704" s="73"/>
      <c r="Q2704" s="73"/>
      <c r="R2704" s="73"/>
      <c r="S2704" s="78"/>
      <c r="T2704" s="73"/>
      <c r="U2704" s="79"/>
      <c r="V2704" s="74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69"/>
      <c r="B2705" s="70"/>
      <c r="C2705" s="71"/>
      <c r="D2705" s="72"/>
      <c r="E2705" s="73"/>
      <c r="F2705" s="73"/>
      <c r="G2705" s="73"/>
      <c r="H2705" s="73"/>
      <c r="I2705" s="72"/>
      <c r="J2705" s="74"/>
      <c r="K2705" s="75"/>
      <c r="L2705" s="76"/>
      <c r="M2705" s="77"/>
      <c r="N2705" s="77"/>
      <c r="O2705" s="76"/>
      <c r="P2705" s="73"/>
      <c r="Q2705" s="73"/>
      <c r="R2705" s="73"/>
      <c r="S2705" s="78"/>
      <c r="T2705" s="73"/>
      <c r="U2705" s="79"/>
      <c r="V2705" s="74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69"/>
      <c r="B2706" s="70"/>
      <c r="C2706" s="71"/>
      <c r="D2706" s="72"/>
      <c r="E2706" s="73"/>
      <c r="F2706" s="73"/>
      <c r="G2706" s="73"/>
      <c r="H2706" s="73"/>
      <c r="I2706" s="72"/>
      <c r="J2706" s="74"/>
      <c r="K2706" s="75"/>
      <c r="L2706" s="76"/>
      <c r="M2706" s="77"/>
      <c r="N2706" s="77"/>
      <c r="O2706" s="76"/>
      <c r="P2706" s="73"/>
      <c r="Q2706" s="73"/>
      <c r="R2706" s="73"/>
      <c r="S2706" s="78"/>
      <c r="T2706" s="73"/>
      <c r="U2706" s="79"/>
      <c r="V2706" s="74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69"/>
      <c r="B2707" s="70"/>
      <c r="C2707" s="71"/>
      <c r="D2707" s="72"/>
      <c r="E2707" s="73"/>
      <c r="F2707" s="73"/>
      <c r="G2707" s="73"/>
      <c r="H2707" s="73"/>
      <c r="I2707" s="72"/>
      <c r="J2707" s="74"/>
      <c r="K2707" s="75"/>
      <c r="L2707" s="76"/>
      <c r="M2707" s="77"/>
      <c r="N2707" s="77"/>
      <c r="O2707" s="76"/>
      <c r="P2707" s="73"/>
      <c r="Q2707" s="73"/>
      <c r="R2707" s="73"/>
      <c r="S2707" s="78"/>
      <c r="T2707" s="73"/>
      <c r="U2707" s="79"/>
      <c r="V2707" s="74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69"/>
      <c r="B2708" s="70"/>
      <c r="C2708" s="71"/>
      <c r="D2708" s="72"/>
      <c r="E2708" s="73"/>
      <c r="F2708" s="73"/>
      <c r="G2708" s="73"/>
      <c r="H2708" s="73"/>
      <c r="I2708" s="72"/>
      <c r="J2708" s="74"/>
      <c r="K2708" s="75"/>
      <c r="L2708" s="76"/>
      <c r="M2708" s="77"/>
      <c r="N2708" s="77"/>
      <c r="O2708" s="76"/>
      <c r="P2708" s="73"/>
      <c r="Q2708" s="73"/>
      <c r="R2708" s="73"/>
      <c r="S2708" s="78"/>
      <c r="T2708" s="73"/>
      <c r="U2708" s="79"/>
      <c r="V2708" s="74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69"/>
      <c r="B2709" s="70"/>
      <c r="C2709" s="71"/>
      <c r="D2709" s="72"/>
      <c r="E2709" s="73"/>
      <c r="F2709" s="73"/>
      <c r="G2709" s="73"/>
      <c r="H2709" s="73"/>
      <c r="I2709" s="72"/>
      <c r="J2709" s="74"/>
      <c r="K2709" s="75"/>
      <c r="L2709" s="76"/>
      <c r="M2709" s="77"/>
      <c r="N2709" s="77"/>
      <c r="O2709" s="76"/>
      <c r="P2709" s="73"/>
      <c r="Q2709" s="73"/>
      <c r="R2709" s="73"/>
      <c r="S2709" s="78"/>
      <c r="T2709" s="73"/>
      <c r="U2709" s="79"/>
      <c r="V2709" s="74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69"/>
      <c r="B2710" s="70"/>
      <c r="C2710" s="71"/>
      <c r="D2710" s="72"/>
      <c r="E2710" s="73"/>
      <c r="F2710" s="73"/>
      <c r="G2710" s="73"/>
      <c r="H2710" s="73"/>
      <c r="I2710" s="72"/>
      <c r="J2710" s="74"/>
      <c r="K2710" s="75"/>
      <c r="L2710" s="76"/>
      <c r="M2710" s="77"/>
      <c r="N2710" s="77"/>
      <c r="O2710" s="76"/>
      <c r="P2710" s="73"/>
      <c r="Q2710" s="73"/>
      <c r="R2710" s="73"/>
      <c r="S2710" s="78"/>
      <c r="T2710" s="73"/>
      <c r="U2710" s="79"/>
      <c r="V2710" s="74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69"/>
      <c r="B2711" s="70"/>
      <c r="C2711" s="71"/>
      <c r="D2711" s="72"/>
      <c r="E2711" s="73"/>
      <c r="F2711" s="73"/>
      <c r="G2711" s="73"/>
      <c r="H2711" s="73"/>
      <c r="I2711" s="72"/>
      <c r="J2711" s="74"/>
      <c r="K2711" s="75"/>
      <c r="L2711" s="76"/>
      <c r="M2711" s="77"/>
      <c r="N2711" s="77"/>
      <c r="O2711" s="76"/>
      <c r="P2711" s="73"/>
      <c r="Q2711" s="73"/>
      <c r="R2711" s="73"/>
      <c r="S2711" s="78"/>
      <c r="T2711" s="73"/>
      <c r="U2711" s="79"/>
      <c r="V2711" s="74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69"/>
      <c r="B2712" s="70"/>
      <c r="C2712" s="71"/>
      <c r="D2712" s="72"/>
      <c r="E2712" s="73"/>
      <c r="F2712" s="73"/>
      <c r="G2712" s="73"/>
      <c r="H2712" s="73"/>
      <c r="I2712" s="72"/>
      <c r="J2712" s="74"/>
      <c r="K2712" s="75"/>
      <c r="L2712" s="76"/>
      <c r="M2712" s="77"/>
      <c r="N2712" s="77"/>
      <c r="O2712" s="76"/>
      <c r="P2712" s="73"/>
      <c r="Q2712" s="73"/>
      <c r="R2712" s="73"/>
      <c r="S2712" s="78"/>
      <c r="T2712" s="73"/>
      <c r="U2712" s="79"/>
      <c r="V2712" s="74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69"/>
      <c r="B2713" s="70"/>
      <c r="C2713" s="71"/>
      <c r="D2713" s="72"/>
      <c r="E2713" s="73"/>
      <c r="F2713" s="73"/>
      <c r="G2713" s="73"/>
      <c r="H2713" s="73"/>
      <c r="I2713" s="72"/>
      <c r="J2713" s="74"/>
      <c r="K2713" s="75"/>
      <c r="L2713" s="76"/>
      <c r="M2713" s="77"/>
      <c r="N2713" s="77"/>
      <c r="O2713" s="76"/>
      <c r="P2713" s="73"/>
      <c r="Q2713" s="73"/>
      <c r="R2713" s="73"/>
      <c r="S2713" s="78"/>
      <c r="T2713" s="73"/>
      <c r="U2713" s="79"/>
      <c r="V2713" s="74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69"/>
      <c r="B2714" s="70"/>
      <c r="C2714" s="71"/>
      <c r="D2714" s="72"/>
      <c r="E2714" s="73"/>
      <c r="F2714" s="73"/>
      <c r="G2714" s="73"/>
      <c r="H2714" s="73"/>
      <c r="I2714" s="72"/>
      <c r="J2714" s="74"/>
      <c r="K2714" s="75"/>
      <c r="L2714" s="76"/>
      <c r="M2714" s="77"/>
      <c r="N2714" s="77"/>
      <c r="O2714" s="76"/>
      <c r="P2714" s="73"/>
      <c r="Q2714" s="73"/>
      <c r="R2714" s="73"/>
      <c r="S2714" s="78"/>
      <c r="T2714" s="73"/>
      <c r="U2714" s="79"/>
      <c r="V2714" s="74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69"/>
      <c r="B2715" s="70"/>
      <c r="C2715" s="71"/>
      <c r="D2715" s="72"/>
      <c r="E2715" s="73"/>
      <c r="F2715" s="73"/>
      <c r="G2715" s="73"/>
      <c r="H2715" s="73"/>
      <c r="I2715" s="72"/>
      <c r="J2715" s="74"/>
      <c r="K2715" s="75"/>
      <c r="L2715" s="76"/>
      <c r="M2715" s="77"/>
      <c r="N2715" s="77"/>
      <c r="O2715" s="76"/>
      <c r="P2715" s="73"/>
      <c r="Q2715" s="73"/>
      <c r="R2715" s="73"/>
      <c r="S2715" s="78"/>
      <c r="T2715" s="73"/>
      <c r="U2715" s="79"/>
      <c r="V2715" s="74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69"/>
      <c r="B2716" s="70"/>
      <c r="C2716" s="71"/>
      <c r="D2716" s="72"/>
      <c r="E2716" s="73"/>
      <c r="F2716" s="73"/>
      <c r="G2716" s="73"/>
      <c r="H2716" s="73"/>
      <c r="I2716" s="72"/>
      <c r="J2716" s="74"/>
      <c r="K2716" s="75"/>
      <c r="L2716" s="76"/>
      <c r="M2716" s="77"/>
      <c r="N2716" s="77"/>
      <c r="O2716" s="76"/>
      <c r="P2716" s="73"/>
      <c r="Q2716" s="73"/>
      <c r="R2716" s="73"/>
      <c r="S2716" s="78"/>
      <c r="T2716" s="73"/>
      <c r="U2716" s="79"/>
      <c r="V2716" s="74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69"/>
      <c r="B2717" s="70"/>
      <c r="C2717" s="71"/>
      <c r="D2717" s="72"/>
      <c r="E2717" s="73"/>
      <c r="F2717" s="73"/>
      <c r="G2717" s="73"/>
      <c r="H2717" s="73"/>
      <c r="I2717" s="72"/>
      <c r="J2717" s="74"/>
      <c r="K2717" s="75"/>
      <c r="L2717" s="76"/>
      <c r="M2717" s="77"/>
      <c r="N2717" s="77"/>
      <c r="O2717" s="76"/>
      <c r="P2717" s="73"/>
      <c r="Q2717" s="73"/>
      <c r="R2717" s="73"/>
      <c r="S2717" s="78"/>
      <c r="T2717" s="73"/>
      <c r="U2717" s="79"/>
      <c r="V2717" s="74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69"/>
      <c r="B2718" s="70"/>
      <c r="C2718" s="71"/>
      <c r="D2718" s="72"/>
      <c r="E2718" s="73"/>
      <c r="F2718" s="73"/>
      <c r="G2718" s="73"/>
      <c r="H2718" s="73"/>
      <c r="I2718" s="72"/>
      <c r="J2718" s="74"/>
      <c r="K2718" s="75"/>
      <c r="L2718" s="76"/>
      <c r="M2718" s="77"/>
      <c r="N2718" s="77"/>
      <c r="O2718" s="76"/>
      <c r="P2718" s="73"/>
      <c r="Q2718" s="73"/>
      <c r="R2718" s="73"/>
      <c r="S2718" s="78"/>
      <c r="T2718" s="73"/>
      <c r="U2718" s="79"/>
      <c r="V2718" s="74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69"/>
      <c r="B2719" s="70"/>
      <c r="C2719" s="71"/>
      <c r="D2719" s="72"/>
      <c r="E2719" s="73"/>
      <c r="F2719" s="73"/>
      <c r="G2719" s="73"/>
      <c r="H2719" s="73"/>
      <c r="I2719" s="72"/>
      <c r="J2719" s="74"/>
      <c r="K2719" s="75"/>
      <c r="L2719" s="76"/>
      <c r="M2719" s="77"/>
      <c r="N2719" s="77"/>
      <c r="O2719" s="76"/>
      <c r="P2719" s="73"/>
      <c r="Q2719" s="73"/>
      <c r="R2719" s="73"/>
      <c r="S2719" s="78"/>
      <c r="T2719" s="73"/>
      <c r="U2719" s="79"/>
      <c r="V2719" s="74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69"/>
      <c r="B2720" s="70"/>
      <c r="C2720" s="71"/>
      <c r="D2720" s="72"/>
      <c r="E2720" s="73"/>
      <c r="F2720" s="73"/>
      <c r="G2720" s="73"/>
      <c r="H2720" s="73"/>
      <c r="I2720" s="72"/>
      <c r="J2720" s="74"/>
      <c r="K2720" s="75"/>
      <c r="L2720" s="76"/>
      <c r="M2720" s="77"/>
      <c r="N2720" s="77"/>
      <c r="O2720" s="76"/>
      <c r="P2720" s="73"/>
      <c r="Q2720" s="73"/>
      <c r="R2720" s="73"/>
      <c r="S2720" s="78"/>
      <c r="T2720" s="73"/>
      <c r="U2720" s="79"/>
      <c r="V2720" s="74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69"/>
      <c r="B2721" s="70"/>
      <c r="C2721" s="71"/>
      <c r="D2721" s="72"/>
      <c r="E2721" s="73"/>
      <c r="F2721" s="73"/>
      <c r="G2721" s="73"/>
      <c r="H2721" s="73"/>
      <c r="I2721" s="72"/>
      <c r="J2721" s="74"/>
      <c r="K2721" s="75"/>
      <c r="L2721" s="76"/>
      <c r="M2721" s="77"/>
      <c r="N2721" s="77"/>
      <c r="O2721" s="76"/>
      <c r="P2721" s="73"/>
      <c r="Q2721" s="73"/>
      <c r="R2721" s="73"/>
      <c r="S2721" s="78"/>
      <c r="T2721" s="73"/>
      <c r="U2721" s="79"/>
      <c r="V2721" s="74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69"/>
      <c r="B2722" s="70"/>
      <c r="C2722" s="71"/>
      <c r="D2722" s="72"/>
      <c r="E2722" s="73"/>
      <c r="F2722" s="73"/>
      <c r="G2722" s="73"/>
      <c r="H2722" s="73"/>
      <c r="I2722" s="72"/>
      <c r="J2722" s="74"/>
      <c r="K2722" s="75"/>
      <c r="L2722" s="76"/>
      <c r="M2722" s="77"/>
      <c r="N2722" s="77"/>
      <c r="O2722" s="76"/>
      <c r="P2722" s="73"/>
      <c r="Q2722" s="73"/>
      <c r="R2722" s="73"/>
      <c r="S2722" s="78"/>
      <c r="T2722" s="73"/>
      <c r="U2722" s="79"/>
      <c r="V2722" s="74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69"/>
      <c r="B2723" s="70"/>
      <c r="C2723" s="71"/>
      <c r="D2723" s="72"/>
      <c r="E2723" s="73"/>
      <c r="F2723" s="73"/>
      <c r="G2723" s="73"/>
      <c r="H2723" s="73"/>
      <c r="I2723" s="72"/>
      <c r="J2723" s="74"/>
      <c r="K2723" s="75"/>
      <c r="L2723" s="76"/>
      <c r="M2723" s="77"/>
      <c r="N2723" s="77"/>
      <c r="O2723" s="76"/>
      <c r="P2723" s="73"/>
      <c r="Q2723" s="73"/>
      <c r="R2723" s="73"/>
      <c r="S2723" s="78"/>
      <c r="T2723" s="73"/>
      <c r="U2723" s="79"/>
      <c r="V2723" s="74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69"/>
      <c r="B2724" s="70"/>
      <c r="C2724" s="71"/>
      <c r="D2724" s="72"/>
      <c r="E2724" s="73"/>
      <c r="F2724" s="73"/>
      <c r="G2724" s="73"/>
      <c r="H2724" s="73"/>
      <c r="I2724" s="72"/>
      <c r="J2724" s="74"/>
      <c r="K2724" s="75"/>
      <c r="L2724" s="76"/>
      <c r="M2724" s="77"/>
      <c r="N2724" s="77"/>
      <c r="O2724" s="76"/>
      <c r="P2724" s="73"/>
      <c r="Q2724" s="73"/>
      <c r="R2724" s="73"/>
      <c r="S2724" s="78"/>
      <c r="T2724" s="73"/>
      <c r="U2724" s="79"/>
      <c r="V2724" s="74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69"/>
      <c r="B2725" s="70"/>
      <c r="C2725" s="71"/>
      <c r="D2725" s="72"/>
      <c r="E2725" s="73"/>
      <c r="F2725" s="73"/>
      <c r="G2725" s="73"/>
      <c r="H2725" s="73"/>
      <c r="I2725" s="72"/>
      <c r="J2725" s="74"/>
      <c r="K2725" s="75"/>
      <c r="L2725" s="76"/>
      <c r="M2725" s="77"/>
      <c r="N2725" s="77"/>
      <c r="O2725" s="76"/>
      <c r="P2725" s="73"/>
      <c r="Q2725" s="73"/>
      <c r="R2725" s="73"/>
      <c r="S2725" s="78"/>
      <c r="T2725" s="73"/>
      <c r="U2725" s="79"/>
      <c r="V2725" s="74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69"/>
      <c r="B2726" s="70"/>
      <c r="C2726" s="71"/>
      <c r="D2726" s="72"/>
      <c r="E2726" s="73"/>
      <c r="F2726" s="73"/>
      <c r="G2726" s="73"/>
      <c r="H2726" s="73"/>
      <c r="I2726" s="72"/>
      <c r="J2726" s="74"/>
      <c r="K2726" s="75"/>
      <c r="L2726" s="76"/>
      <c r="M2726" s="77"/>
      <c r="N2726" s="77"/>
      <c r="O2726" s="76"/>
      <c r="P2726" s="73"/>
      <c r="Q2726" s="73"/>
      <c r="R2726" s="73"/>
      <c r="S2726" s="78"/>
      <c r="T2726" s="73"/>
      <c r="U2726" s="79"/>
      <c r="V2726" s="74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69"/>
      <c r="B2727" s="70"/>
      <c r="C2727" s="71"/>
      <c r="D2727" s="72"/>
      <c r="E2727" s="73"/>
      <c r="F2727" s="73"/>
      <c r="G2727" s="73"/>
      <c r="H2727" s="73"/>
      <c r="I2727" s="72"/>
      <c r="J2727" s="74"/>
      <c r="K2727" s="75"/>
      <c r="L2727" s="76"/>
      <c r="M2727" s="77"/>
      <c r="N2727" s="77"/>
      <c r="O2727" s="76"/>
      <c r="P2727" s="73"/>
      <c r="Q2727" s="73"/>
      <c r="R2727" s="73"/>
      <c r="S2727" s="78"/>
      <c r="T2727" s="73"/>
      <c r="U2727" s="79"/>
      <c r="V2727" s="74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69"/>
      <c r="B2728" s="70"/>
      <c r="C2728" s="71"/>
      <c r="D2728" s="72"/>
      <c r="E2728" s="73"/>
      <c r="F2728" s="73"/>
      <c r="G2728" s="73"/>
      <c r="H2728" s="73"/>
      <c r="I2728" s="72"/>
      <c r="J2728" s="74"/>
      <c r="K2728" s="75"/>
      <c r="L2728" s="76"/>
      <c r="M2728" s="77"/>
      <c r="N2728" s="77"/>
      <c r="O2728" s="76"/>
      <c r="P2728" s="73"/>
      <c r="Q2728" s="73"/>
      <c r="R2728" s="73"/>
      <c r="S2728" s="78"/>
      <c r="T2728" s="73"/>
      <c r="U2728" s="79"/>
      <c r="V2728" s="74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69"/>
      <c r="B2729" s="70"/>
      <c r="C2729" s="71"/>
      <c r="D2729" s="72"/>
      <c r="E2729" s="73"/>
      <c r="F2729" s="73"/>
      <c r="G2729" s="73"/>
      <c r="H2729" s="73"/>
      <c r="I2729" s="72"/>
      <c r="J2729" s="74"/>
      <c r="K2729" s="75"/>
      <c r="L2729" s="76"/>
      <c r="M2729" s="77"/>
      <c r="N2729" s="77"/>
      <c r="O2729" s="76"/>
      <c r="P2729" s="73"/>
      <c r="Q2729" s="73"/>
      <c r="R2729" s="73"/>
      <c r="S2729" s="78"/>
      <c r="T2729" s="73"/>
      <c r="U2729" s="79"/>
      <c r="V2729" s="74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69"/>
      <c r="B2730" s="70"/>
      <c r="C2730" s="71"/>
      <c r="D2730" s="72"/>
      <c r="E2730" s="73"/>
      <c r="F2730" s="73"/>
      <c r="G2730" s="73"/>
      <c r="H2730" s="73"/>
      <c r="I2730" s="72"/>
      <c r="J2730" s="74"/>
      <c r="K2730" s="75"/>
      <c r="L2730" s="76"/>
      <c r="M2730" s="77"/>
      <c r="N2730" s="77"/>
      <c r="O2730" s="76"/>
      <c r="P2730" s="73"/>
      <c r="Q2730" s="73"/>
      <c r="R2730" s="73"/>
      <c r="S2730" s="78"/>
      <c r="T2730" s="73"/>
      <c r="U2730" s="79"/>
      <c r="V2730" s="74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69"/>
      <c r="B2731" s="70"/>
      <c r="C2731" s="71"/>
      <c r="D2731" s="72"/>
      <c r="E2731" s="73"/>
      <c r="F2731" s="73"/>
      <c r="G2731" s="73"/>
      <c r="H2731" s="73"/>
      <c r="I2731" s="72"/>
      <c r="J2731" s="74"/>
      <c r="K2731" s="75"/>
      <c r="L2731" s="76"/>
      <c r="M2731" s="77"/>
      <c r="N2731" s="77"/>
      <c r="O2731" s="76"/>
      <c r="P2731" s="73"/>
      <c r="Q2731" s="73"/>
      <c r="R2731" s="73"/>
      <c r="S2731" s="78"/>
      <c r="T2731" s="73"/>
      <c r="U2731" s="79"/>
      <c r="V2731" s="74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69"/>
      <c r="B2732" s="70"/>
      <c r="C2732" s="71"/>
      <c r="D2732" s="72"/>
      <c r="E2732" s="73"/>
      <c r="F2732" s="73"/>
      <c r="G2732" s="73"/>
      <c r="H2732" s="73"/>
      <c r="I2732" s="72"/>
      <c r="J2732" s="74"/>
      <c r="K2732" s="75"/>
      <c r="L2732" s="76"/>
      <c r="M2732" s="77"/>
      <c r="N2732" s="77"/>
      <c r="O2732" s="76"/>
      <c r="P2732" s="73"/>
      <c r="Q2732" s="73"/>
      <c r="R2732" s="73"/>
      <c r="S2732" s="78"/>
      <c r="T2732" s="73"/>
      <c r="U2732" s="79"/>
      <c r="V2732" s="74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69"/>
      <c r="B2733" s="70"/>
      <c r="C2733" s="71"/>
      <c r="D2733" s="72"/>
      <c r="E2733" s="73"/>
      <c r="F2733" s="73"/>
      <c r="G2733" s="73"/>
      <c r="H2733" s="73"/>
      <c r="I2733" s="72"/>
      <c r="J2733" s="74"/>
      <c r="K2733" s="75"/>
      <c r="L2733" s="76"/>
      <c r="M2733" s="77"/>
      <c r="N2733" s="77"/>
      <c r="O2733" s="76"/>
      <c r="P2733" s="73"/>
      <c r="Q2733" s="73"/>
      <c r="R2733" s="73"/>
      <c r="S2733" s="78"/>
      <c r="T2733" s="73"/>
      <c r="U2733" s="79"/>
      <c r="V2733" s="74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69"/>
      <c r="B2734" s="70"/>
      <c r="C2734" s="71"/>
      <c r="D2734" s="72"/>
      <c r="E2734" s="73"/>
      <c r="F2734" s="73"/>
      <c r="G2734" s="73"/>
      <c r="H2734" s="73"/>
      <c r="I2734" s="72"/>
      <c r="J2734" s="74"/>
      <c r="K2734" s="75"/>
      <c r="L2734" s="76"/>
      <c r="M2734" s="77"/>
      <c r="N2734" s="77"/>
      <c r="O2734" s="76"/>
      <c r="P2734" s="73"/>
      <c r="Q2734" s="73"/>
      <c r="R2734" s="73"/>
      <c r="S2734" s="78"/>
      <c r="T2734" s="73"/>
      <c r="U2734" s="79"/>
      <c r="V2734" s="74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69"/>
      <c r="B2735" s="70"/>
      <c r="C2735" s="71"/>
      <c r="D2735" s="72"/>
      <c r="E2735" s="73"/>
      <c r="F2735" s="73"/>
      <c r="G2735" s="73"/>
      <c r="H2735" s="73"/>
      <c r="I2735" s="72"/>
      <c r="J2735" s="74"/>
      <c r="K2735" s="75"/>
      <c r="L2735" s="76"/>
      <c r="M2735" s="77"/>
      <c r="N2735" s="77"/>
      <c r="O2735" s="76"/>
      <c r="P2735" s="73"/>
      <c r="Q2735" s="73"/>
      <c r="R2735" s="73"/>
      <c r="S2735" s="78"/>
      <c r="T2735" s="73"/>
      <c r="U2735" s="79"/>
      <c r="V2735" s="74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69"/>
      <c r="B2736" s="70"/>
      <c r="C2736" s="71"/>
      <c r="D2736" s="72"/>
      <c r="E2736" s="73"/>
      <c r="F2736" s="73"/>
      <c r="G2736" s="73"/>
      <c r="H2736" s="73"/>
      <c r="I2736" s="72"/>
      <c r="J2736" s="74"/>
      <c r="K2736" s="75"/>
      <c r="L2736" s="76"/>
      <c r="M2736" s="77"/>
      <c r="N2736" s="77"/>
      <c r="O2736" s="76"/>
      <c r="P2736" s="73"/>
      <c r="Q2736" s="73"/>
      <c r="R2736" s="73"/>
      <c r="S2736" s="78"/>
      <c r="T2736" s="73"/>
      <c r="U2736" s="79"/>
      <c r="V2736" s="74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69"/>
      <c r="B2737" s="70"/>
      <c r="C2737" s="71"/>
      <c r="D2737" s="72"/>
      <c r="E2737" s="73"/>
      <c r="F2737" s="73"/>
      <c r="G2737" s="73"/>
      <c r="H2737" s="73"/>
      <c r="I2737" s="72"/>
      <c r="J2737" s="74"/>
      <c r="K2737" s="75"/>
      <c r="L2737" s="76"/>
      <c r="M2737" s="77"/>
      <c r="N2737" s="77"/>
      <c r="O2737" s="76"/>
      <c r="P2737" s="73"/>
      <c r="Q2737" s="73"/>
      <c r="R2737" s="73"/>
      <c r="S2737" s="78"/>
      <c r="T2737" s="73"/>
      <c r="U2737" s="79"/>
      <c r="V2737" s="74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69"/>
      <c r="B2738" s="70"/>
      <c r="C2738" s="71"/>
      <c r="D2738" s="72"/>
      <c r="E2738" s="73"/>
      <c r="F2738" s="73"/>
      <c r="G2738" s="73"/>
      <c r="H2738" s="73"/>
      <c r="I2738" s="72"/>
      <c r="J2738" s="74"/>
      <c r="K2738" s="75"/>
      <c r="L2738" s="76"/>
      <c r="M2738" s="77"/>
      <c r="N2738" s="77"/>
      <c r="O2738" s="76"/>
      <c r="P2738" s="73"/>
      <c r="Q2738" s="73"/>
      <c r="R2738" s="73"/>
      <c r="S2738" s="78"/>
      <c r="T2738" s="73"/>
      <c r="U2738" s="79"/>
      <c r="V2738" s="74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69"/>
      <c r="B2739" s="70"/>
      <c r="C2739" s="71"/>
      <c r="D2739" s="72"/>
      <c r="E2739" s="73"/>
      <c r="F2739" s="73"/>
      <c r="G2739" s="73"/>
      <c r="H2739" s="73"/>
      <c r="I2739" s="72"/>
      <c r="J2739" s="74"/>
      <c r="K2739" s="75"/>
      <c r="L2739" s="76"/>
      <c r="M2739" s="77"/>
      <c r="N2739" s="77"/>
      <c r="O2739" s="76"/>
      <c r="P2739" s="73"/>
      <c r="Q2739" s="73"/>
      <c r="R2739" s="73"/>
      <c r="S2739" s="78"/>
      <c r="T2739" s="73"/>
      <c r="U2739" s="79"/>
      <c r="V2739" s="74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69"/>
      <c r="B2740" s="70"/>
      <c r="C2740" s="71"/>
      <c r="D2740" s="72"/>
      <c r="E2740" s="73"/>
      <c r="F2740" s="73"/>
      <c r="G2740" s="73"/>
      <c r="H2740" s="73"/>
      <c r="I2740" s="72"/>
      <c r="J2740" s="74"/>
      <c r="K2740" s="75"/>
      <c r="L2740" s="76"/>
      <c r="M2740" s="77"/>
      <c r="N2740" s="77"/>
      <c r="O2740" s="76"/>
      <c r="P2740" s="73"/>
      <c r="Q2740" s="73"/>
      <c r="R2740" s="73"/>
      <c r="S2740" s="78"/>
      <c r="T2740" s="73"/>
      <c r="U2740" s="79"/>
      <c r="V2740" s="74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69"/>
      <c r="B2741" s="70"/>
      <c r="C2741" s="71"/>
      <c r="D2741" s="72"/>
      <c r="E2741" s="73"/>
      <c r="F2741" s="73"/>
      <c r="G2741" s="73"/>
      <c r="H2741" s="73"/>
      <c r="I2741" s="72"/>
      <c r="J2741" s="74"/>
      <c r="K2741" s="75"/>
      <c r="L2741" s="76"/>
      <c r="M2741" s="77"/>
      <c r="N2741" s="77"/>
      <c r="O2741" s="76"/>
      <c r="P2741" s="73"/>
      <c r="Q2741" s="73"/>
      <c r="R2741" s="73"/>
      <c r="S2741" s="78"/>
      <c r="T2741" s="73"/>
      <c r="U2741" s="79"/>
      <c r="V2741" s="74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69"/>
      <c r="B2742" s="70"/>
      <c r="C2742" s="71"/>
      <c r="D2742" s="72"/>
      <c r="E2742" s="73"/>
      <c r="F2742" s="73"/>
      <c r="G2742" s="73"/>
      <c r="H2742" s="73"/>
      <c r="I2742" s="72"/>
      <c r="J2742" s="74"/>
      <c r="K2742" s="75"/>
      <c r="L2742" s="76"/>
      <c r="M2742" s="77"/>
      <c r="N2742" s="77"/>
      <c r="O2742" s="76"/>
      <c r="P2742" s="73"/>
      <c r="Q2742" s="73"/>
      <c r="R2742" s="73"/>
      <c r="S2742" s="78"/>
      <c r="T2742" s="73"/>
      <c r="U2742" s="79"/>
      <c r="V2742" s="74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69"/>
      <c r="B2743" s="70"/>
      <c r="C2743" s="71"/>
      <c r="D2743" s="72"/>
      <c r="E2743" s="73"/>
      <c r="F2743" s="73"/>
      <c r="G2743" s="73"/>
      <c r="H2743" s="73"/>
      <c r="I2743" s="72"/>
      <c r="J2743" s="74"/>
      <c r="K2743" s="75"/>
      <c r="L2743" s="76"/>
      <c r="M2743" s="77"/>
      <c r="N2743" s="77"/>
      <c r="O2743" s="76"/>
      <c r="P2743" s="73"/>
      <c r="Q2743" s="73"/>
      <c r="R2743" s="73"/>
      <c r="S2743" s="78"/>
      <c r="T2743" s="73"/>
      <c r="U2743" s="79"/>
      <c r="V2743" s="74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69"/>
      <c r="B2744" s="70"/>
      <c r="C2744" s="71"/>
      <c r="D2744" s="72"/>
      <c r="E2744" s="73"/>
      <c r="F2744" s="73"/>
      <c r="G2744" s="73"/>
      <c r="H2744" s="73"/>
      <c r="I2744" s="72"/>
      <c r="J2744" s="74"/>
      <c r="K2744" s="75"/>
      <c r="L2744" s="76"/>
      <c r="M2744" s="77"/>
      <c r="N2744" s="77"/>
      <c r="O2744" s="76"/>
      <c r="P2744" s="73"/>
      <c r="Q2744" s="73"/>
      <c r="R2744" s="73"/>
      <c r="S2744" s="78"/>
      <c r="T2744" s="73"/>
      <c r="U2744" s="79"/>
      <c r="V2744" s="74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69"/>
      <c r="B2745" s="70"/>
      <c r="C2745" s="71"/>
      <c r="D2745" s="72"/>
      <c r="E2745" s="73"/>
      <c r="F2745" s="73"/>
      <c r="G2745" s="73"/>
      <c r="H2745" s="73"/>
      <c r="I2745" s="72"/>
      <c r="J2745" s="74"/>
      <c r="K2745" s="75"/>
      <c r="L2745" s="76"/>
      <c r="M2745" s="77"/>
      <c r="N2745" s="77"/>
      <c r="O2745" s="76"/>
      <c r="P2745" s="73"/>
      <c r="Q2745" s="73"/>
      <c r="R2745" s="73"/>
      <c r="S2745" s="78"/>
      <c r="T2745" s="73"/>
      <c r="U2745" s="79"/>
      <c r="V2745" s="74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69"/>
      <c r="B2746" s="70"/>
      <c r="C2746" s="71"/>
      <c r="D2746" s="72"/>
      <c r="E2746" s="73"/>
      <c r="F2746" s="73"/>
      <c r="G2746" s="73"/>
      <c r="H2746" s="73"/>
      <c r="I2746" s="72"/>
      <c r="J2746" s="74"/>
      <c r="K2746" s="75"/>
      <c r="L2746" s="76"/>
      <c r="M2746" s="77"/>
      <c r="N2746" s="77"/>
      <c r="O2746" s="76"/>
      <c r="P2746" s="73"/>
      <c r="Q2746" s="73"/>
      <c r="R2746" s="73"/>
      <c r="S2746" s="78"/>
      <c r="T2746" s="73"/>
      <c r="U2746" s="79"/>
      <c r="V2746" s="74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69"/>
      <c r="B2747" s="70"/>
      <c r="C2747" s="71"/>
      <c r="D2747" s="72"/>
      <c r="E2747" s="73"/>
      <c r="F2747" s="73"/>
      <c r="G2747" s="73"/>
      <c r="H2747" s="73"/>
      <c r="I2747" s="72"/>
      <c r="J2747" s="74"/>
      <c r="K2747" s="75"/>
      <c r="L2747" s="76"/>
      <c r="M2747" s="77"/>
      <c r="N2747" s="77"/>
      <c r="O2747" s="76"/>
      <c r="P2747" s="73"/>
      <c r="Q2747" s="73"/>
      <c r="R2747" s="73"/>
      <c r="S2747" s="78"/>
      <c r="T2747" s="73"/>
      <c r="U2747" s="79"/>
      <c r="V2747" s="74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69"/>
      <c r="B2748" s="70"/>
      <c r="C2748" s="71"/>
      <c r="D2748" s="72"/>
      <c r="E2748" s="73"/>
      <c r="F2748" s="73"/>
      <c r="G2748" s="73"/>
      <c r="H2748" s="73"/>
      <c r="I2748" s="72"/>
      <c r="J2748" s="74"/>
      <c r="K2748" s="75"/>
      <c r="L2748" s="76"/>
      <c r="M2748" s="77"/>
      <c r="N2748" s="77"/>
      <c r="O2748" s="76"/>
      <c r="P2748" s="73"/>
      <c r="Q2748" s="73"/>
      <c r="R2748" s="73"/>
      <c r="S2748" s="78"/>
      <c r="T2748" s="73"/>
      <c r="U2748" s="79"/>
      <c r="V2748" s="74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69"/>
      <c r="B2749" s="70"/>
      <c r="C2749" s="71"/>
      <c r="D2749" s="72"/>
      <c r="E2749" s="73"/>
      <c r="F2749" s="73"/>
      <c r="G2749" s="73"/>
      <c r="H2749" s="73"/>
      <c r="I2749" s="72"/>
      <c r="J2749" s="74"/>
      <c r="K2749" s="75"/>
      <c r="L2749" s="76"/>
      <c r="M2749" s="77"/>
      <c r="N2749" s="77"/>
      <c r="O2749" s="76"/>
      <c r="P2749" s="73"/>
      <c r="Q2749" s="73"/>
      <c r="R2749" s="73"/>
      <c r="S2749" s="78"/>
      <c r="T2749" s="73"/>
      <c r="U2749" s="79"/>
      <c r="V2749" s="74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ht="15" x14ac:dyDescent="0.2">
      <c r="A2750" s="80"/>
      <c r="B2750" s="81"/>
      <c r="C2750" s="82"/>
      <c r="D2750" s="83"/>
      <c r="E2750" s="84"/>
      <c r="F2750" s="84"/>
      <c r="G2750" s="84"/>
      <c r="H2750" s="84"/>
      <c r="I2750" s="83"/>
      <c r="J2750" s="85"/>
      <c r="K2750" s="86"/>
      <c r="L2750" s="87"/>
      <c r="M2750" s="88"/>
      <c r="N2750" s="88"/>
      <c r="O2750" s="87"/>
      <c r="P2750" s="84"/>
      <c r="Q2750" s="84"/>
      <c r="R2750" s="84"/>
      <c r="S2750" s="89"/>
      <c r="T2750" s="84"/>
      <c r="U2750" s="90"/>
      <c r="V2750" s="85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  <c r="EZ2750" s="24"/>
    </row>
    <row r="2751" spans="1:156" x14ac:dyDescent="0.15">
      <c r="A2751" s="69"/>
      <c r="B2751" s="70"/>
      <c r="C2751" s="71"/>
      <c r="D2751" s="72"/>
      <c r="E2751" s="73"/>
      <c r="F2751" s="73"/>
      <c r="G2751" s="73"/>
      <c r="H2751" s="73"/>
      <c r="I2751" s="72"/>
      <c r="J2751" s="74"/>
      <c r="K2751" s="75"/>
      <c r="L2751" s="76"/>
      <c r="M2751" s="77"/>
      <c r="N2751" s="77"/>
      <c r="O2751" s="76"/>
      <c r="P2751" s="73"/>
      <c r="Q2751" s="73"/>
      <c r="R2751" s="73"/>
      <c r="S2751" s="78"/>
      <c r="T2751" s="73"/>
      <c r="U2751" s="79"/>
      <c r="V2751" s="74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  <c r="EZ2751" s="24"/>
    </row>
    <row r="2752" spans="1:156" x14ac:dyDescent="0.15">
      <c r="A2752" s="69"/>
      <c r="B2752" s="70"/>
      <c r="C2752" s="71"/>
      <c r="D2752" s="72"/>
      <c r="E2752" s="73"/>
      <c r="F2752" s="73"/>
      <c r="G2752" s="73"/>
      <c r="H2752" s="73"/>
      <c r="I2752" s="72"/>
      <c r="J2752" s="74"/>
      <c r="K2752" s="75"/>
      <c r="L2752" s="76"/>
      <c r="M2752" s="77"/>
      <c r="N2752" s="77"/>
      <c r="O2752" s="76"/>
      <c r="P2752" s="73"/>
      <c r="Q2752" s="73"/>
      <c r="R2752" s="73"/>
      <c r="S2752" s="78"/>
      <c r="T2752" s="73"/>
      <c r="U2752" s="79"/>
      <c r="V2752" s="74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69"/>
      <c r="B2753" s="70"/>
      <c r="C2753" s="71"/>
      <c r="D2753" s="72"/>
      <c r="E2753" s="73"/>
      <c r="F2753" s="73"/>
      <c r="G2753" s="73"/>
      <c r="H2753" s="73"/>
      <c r="I2753" s="72"/>
      <c r="J2753" s="74"/>
      <c r="K2753" s="75"/>
      <c r="L2753" s="76"/>
      <c r="M2753" s="77"/>
      <c r="N2753" s="77"/>
      <c r="O2753" s="76"/>
      <c r="P2753" s="73"/>
      <c r="Q2753" s="73"/>
      <c r="R2753" s="73"/>
      <c r="S2753" s="78"/>
      <c r="T2753" s="73"/>
      <c r="U2753" s="79"/>
      <c r="V2753" s="74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69"/>
      <c r="B2754" s="70"/>
      <c r="C2754" s="71"/>
      <c r="D2754" s="72"/>
      <c r="E2754" s="73"/>
      <c r="F2754" s="73"/>
      <c r="G2754" s="73"/>
      <c r="H2754" s="73"/>
      <c r="I2754" s="72"/>
      <c r="J2754" s="74"/>
      <c r="K2754" s="75"/>
      <c r="L2754" s="76"/>
      <c r="M2754" s="77"/>
      <c r="N2754" s="77"/>
      <c r="O2754" s="76"/>
      <c r="P2754" s="73"/>
      <c r="Q2754" s="73"/>
      <c r="R2754" s="73"/>
      <c r="S2754" s="78"/>
      <c r="T2754" s="73"/>
      <c r="U2754" s="79"/>
      <c r="V2754" s="74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  <c r="EZ2754" s="24"/>
    </row>
    <row r="2755" spans="1:156" x14ac:dyDescent="0.15">
      <c r="A2755" s="69"/>
      <c r="B2755" s="70"/>
      <c r="C2755" s="71"/>
      <c r="D2755" s="72"/>
      <c r="E2755" s="73"/>
      <c r="F2755" s="73"/>
      <c r="G2755" s="73"/>
      <c r="H2755" s="73"/>
      <c r="I2755" s="72"/>
      <c r="J2755" s="74"/>
      <c r="K2755" s="75"/>
      <c r="L2755" s="76"/>
      <c r="M2755" s="77"/>
      <c r="N2755" s="77"/>
      <c r="O2755" s="76"/>
      <c r="P2755" s="73"/>
      <c r="Q2755" s="73"/>
      <c r="R2755" s="73"/>
      <c r="S2755" s="78"/>
      <c r="T2755" s="73"/>
      <c r="U2755" s="79"/>
      <c r="V2755" s="74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69"/>
      <c r="B2756" s="70"/>
      <c r="C2756" s="71"/>
      <c r="D2756" s="72"/>
      <c r="E2756" s="73"/>
      <c r="F2756" s="73"/>
      <c r="G2756" s="73"/>
      <c r="H2756" s="73"/>
      <c r="I2756" s="72"/>
      <c r="J2756" s="74"/>
      <c r="K2756" s="75"/>
      <c r="L2756" s="76"/>
      <c r="M2756" s="77"/>
      <c r="N2756" s="77"/>
      <c r="O2756" s="76"/>
      <c r="P2756" s="73"/>
      <c r="Q2756" s="73"/>
      <c r="R2756" s="73"/>
      <c r="S2756" s="78"/>
      <c r="T2756" s="73"/>
      <c r="U2756" s="79"/>
      <c r="V2756" s="74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69"/>
      <c r="B2757" s="70"/>
      <c r="C2757" s="71"/>
      <c r="D2757" s="72"/>
      <c r="E2757" s="73"/>
      <c r="F2757" s="73"/>
      <c r="G2757" s="73"/>
      <c r="H2757" s="73"/>
      <c r="I2757" s="72"/>
      <c r="J2757" s="74"/>
      <c r="K2757" s="75"/>
      <c r="L2757" s="76"/>
      <c r="M2757" s="77"/>
      <c r="N2757" s="77"/>
      <c r="O2757" s="76"/>
      <c r="P2757" s="73"/>
      <c r="Q2757" s="73"/>
      <c r="R2757" s="73"/>
      <c r="S2757" s="78"/>
      <c r="T2757" s="73"/>
      <c r="U2757" s="79"/>
      <c r="V2757" s="74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69"/>
      <c r="B2758" s="70"/>
      <c r="C2758" s="71"/>
      <c r="D2758" s="72"/>
      <c r="E2758" s="73"/>
      <c r="F2758" s="73"/>
      <c r="G2758" s="73"/>
      <c r="H2758" s="73"/>
      <c r="I2758" s="72"/>
      <c r="J2758" s="74"/>
      <c r="K2758" s="75"/>
      <c r="L2758" s="76"/>
      <c r="M2758" s="77"/>
      <c r="N2758" s="77"/>
      <c r="O2758" s="76"/>
      <c r="P2758" s="73"/>
      <c r="Q2758" s="73"/>
      <c r="R2758" s="73"/>
      <c r="S2758" s="78"/>
      <c r="T2758" s="73"/>
      <c r="U2758" s="79"/>
      <c r="V2758" s="74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69"/>
      <c r="B2759" s="70"/>
      <c r="C2759" s="71"/>
      <c r="D2759" s="72"/>
      <c r="E2759" s="73"/>
      <c r="F2759" s="73"/>
      <c r="G2759" s="73"/>
      <c r="H2759" s="73"/>
      <c r="I2759" s="72"/>
      <c r="J2759" s="74"/>
      <c r="K2759" s="75"/>
      <c r="L2759" s="76"/>
      <c r="M2759" s="77"/>
      <c r="N2759" s="77"/>
      <c r="O2759" s="76"/>
      <c r="P2759" s="73"/>
      <c r="Q2759" s="73"/>
      <c r="R2759" s="73"/>
      <c r="S2759" s="78"/>
      <c r="T2759" s="73"/>
      <c r="U2759" s="79"/>
      <c r="V2759" s="74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69"/>
      <c r="B2760" s="70"/>
      <c r="C2760" s="71"/>
      <c r="D2760" s="72"/>
      <c r="E2760" s="73"/>
      <c r="F2760" s="73"/>
      <c r="G2760" s="73"/>
      <c r="H2760" s="73"/>
      <c r="I2760" s="72"/>
      <c r="J2760" s="74"/>
      <c r="K2760" s="75"/>
      <c r="L2760" s="76"/>
      <c r="M2760" s="77"/>
      <c r="N2760" s="77"/>
      <c r="O2760" s="76"/>
      <c r="P2760" s="73"/>
      <c r="Q2760" s="73"/>
      <c r="R2760" s="73"/>
      <c r="S2760" s="78"/>
      <c r="T2760" s="73"/>
      <c r="U2760" s="79"/>
      <c r="V2760" s="74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69"/>
      <c r="B2761" s="70"/>
      <c r="C2761" s="71"/>
      <c r="D2761" s="72"/>
      <c r="E2761" s="73"/>
      <c r="F2761" s="73"/>
      <c r="G2761" s="73"/>
      <c r="H2761" s="73"/>
      <c r="I2761" s="72"/>
      <c r="J2761" s="74"/>
      <c r="K2761" s="75"/>
      <c r="L2761" s="76"/>
      <c r="M2761" s="77"/>
      <c r="N2761" s="77"/>
      <c r="O2761" s="76"/>
      <c r="P2761" s="73"/>
      <c r="Q2761" s="73"/>
      <c r="R2761" s="73"/>
      <c r="S2761" s="78"/>
      <c r="T2761" s="73"/>
      <c r="U2761" s="79"/>
      <c r="V2761" s="74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69"/>
      <c r="B2762" s="70"/>
      <c r="C2762" s="71"/>
      <c r="D2762" s="72"/>
      <c r="E2762" s="73"/>
      <c r="F2762" s="73"/>
      <c r="G2762" s="73"/>
      <c r="H2762" s="73"/>
      <c r="I2762" s="72"/>
      <c r="J2762" s="74"/>
      <c r="K2762" s="75"/>
      <c r="L2762" s="76"/>
      <c r="M2762" s="77"/>
      <c r="N2762" s="77"/>
      <c r="O2762" s="76"/>
      <c r="P2762" s="73"/>
      <c r="Q2762" s="73"/>
      <c r="R2762" s="73"/>
      <c r="S2762" s="78"/>
      <c r="T2762" s="73"/>
      <c r="U2762" s="79"/>
      <c r="V2762" s="74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69"/>
      <c r="B2763" s="70"/>
      <c r="C2763" s="71"/>
      <c r="D2763" s="72"/>
      <c r="E2763" s="73"/>
      <c r="F2763" s="73"/>
      <c r="G2763" s="73"/>
      <c r="H2763" s="73"/>
      <c r="I2763" s="72"/>
      <c r="J2763" s="74"/>
      <c r="K2763" s="75"/>
      <c r="L2763" s="76"/>
      <c r="M2763" s="77"/>
      <c r="N2763" s="77"/>
      <c r="O2763" s="76"/>
      <c r="P2763" s="73"/>
      <c r="Q2763" s="73"/>
      <c r="R2763" s="73"/>
      <c r="S2763" s="78"/>
      <c r="T2763" s="73"/>
      <c r="U2763" s="79"/>
      <c r="V2763" s="74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69"/>
      <c r="B2764" s="70"/>
      <c r="C2764" s="71"/>
      <c r="D2764" s="72"/>
      <c r="E2764" s="73"/>
      <c r="F2764" s="73"/>
      <c r="G2764" s="73"/>
      <c r="H2764" s="73"/>
      <c r="I2764" s="72"/>
      <c r="J2764" s="74"/>
      <c r="K2764" s="75"/>
      <c r="L2764" s="76"/>
      <c r="M2764" s="77"/>
      <c r="N2764" s="77"/>
      <c r="O2764" s="76"/>
      <c r="P2764" s="73"/>
      <c r="Q2764" s="73"/>
      <c r="R2764" s="73"/>
      <c r="S2764" s="78"/>
      <c r="T2764" s="73"/>
      <c r="U2764" s="79"/>
      <c r="V2764" s="74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69"/>
      <c r="B2765" s="70"/>
      <c r="C2765" s="71"/>
      <c r="D2765" s="72"/>
      <c r="E2765" s="73"/>
      <c r="F2765" s="73"/>
      <c r="G2765" s="73"/>
      <c r="H2765" s="73"/>
      <c r="I2765" s="72"/>
      <c r="J2765" s="74"/>
      <c r="K2765" s="75"/>
      <c r="L2765" s="76"/>
      <c r="M2765" s="77"/>
      <c r="N2765" s="77"/>
      <c r="O2765" s="76"/>
      <c r="P2765" s="73"/>
      <c r="Q2765" s="73"/>
      <c r="R2765" s="73"/>
      <c r="S2765" s="78"/>
      <c r="T2765" s="73"/>
      <c r="U2765" s="79"/>
      <c r="V2765" s="74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69"/>
      <c r="B2766" s="70"/>
      <c r="C2766" s="71"/>
      <c r="D2766" s="72"/>
      <c r="E2766" s="73"/>
      <c r="F2766" s="73"/>
      <c r="G2766" s="73"/>
      <c r="H2766" s="73"/>
      <c r="I2766" s="72"/>
      <c r="J2766" s="74"/>
      <c r="K2766" s="75"/>
      <c r="L2766" s="76"/>
      <c r="M2766" s="77"/>
      <c r="N2766" s="77"/>
      <c r="O2766" s="76"/>
      <c r="P2766" s="73"/>
      <c r="Q2766" s="73"/>
      <c r="R2766" s="73"/>
      <c r="S2766" s="78"/>
      <c r="T2766" s="73"/>
      <c r="U2766" s="79"/>
      <c r="V2766" s="74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69"/>
      <c r="B2767" s="70"/>
      <c r="C2767" s="71"/>
      <c r="D2767" s="72"/>
      <c r="E2767" s="73"/>
      <c r="F2767" s="73"/>
      <c r="G2767" s="73"/>
      <c r="H2767" s="73"/>
      <c r="I2767" s="72"/>
      <c r="J2767" s="74"/>
      <c r="K2767" s="75"/>
      <c r="L2767" s="76"/>
      <c r="M2767" s="77"/>
      <c r="N2767" s="77"/>
      <c r="O2767" s="76"/>
      <c r="P2767" s="73"/>
      <c r="Q2767" s="73"/>
      <c r="R2767" s="73"/>
      <c r="S2767" s="78"/>
      <c r="T2767" s="73"/>
      <c r="U2767" s="79"/>
      <c r="V2767" s="74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69"/>
      <c r="B2768" s="70"/>
      <c r="C2768" s="71"/>
      <c r="D2768" s="72"/>
      <c r="E2768" s="73"/>
      <c r="F2768" s="73"/>
      <c r="G2768" s="73"/>
      <c r="H2768" s="73"/>
      <c r="I2768" s="72"/>
      <c r="J2768" s="74"/>
      <c r="K2768" s="75"/>
      <c r="L2768" s="76"/>
      <c r="M2768" s="77"/>
      <c r="N2768" s="77"/>
      <c r="O2768" s="76"/>
      <c r="P2768" s="73"/>
      <c r="Q2768" s="73"/>
      <c r="R2768" s="73"/>
      <c r="S2768" s="78"/>
      <c r="T2768" s="73"/>
      <c r="U2768" s="79"/>
      <c r="V2768" s="74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69"/>
      <c r="B2769" s="70"/>
      <c r="C2769" s="71"/>
      <c r="D2769" s="72"/>
      <c r="E2769" s="73"/>
      <c r="F2769" s="73"/>
      <c r="G2769" s="73"/>
      <c r="H2769" s="73"/>
      <c r="I2769" s="72"/>
      <c r="J2769" s="74"/>
      <c r="K2769" s="75"/>
      <c r="L2769" s="76"/>
      <c r="M2769" s="77"/>
      <c r="N2769" s="77"/>
      <c r="O2769" s="76"/>
      <c r="P2769" s="73"/>
      <c r="Q2769" s="73"/>
      <c r="R2769" s="73"/>
      <c r="S2769" s="78"/>
      <c r="T2769" s="73"/>
      <c r="U2769" s="79"/>
      <c r="V2769" s="74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69"/>
      <c r="B2770" s="70"/>
      <c r="C2770" s="71"/>
      <c r="D2770" s="72"/>
      <c r="E2770" s="73"/>
      <c r="F2770" s="73"/>
      <c r="G2770" s="73"/>
      <c r="H2770" s="73"/>
      <c r="I2770" s="72"/>
      <c r="J2770" s="74"/>
      <c r="K2770" s="75"/>
      <c r="L2770" s="76"/>
      <c r="M2770" s="77"/>
      <c r="N2770" s="77"/>
      <c r="O2770" s="76"/>
      <c r="P2770" s="73"/>
      <c r="Q2770" s="73"/>
      <c r="R2770" s="73"/>
      <c r="S2770" s="78"/>
      <c r="T2770" s="73"/>
      <c r="U2770" s="79"/>
      <c r="V2770" s="74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69"/>
      <c r="B2771" s="70"/>
      <c r="C2771" s="71"/>
      <c r="D2771" s="72"/>
      <c r="E2771" s="73"/>
      <c r="F2771" s="73"/>
      <c r="G2771" s="73"/>
      <c r="H2771" s="73"/>
      <c r="I2771" s="72"/>
      <c r="J2771" s="74"/>
      <c r="K2771" s="75"/>
      <c r="L2771" s="76"/>
      <c r="M2771" s="77"/>
      <c r="N2771" s="77"/>
      <c r="O2771" s="76"/>
      <c r="P2771" s="73"/>
      <c r="Q2771" s="73"/>
      <c r="R2771" s="73"/>
      <c r="S2771" s="78"/>
      <c r="T2771" s="73"/>
      <c r="U2771" s="79"/>
      <c r="V2771" s="74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69"/>
      <c r="B2772" s="70"/>
      <c r="C2772" s="71"/>
      <c r="D2772" s="72"/>
      <c r="E2772" s="73"/>
      <c r="F2772" s="73"/>
      <c r="G2772" s="73"/>
      <c r="H2772" s="73"/>
      <c r="I2772" s="72"/>
      <c r="J2772" s="74"/>
      <c r="K2772" s="75"/>
      <c r="L2772" s="76"/>
      <c r="M2772" s="77"/>
      <c r="N2772" s="77"/>
      <c r="O2772" s="76"/>
      <c r="P2772" s="73"/>
      <c r="Q2772" s="73"/>
      <c r="R2772" s="73"/>
      <c r="S2772" s="78"/>
      <c r="T2772" s="73"/>
      <c r="U2772" s="79"/>
      <c r="V2772" s="74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69"/>
      <c r="B2773" s="70"/>
      <c r="C2773" s="71"/>
      <c r="D2773" s="72"/>
      <c r="E2773" s="73"/>
      <c r="F2773" s="73"/>
      <c r="G2773" s="73"/>
      <c r="H2773" s="73"/>
      <c r="I2773" s="72"/>
      <c r="J2773" s="74"/>
      <c r="K2773" s="75"/>
      <c r="L2773" s="76"/>
      <c r="M2773" s="77"/>
      <c r="N2773" s="77"/>
      <c r="O2773" s="76"/>
      <c r="P2773" s="73"/>
      <c r="Q2773" s="73"/>
      <c r="R2773" s="73"/>
      <c r="S2773" s="78"/>
      <c r="T2773" s="73"/>
      <c r="U2773" s="79"/>
      <c r="V2773" s="74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69"/>
      <c r="B2774" s="70"/>
      <c r="C2774" s="71"/>
      <c r="D2774" s="72"/>
      <c r="E2774" s="73"/>
      <c r="F2774" s="73"/>
      <c r="G2774" s="73"/>
      <c r="H2774" s="73"/>
      <c r="I2774" s="72"/>
      <c r="J2774" s="74"/>
      <c r="K2774" s="75"/>
      <c r="L2774" s="76"/>
      <c r="M2774" s="77"/>
      <c r="N2774" s="77"/>
      <c r="O2774" s="76"/>
      <c r="P2774" s="73"/>
      <c r="Q2774" s="73"/>
      <c r="R2774" s="73"/>
      <c r="S2774" s="78"/>
      <c r="T2774" s="73"/>
      <c r="U2774" s="79"/>
      <c r="V2774" s="74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69"/>
      <c r="B2775" s="70"/>
      <c r="C2775" s="71"/>
      <c r="D2775" s="72"/>
      <c r="E2775" s="73"/>
      <c r="F2775" s="73"/>
      <c r="G2775" s="73"/>
      <c r="H2775" s="73"/>
      <c r="I2775" s="72"/>
      <c r="J2775" s="74"/>
      <c r="K2775" s="75"/>
      <c r="L2775" s="76"/>
      <c r="M2775" s="77"/>
      <c r="N2775" s="77"/>
      <c r="O2775" s="76"/>
      <c r="P2775" s="73"/>
      <c r="Q2775" s="73"/>
      <c r="R2775" s="73"/>
      <c r="S2775" s="78"/>
      <c r="T2775" s="73"/>
      <c r="U2775" s="79"/>
      <c r="V2775" s="74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69"/>
      <c r="B2776" s="70"/>
      <c r="C2776" s="71"/>
      <c r="D2776" s="72"/>
      <c r="E2776" s="73"/>
      <c r="F2776" s="73"/>
      <c r="G2776" s="73"/>
      <c r="H2776" s="73"/>
      <c r="I2776" s="72"/>
      <c r="J2776" s="74"/>
      <c r="K2776" s="75"/>
      <c r="L2776" s="76"/>
      <c r="M2776" s="77"/>
      <c r="N2776" s="77"/>
      <c r="O2776" s="76"/>
      <c r="P2776" s="73"/>
      <c r="Q2776" s="73"/>
      <c r="R2776" s="73"/>
      <c r="S2776" s="78"/>
      <c r="T2776" s="73"/>
      <c r="U2776" s="79"/>
      <c r="V2776" s="74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69"/>
      <c r="B2777" s="70"/>
      <c r="C2777" s="71"/>
      <c r="D2777" s="72"/>
      <c r="E2777" s="73"/>
      <c r="F2777" s="73"/>
      <c r="G2777" s="73"/>
      <c r="H2777" s="73"/>
      <c r="I2777" s="72"/>
      <c r="J2777" s="74"/>
      <c r="K2777" s="75"/>
      <c r="L2777" s="76"/>
      <c r="M2777" s="77"/>
      <c r="N2777" s="77"/>
      <c r="O2777" s="76"/>
      <c r="P2777" s="73"/>
      <c r="Q2777" s="73"/>
      <c r="R2777" s="73"/>
      <c r="S2777" s="78"/>
      <c r="T2777" s="73"/>
      <c r="U2777" s="79"/>
      <c r="V2777" s="74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69"/>
      <c r="B2778" s="70"/>
      <c r="C2778" s="71"/>
      <c r="D2778" s="72"/>
      <c r="E2778" s="73"/>
      <c r="F2778" s="73"/>
      <c r="G2778" s="73"/>
      <c r="H2778" s="73"/>
      <c r="I2778" s="72"/>
      <c r="J2778" s="74"/>
      <c r="K2778" s="75"/>
      <c r="L2778" s="76"/>
      <c r="M2778" s="77"/>
      <c r="N2778" s="77"/>
      <c r="O2778" s="76"/>
      <c r="P2778" s="73"/>
      <c r="Q2778" s="73"/>
      <c r="R2778" s="73"/>
      <c r="S2778" s="78"/>
      <c r="T2778" s="73"/>
      <c r="U2778" s="79"/>
      <c r="V2778" s="74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69"/>
      <c r="B2779" s="70"/>
      <c r="C2779" s="71"/>
      <c r="D2779" s="72"/>
      <c r="E2779" s="73"/>
      <c r="F2779" s="73"/>
      <c r="G2779" s="73"/>
      <c r="H2779" s="73"/>
      <c r="I2779" s="72"/>
      <c r="J2779" s="74"/>
      <c r="K2779" s="75"/>
      <c r="L2779" s="76"/>
      <c r="M2779" s="77"/>
      <c r="N2779" s="77"/>
      <c r="O2779" s="76"/>
      <c r="P2779" s="73"/>
      <c r="Q2779" s="73"/>
      <c r="R2779" s="73"/>
      <c r="S2779" s="78"/>
      <c r="T2779" s="73"/>
      <c r="U2779" s="79"/>
      <c r="V2779" s="74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69"/>
      <c r="B2780" s="70"/>
      <c r="C2780" s="71"/>
      <c r="D2780" s="72"/>
      <c r="E2780" s="73"/>
      <c r="F2780" s="73"/>
      <c r="G2780" s="73"/>
      <c r="H2780" s="73"/>
      <c r="I2780" s="72"/>
      <c r="J2780" s="74"/>
      <c r="K2780" s="75"/>
      <c r="L2780" s="76"/>
      <c r="M2780" s="77"/>
      <c r="N2780" s="77"/>
      <c r="O2780" s="76"/>
      <c r="P2780" s="73"/>
      <c r="Q2780" s="73"/>
      <c r="R2780" s="73"/>
      <c r="S2780" s="78"/>
      <c r="T2780" s="73"/>
      <c r="U2780" s="79"/>
      <c r="V2780" s="74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69"/>
      <c r="B2781" s="70"/>
      <c r="C2781" s="71"/>
      <c r="D2781" s="72"/>
      <c r="E2781" s="73"/>
      <c r="F2781" s="73"/>
      <c r="G2781" s="73"/>
      <c r="H2781" s="73"/>
      <c r="I2781" s="72"/>
      <c r="J2781" s="74"/>
      <c r="K2781" s="75"/>
      <c r="L2781" s="76"/>
      <c r="M2781" s="77"/>
      <c r="N2781" s="77"/>
      <c r="O2781" s="76"/>
      <c r="P2781" s="73"/>
      <c r="Q2781" s="73"/>
      <c r="R2781" s="73"/>
      <c r="S2781" s="78"/>
      <c r="T2781" s="73"/>
      <c r="U2781" s="79"/>
      <c r="V2781" s="74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69"/>
      <c r="B2782" s="70"/>
      <c r="C2782" s="71"/>
      <c r="D2782" s="72"/>
      <c r="E2782" s="73"/>
      <c r="F2782" s="73"/>
      <c r="G2782" s="73"/>
      <c r="H2782" s="73"/>
      <c r="I2782" s="72"/>
      <c r="J2782" s="74"/>
      <c r="K2782" s="75"/>
      <c r="L2782" s="76"/>
      <c r="M2782" s="77"/>
      <c r="N2782" s="77"/>
      <c r="O2782" s="76"/>
      <c r="P2782" s="73"/>
      <c r="Q2782" s="73"/>
      <c r="R2782" s="73"/>
      <c r="S2782" s="78"/>
      <c r="T2782" s="73"/>
      <c r="U2782" s="79"/>
      <c r="V2782" s="74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69"/>
      <c r="B2783" s="70"/>
      <c r="C2783" s="71"/>
      <c r="D2783" s="72"/>
      <c r="E2783" s="73"/>
      <c r="F2783" s="73"/>
      <c r="G2783" s="73"/>
      <c r="H2783" s="73"/>
      <c r="I2783" s="72"/>
      <c r="J2783" s="74"/>
      <c r="K2783" s="75"/>
      <c r="L2783" s="76"/>
      <c r="M2783" s="77"/>
      <c r="N2783" s="77"/>
      <c r="O2783" s="76"/>
      <c r="P2783" s="73"/>
      <c r="Q2783" s="73"/>
      <c r="R2783" s="73"/>
      <c r="S2783" s="78"/>
      <c r="T2783" s="73"/>
      <c r="U2783" s="79"/>
      <c r="V2783" s="74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69"/>
      <c r="B2784" s="70"/>
      <c r="C2784" s="71"/>
      <c r="D2784" s="72"/>
      <c r="E2784" s="73"/>
      <c r="F2784" s="73"/>
      <c r="G2784" s="73"/>
      <c r="H2784" s="73"/>
      <c r="I2784" s="72"/>
      <c r="J2784" s="74"/>
      <c r="K2784" s="75"/>
      <c r="L2784" s="76"/>
      <c r="M2784" s="77"/>
      <c r="N2784" s="77"/>
      <c r="O2784" s="76"/>
      <c r="P2784" s="73"/>
      <c r="Q2784" s="73"/>
      <c r="R2784" s="73"/>
      <c r="S2784" s="78"/>
      <c r="T2784" s="73"/>
      <c r="U2784" s="79"/>
      <c r="V2784" s="74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69"/>
      <c r="B2785" s="70"/>
      <c r="C2785" s="71"/>
      <c r="D2785" s="72"/>
      <c r="E2785" s="73"/>
      <c r="F2785" s="73"/>
      <c r="G2785" s="73"/>
      <c r="H2785" s="73"/>
      <c r="I2785" s="72"/>
      <c r="J2785" s="74"/>
      <c r="K2785" s="75"/>
      <c r="L2785" s="76"/>
      <c r="M2785" s="77"/>
      <c r="N2785" s="77"/>
      <c r="O2785" s="76"/>
      <c r="P2785" s="73"/>
      <c r="Q2785" s="73"/>
      <c r="R2785" s="73"/>
      <c r="S2785" s="78"/>
      <c r="T2785" s="73"/>
      <c r="U2785" s="79"/>
      <c r="V2785" s="74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69"/>
      <c r="B2786" s="70"/>
      <c r="C2786" s="71"/>
      <c r="D2786" s="72"/>
      <c r="E2786" s="73"/>
      <c r="F2786" s="73"/>
      <c r="G2786" s="73"/>
      <c r="H2786" s="73"/>
      <c r="I2786" s="72"/>
      <c r="J2786" s="74"/>
      <c r="K2786" s="75"/>
      <c r="L2786" s="76"/>
      <c r="M2786" s="77"/>
      <c r="N2786" s="77"/>
      <c r="O2786" s="76"/>
      <c r="P2786" s="73"/>
      <c r="Q2786" s="73"/>
      <c r="R2786" s="73"/>
      <c r="S2786" s="78"/>
      <c r="T2786" s="73"/>
      <c r="U2786" s="79"/>
      <c r="V2786" s="74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69"/>
      <c r="B2787" s="70"/>
      <c r="C2787" s="71"/>
      <c r="D2787" s="72"/>
      <c r="E2787" s="73"/>
      <c r="F2787" s="73"/>
      <c r="G2787" s="73"/>
      <c r="H2787" s="73"/>
      <c r="I2787" s="72"/>
      <c r="J2787" s="74"/>
      <c r="K2787" s="75"/>
      <c r="L2787" s="76"/>
      <c r="M2787" s="77"/>
      <c r="N2787" s="77"/>
      <c r="O2787" s="76"/>
      <c r="P2787" s="73"/>
      <c r="Q2787" s="73"/>
      <c r="R2787" s="73"/>
      <c r="S2787" s="78"/>
      <c r="T2787" s="73"/>
      <c r="U2787" s="79"/>
      <c r="V2787" s="74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69"/>
      <c r="B2788" s="70"/>
      <c r="C2788" s="71"/>
      <c r="D2788" s="72"/>
      <c r="E2788" s="73"/>
      <c r="F2788" s="73"/>
      <c r="G2788" s="73"/>
      <c r="H2788" s="73"/>
      <c r="I2788" s="72"/>
      <c r="J2788" s="74"/>
      <c r="K2788" s="75"/>
      <c r="L2788" s="76"/>
      <c r="M2788" s="77"/>
      <c r="N2788" s="77"/>
      <c r="O2788" s="76"/>
      <c r="P2788" s="73"/>
      <c r="Q2788" s="73"/>
      <c r="R2788" s="73"/>
      <c r="S2788" s="78"/>
      <c r="T2788" s="73"/>
      <c r="U2788" s="79"/>
      <c r="V2788" s="74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69"/>
      <c r="B2789" s="70"/>
      <c r="C2789" s="71"/>
      <c r="D2789" s="72"/>
      <c r="E2789" s="73"/>
      <c r="F2789" s="73"/>
      <c r="G2789" s="73"/>
      <c r="H2789" s="73"/>
      <c r="I2789" s="72"/>
      <c r="J2789" s="74"/>
      <c r="K2789" s="75"/>
      <c r="L2789" s="76"/>
      <c r="M2789" s="77"/>
      <c r="N2789" s="77"/>
      <c r="O2789" s="76"/>
      <c r="P2789" s="73"/>
      <c r="Q2789" s="73"/>
      <c r="R2789" s="73"/>
      <c r="S2789" s="78"/>
      <c r="T2789" s="73"/>
      <c r="U2789" s="79"/>
      <c r="V2789" s="74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69"/>
      <c r="B2790" s="70"/>
      <c r="C2790" s="71"/>
      <c r="D2790" s="72"/>
      <c r="E2790" s="73"/>
      <c r="F2790" s="73"/>
      <c r="G2790" s="73"/>
      <c r="H2790" s="73"/>
      <c r="I2790" s="72"/>
      <c r="J2790" s="74"/>
      <c r="K2790" s="75"/>
      <c r="L2790" s="76"/>
      <c r="M2790" s="77"/>
      <c r="N2790" s="77"/>
      <c r="O2790" s="76"/>
      <c r="P2790" s="73"/>
      <c r="Q2790" s="73"/>
      <c r="R2790" s="73"/>
      <c r="S2790" s="78"/>
      <c r="T2790" s="73"/>
      <c r="U2790" s="79"/>
      <c r="V2790" s="74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69"/>
      <c r="B2791" s="70"/>
      <c r="C2791" s="71"/>
      <c r="D2791" s="72"/>
      <c r="E2791" s="73"/>
      <c r="F2791" s="73"/>
      <c r="G2791" s="73"/>
      <c r="H2791" s="73"/>
      <c r="I2791" s="72"/>
      <c r="J2791" s="74"/>
      <c r="K2791" s="75"/>
      <c r="L2791" s="76"/>
      <c r="M2791" s="77"/>
      <c r="N2791" s="77"/>
      <c r="O2791" s="76"/>
      <c r="P2791" s="73"/>
      <c r="Q2791" s="73"/>
      <c r="R2791" s="73"/>
      <c r="S2791" s="78"/>
      <c r="T2791" s="73"/>
      <c r="U2791" s="79"/>
      <c r="V2791" s="74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69"/>
      <c r="B2792" s="70"/>
      <c r="C2792" s="71"/>
      <c r="D2792" s="72"/>
      <c r="E2792" s="73"/>
      <c r="F2792" s="73"/>
      <c r="G2792" s="73"/>
      <c r="H2792" s="73"/>
      <c r="I2792" s="72"/>
      <c r="J2792" s="74"/>
      <c r="K2792" s="75"/>
      <c r="L2792" s="76"/>
      <c r="M2792" s="77"/>
      <c r="N2792" s="77"/>
      <c r="O2792" s="76"/>
      <c r="P2792" s="73"/>
      <c r="Q2792" s="73"/>
      <c r="R2792" s="73"/>
      <c r="S2792" s="78"/>
      <c r="T2792" s="73"/>
      <c r="U2792" s="79"/>
      <c r="V2792" s="74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69"/>
      <c r="B2793" s="70"/>
      <c r="C2793" s="71"/>
      <c r="D2793" s="72"/>
      <c r="E2793" s="73"/>
      <c r="F2793" s="73"/>
      <c r="G2793" s="73"/>
      <c r="H2793" s="73"/>
      <c r="I2793" s="72"/>
      <c r="J2793" s="74"/>
      <c r="K2793" s="75"/>
      <c r="L2793" s="76"/>
      <c r="M2793" s="77"/>
      <c r="N2793" s="77"/>
      <c r="O2793" s="76"/>
      <c r="P2793" s="73"/>
      <c r="Q2793" s="73"/>
      <c r="R2793" s="73"/>
      <c r="S2793" s="78"/>
      <c r="T2793" s="73"/>
      <c r="U2793" s="79"/>
      <c r="V2793" s="74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69"/>
      <c r="B2794" s="70"/>
      <c r="C2794" s="71"/>
      <c r="D2794" s="72"/>
      <c r="E2794" s="73"/>
      <c r="F2794" s="73"/>
      <c r="G2794" s="73"/>
      <c r="H2794" s="73"/>
      <c r="I2794" s="72"/>
      <c r="J2794" s="74"/>
      <c r="K2794" s="75"/>
      <c r="L2794" s="76"/>
      <c r="M2794" s="77"/>
      <c r="N2794" s="77"/>
      <c r="O2794" s="76"/>
      <c r="P2794" s="73"/>
      <c r="Q2794" s="73"/>
      <c r="R2794" s="73"/>
      <c r="S2794" s="78"/>
      <c r="T2794" s="73"/>
      <c r="U2794" s="79"/>
      <c r="V2794" s="74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69"/>
      <c r="B2795" s="70"/>
      <c r="C2795" s="71"/>
      <c r="D2795" s="72"/>
      <c r="E2795" s="73"/>
      <c r="F2795" s="73"/>
      <c r="G2795" s="73"/>
      <c r="H2795" s="73"/>
      <c r="I2795" s="72"/>
      <c r="J2795" s="74"/>
      <c r="K2795" s="75"/>
      <c r="L2795" s="76"/>
      <c r="M2795" s="77"/>
      <c r="N2795" s="77"/>
      <c r="O2795" s="76"/>
      <c r="P2795" s="73"/>
      <c r="Q2795" s="73"/>
      <c r="R2795" s="73"/>
      <c r="S2795" s="78"/>
      <c r="T2795" s="73"/>
      <c r="U2795" s="79"/>
      <c r="V2795" s="74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69"/>
      <c r="B2796" s="70"/>
      <c r="C2796" s="71"/>
      <c r="D2796" s="72"/>
      <c r="E2796" s="73"/>
      <c r="F2796" s="73"/>
      <c r="G2796" s="73"/>
      <c r="H2796" s="73"/>
      <c r="I2796" s="72"/>
      <c r="J2796" s="74"/>
      <c r="K2796" s="75"/>
      <c r="L2796" s="76"/>
      <c r="M2796" s="77"/>
      <c r="N2796" s="77"/>
      <c r="O2796" s="76"/>
      <c r="P2796" s="73"/>
      <c r="Q2796" s="73"/>
      <c r="R2796" s="73"/>
      <c r="S2796" s="78"/>
      <c r="T2796" s="73"/>
      <c r="U2796" s="79"/>
      <c r="V2796" s="74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69"/>
      <c r="B2797" s="70"/>
      <c r="C2797" s="71"/>
      <c r="D2797" s="72"/>
      <c r="E2797" s="73"/>
      <c r="F2797" s="73"/>
      <c r="G2797" s="73"/>
      <c r="H2797" s="73"/>
      <c r="I2797" s="72"/>
      <c r="J2797" s="74"/>
      <c r="K2797" s="75"/>
      <c r="L2797" s="76"/>
      <c r="M2797" s="77"/>
      <c r="N2797" s="77"/>
      <c r="O2797" s="76"/>
      <c r="P2797" s="73"/>
      <c r="Q2797" s="73"/>
      <c r="R2797" s="73"/>
      <c r="S2797" s="78"/>
      <c r="T2797" s="73"/>
      <c r="U2797" s="79"/>
      <c r="V2797" s="74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69"/>
      <c r="B2798" s="70"/>
      <c r="C2798" s="71"/>
      <c r="D2798" s="72"/>
      <c r="E2798" s="73"/>
      <c r="F2798" s="73"/>
      <c r="G2798" s="73"/>
      <c r="H2798" s="73"/>
      <c r="I2798" s="72"/>
      <c r="J2798" s="74"/>
      <c r="K2798" s="75"/>
      <c r="L2798" s="76"/>
      <c r="M2798" s="77"/>
      <c r="N2798" s="77"/>
      <c r="O2798" s="76"/>
      <c r="P2798" s="73"/>
      <c r="Q2798" s="73"/>
      <c r="R2798" s="73"/>
      <c r="S2798" s="78"/>
      <c r="T2798" s="73"/>
      <c r="U2798" s="79"/>
      <c r="V2798" s="74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69"/>
      <c r="B2799" s="70"/>
      <c r="C2799" s="71"/>
      <c r="D2799" s="72"/>
      <c r="E2799" s="73"/>
      <c r="F2799" s="73"/>
      <c r="G2799" s="73"/>
      <c r="H2799" s="73"/>
      <c r="I2799" s="72"/>
      <c r="J2799" s="74"/>
      <c r="K2799" s="75"/>
      <c r="L2799" s="76"/>
      <c r="M2799" s="77"/>
      <c r="N2799" s="77"/>
      <c r="O2799" s="76"/>
      <c r="P2799" s="73"/>
      <c r="Q2799" s="73"/>
      <c r="R2799" s="73"/>
      <c r="S2799" s="78"/>
      <c r="T2799" s="73"/>
      <c r="U2799" s="79"/>
      <c r="V2799" s="74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69"/>
      <c r="B2800" s="70"/>
      <c r="C2800" s="71"/>
      <c r="D2800" s="72"/>
      <c r="E2800" s="73"/>
      <c r="F2800" s="73"/>
      <c r="G2800" s="73"/>
      <c r="H2800" s="73"/>
      <c r="I2800" s="72"/>
      <c r="J2800" s="74"/>
      <c r="K2800" s="75"/>
      <c r="L2800" s="76"/>
      <c r="M2800" s="77"/>
      <c r="N2800" s="77"/>
      <c r="O2800" s="76"/>
      <c r="P2800" s="73"/>
      <c r="Q2800" s="73"/>
      <c r="R2800" s="73"/>
      <c r="S2800" s="78"/>
      <c r="T2800" s="73"/>
      <c r="U2800" s="79"/>
      <c r="V2800" s="74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69"/>
      <c r="B2801" s="70"/>
      <c r="C2801" s="71"/>
      <c r="D2801" s="72"/>
      <c r="E2801" s="73"/>
      <c r="F2801" s="73"/>
      <c r="G2801" s="73"/>
      <c r="H2801" s="73"/>
      <c r="I2801" s="72"/>
      <c r="J2801" s="74"/>
      <c r="K2801" s="75"/>
      <c r="L2801" s="76"/>
      <c r="M2801" s="77"/>
      <c r="N2801" s="77"/>
      <c r="O2801" s="76"/>
      <c r="P2801" s="73"/>
      <c r="Q2801" s="73"/>
      <c r="R2801" s="73"/>
      <c r="S2801" s="78"/>
      <c r="T2801" s="73"/>
      <c r="U2801" s="79"/>
      <c r="V2801" s="74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69"/>
      <c r="B2802" s="70"/>
      <c r="C2802" s="71"/>
      <c r="D2802" s="72"/>
      <c r="E2802" s="73"/>
      <c r="F2802" s="73"/>
      <c r="G2802" s="73"/>
      <c r="H2802" s="73"/>
      <c r="I2802" s="72"/>
      <c r="J2802" s="74"/>
      <c r="K2802" s="75"/>
      <c r="L2802" s="76"/>
      <c r="M2802" s="77"/>
      <c r="N2802" s="77"/>
      <c r="O2802" s="76"/>
      <c r="P2802" s="73"/>
      <c r="Q2802" s="73"/>
      <c r="R2802" s="73"/>
      <c r="S2802" s="78"/>
      <c r="T2802" s="73"/>
      <c r="U2802" s="79"/>
      <c r="V2802" s="74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69"/>
      <c r="B2803" s="70"/>
      <c r="C2803" s="71"/>
      <c r="D2803" s="72"/>
      <c r="E2803" s="73"/>
      <c r="F2803" s="73"/>
      <c r="G2803" s="73"/>
      <c r="H2803" s="73"/>
      <c r="I2803" s="72"/>
      <c r="J2803" s="74"/>
      <c r="K2803" s="75"/>
      <c r="L2803" s="76"/>
      <c r="M2803" s="77"/>
      <c r="N2803" s="77"/>
      <c r="O2803" s="76"/>
      <c r="P2803" s="73"/>
      <c r="Q2803" s="73"/>
      <c r="R2803" s="73"/>
      <c r="S2803" s="78"/>
      <c r="T2803" s="73"/>
      <c r="U2803" s="79"/>
      <c r="V2803" s="74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69"/>
      <c r="B2804" s="70"/>
      <c r="C2804" s="71"/>
      <c r="D2804" s="72"/>
      <c r="E2804" s="73"/>
      <c r="F2804" s="73"/>
      <c r="G2804" s="73"/>
      <c r="H2804" s="73"/>
      <c r="I2804" s="72"/>
      <c r="J2804" s="74"/>
      <c r="K2804" s="75"/>
      <c r="L2804" s="76"/>
      <c r="M2804" s="77"/>
      <c r="N2804" s="77"/>
      <c r="O2804" s="76"/>
      <c r="P2804" s="73"/>
      <c r="Q2804" s="73"/>
      <c r="R2804" s="73"/>
      <c r="S2804" s="78"/>
      <c r="T2804" s="73"/>
      <c r="U2804" s="79"/>
      <c r="V2804" s="74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69"/>
      <c r="B2805" s="70"/>
      <c r="C2805" s="71"/>
      <c r="D2805" s="72"/>
      <c r="E2805" s="73"/>
      <c r="F2805" s="73"/>
      <c r="G2805" s="73"/>
      <c r="H2805" s="73"/>
      <c r="I2805" s="72"/>
      <c r="J2805" s="74"/>
      <c r="K2805" s="75"/>
      <c r="L2805" s="76"/>
      <c r="M2805" s="77"/>
      <c r="N2805" s="77"/>
      <c r="O2805" s="76"/>
      <c r="P2805" s="73"/>
      <c r="Q2805" s="73"/>
      <c r="R2805" s="73"/>
      <c r="S2805" s="78"/>
      <c r="T2805" s="73"/>
      <c r="U2805" s="79"/>
      <c r="V2805" s="74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69"/>
      <c r="B2806" s="70"/>
      <c r="C2806" s="71"/>
      <c r="D2806" s="72"/>
      <c r="E2806" s="73"/>
      <c r="F2806" s="73"/>
      <c r="G2806" s="73"/>
      <c r="H2806" s="73"/>
      <c r="I2806" s="72"/>
      <c r="J2806" s="74"/>
      <c r="K2806" s="75"/>
      <c r="L2806" s="76"/>
      <c r="M2806" s="77"/>
      <c r="N2806" s="77"/>
      <c r="O2806" s="76"/>
      <c r="P2806" s="73"/>
      <c r="Q2806" s="73"/>
      <c r="R2806" s="73"/>
      <c r="S2806" s="78"/>
      <c r="T2806" s="73"/>
      <c r="U2806" s="79"/>
      <c r="V2806" s="74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69"/>
      <c r="B2807" s="70"/>
      <c r="C2807" s="71"/>
      <c r="D2807" s="72"/>
      <c r="E2807" s="73"/>
      <c r="F2807" s="73"/>
      <c r="G2807" s="73"/>
      <c r="H2807" s="73"/>
      <c r="I2807" s="72"/>
      <c r="J2807" s="74"/>
      <c r="K2807" s="75"/>
      <c r="L2807" s="76"/>
      <c r="M2807" s="77"/>
      <c r="N2807" s="77"/>
      <c r="O2807" s="76"/>
      <c r="P2807" s="73"/>
      <c r="Q2807" s="73"/>
      <c r="R2807" s="73"/>
      <c r="S2807" s="78"/>
      <c r="T2807" s="73"/>
      <c r="U2807" s="79"/>
      <c r="V2807" s="74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69"/>
      <c r="B2808" s="70"/>
      <c r="C2808" s="71"/>
      <c r="D2808" s="72"/>
      <c r="E2808" s="73"/>
      <c r="F2808" s="73"/>
      <c r="G2808" s="73"/>
      <c r="H2808" s="73"/>
      <c r="I2808" s="72"/>
      <c r="J2808" s="74"/>
      <c r="K2808" s="75"/>
      <c r="L2808" s="76"/>
      <c r="M2808" s="77"/>
      <c r="N2808" s="77"/>
      <c r="O2808" s="76"/>
      <c r="P2808" s="73"/>
      <c r="Q2808" s="73"/>
      <c r="R2808" s="73"/>
      <c r="S2808" s="78"/>
      <c r="T2808" s="73"/>
      <c r="U2808" s="79"/>
      <c r="V2808" s="74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69"/>
      <c r="B2809" s="70"/>
      <c r="C2809" s="71"/>
      <c r="D2809" s="72"/>
      <c r="E2809" s="73"/>
      <c r="F2809" s="73"/>
      <c r="G2809" s="73"/>
      <c r="H2809" s="73"/>
      <c r="I2809" s="72"/>
      <c r="J2809" s="74"/>
      <c r="K2809" s="75"/>
      <c r="L2809" s="76"/>
      <c r="M2809" s="77"/>
      <c r="N2809" s="77"/>
      <c r="O2809" s="76"/>
      <c r="P2809" s="73"/>
      <c r="Q2809" s="73"/>
      <c r="R2809" s="73"/>
      <c r="S2809" s="78"/>
      <c r="T2809" s="73"/>
      <c r="U2809" s="79"/>
      <c r="V2809" s="74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69"/>
      <c r="B2810" s="70"/>
      <c r="C2810" s="71"/>
      <c r="D2810" s="72"/>
      <c r="E2810" s="73"/>
      <c r="F2810" s="73"/>
      <c r="G2810" s="73"/>
      <c r="H2810" s="73"/>
      <c r="I2810" s="72"/>
      <c r="J2810" s="74"/>
      <c r="K2810" s="75"/>
      <c r="L2810" s="76"/>
      <c r="M2810" s="77"/>
      <c r="N2810" s="77"/>
      <c r="O2810" s="76"/>
      <c r="P2810" s="73"/>
      <c r="Q2810" s="73"/>
      <c r="R2810" s="73"/>
      <c r="S2810" s="78"/>
      <c r="T2810" s="73"/>
      <c r="U2810" s="79"/>
      <c r="V2810" s="74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69"/>
      <c r="B2811" s="70"/>
      <c r="C2811" s="71"/>
      <c r="D2811" s="72"/>
      <c r="E2811" s="73"/>
      <c r="F2811" s="73"/>
      <c r="G2811" s="73"/>
      <c r="H2811" s="73"/>
      <c r="I2811" s="72"/>
      <c r="J2811" s="74"/>
      <c r="K2811" s="75"/>
      <c r="L2811" s="76"/>
      <c r="M2811" s="77"/>
      <c r="N2811" s="77"/>
      <c r="O2811" s="76"/>
      <c r="P2811" s="73"/>
      <c r="Q2811" s="73"/>
      <c r="R2811" s="73"/>
      <c r="S2811" s="78"/>
      <c r="T2811" s="73"/>
      <c r="U2811" s="79"/>
      <c r="V2811" s="74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69"/>
      <c r="B2812" s="70"/>
      <c r="C2812" s="71"/>
      <c r="D2812" s="72"/>
      <c r="E2812" s="73"/>
      <c r="F2812" s="73"/>
      <c r="G2812" s="73"/>
      <c r="H2812" s="73"/>
      <c r="I2812" s="72"/>
      <c r="J2812" s="74"/>
      <c r="K2812" s="75"/>
      <c r="L2812" s="76"/>
      <c r="M2812" s="77"/>
      <c r="N2812" s="77"/>
      <c r="O2812" s="76"/>
      <c r="P2812" s="73"/>
      <c r="Q2812" s="73"/>
      <c r="R2812" s="73"/>
      <c r="S2812" s="78"/>
      <c r="T2812" s="73"/>
      <c r="U2812" s="79"/>
      <c r="V2812" s="74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69"/>
      <c r="B2813" s="70"/>
      <c r="C2813" s="71"/>
      <c r="D2813" s="72"/>
      <c r="E2813" s="73"/>
      <c r="F2813" s="73"/>
      <c r="G2813" s="73"/>
      <c r="H2813" s="73"/>
      <c r="I2813" s="72"/>
      <c r="J2813" s="74"/>
      <c r="K2813" s="75"/>
      <c r="L2813" s="76"/>
      <c r="M2813" s="77"/>
      <c r="N2813" s="77"/>
      <c r="O2813" s="76"/>
      <c r="P2813" s="73"/>
      <c r="Q2813" s="73"/>
      <c r="R2813" s="73"/>
      <c r="S2813" s="78"/>
      <c r="T2813" s="73"/>
      <c r="U2813" s="79"/>
      <c r="V2813" s="74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69"/>
      <c r="B2814" s="70"/>
      <c r="C2814" s="71"/>
      <c r="D2814" s="72"/>
      <c r="E2814" s="73"/>
      <c r="F2814" s="73"/>
      <c r="G2814" s="73"/>
      <c r="H2814" s="73"/>
      <c r="I2814" s="72"/>
      <c r="J2814" s="74"/>
      <c r="K2814" s="75"/>
      <c r="L2814" s="76"/>
      <c r="M2814" s="77"/>
      <c r="N2814" s="77"/>
      <c r="O2814" s="76"/>
      <c r="P2814" s="73"/>
      <c r="Q2814" s="73"/>
      <c r="R2814" s="73"/>
      <c r="S2814" s="78"/>
      <c r="T2814" s="73"/>
      <c r="U2814" s="79"/>
      <c r="V2814" s="74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69"/>
      <c r="B2815" s="70"/>
      <c r="C2815" s="71"/>
      <c r="D2815" s="72"/>
      <c r="E2815" s="73"/>
      <c r="F2815" s="73"/>
      <c r="G2815" s="73"/>
      <c r="H2815" s="73"/>
      <c r="I2815" s="72"/>
      <c r="J2815" s="74"/>
      <c r="K2815" s="75"/>
      <c r="L2815" s="76"/>
      <c r="M2815" s="77"/>
      <c r="N2815" s="77"/>
      <c r="O2815" s="76"/>
      <c r="P2815" s="73"/>
      <c r="Q2815" s="73"/>
      <c r="R2815" s="73"/>
      <c r="S2815" s="78"/>
      <c r="T2815" s="73"/>
      <c r="U2815" s="79"/>
      <c r="V2815" s="74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69"/>
      <c r="B2816" s="70"/>
      <c r="C2816" s="71"/>
      <c r="D2816" s="72"/>
      <c r="E2816" s="73"/>
      <c r="F2816" s="73"/>
      <c r="G2816" s="73"/>
      <c r="H2816" s="73"/>
      <c r="I2816" s="72"/>
      <c r="J2816" s="74"/>
      <c r="K2816" s="75"/>
      <c r="L2816" s="76"/>
      <c r="M2816" s="77"/>
      <c r="N2816" s="77"/>
      <c r="O2816" s="76"/>
      <c r="P2816" s="73"/>
      <c r="Q2816" s="73"/>
      <c r="R2816" s="73"/>
      <c r="S2816" s="78"/>
      <c r="T2816" s="73"/>
      <c r="U2816" s="79"/>
      <c r="V2816" s="74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69"/>
      <c r="B2817" s="70"/>
      <c r="C2817" s="71"/>
      <c r="D2817" s="72"/>
      <c r="E2817" s="73"/>
      <c r="F2817" s="73"/>
      <c r="G2817" s="73"/>
      <c r="H2817" s="73"/>
      <c r="I2817" s="72"/>
      <c r="J2817" s="74"/>
      <c r="K2817" s="75"/>
      <c r="L2817" s="76"/>
      <c r="M2817" s="77"/>
      <c r="N2817" s="77"/>
      <c r="O2817" s="76"/>
      <c r="P2817" s="73"/>
      <c r="Q2817" s="73"/>
      <c r="R2817" s="73"/>
      <c r="S2817" s="78"/>
      <c r="T2817" s="73"/>
      <c r="U2817" s="79"/>
      <c r="V2817" s="74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69"/>
      <c r="B2818" s="70"/>
      <c r="C2818" s="71"/>
      <c r="D2818" s="72"/>
      <c r="E2818" s="73"/>
      <c r="F2818" s="73"/>
      <c r="G2818" s="73"/>
      <c r="H2818" s="73"/>
      <c r="I2818" s="72"/>
      <c r="J2818" s="74"/>
      <c r="K2818" s="75"/>
      <c r="L2818" s="76"/>
      <c r="M2818" s="77"/>
      <c r="N2818" s="77"/>
      <c r="O2818" s="76"/>
      <c r="P2818" s="73"/>
      <c r="Q2818" s="73"/>
      <c r="R2818" s="73"/>
      <c r="S2818" s="78"/>
      <c r="T2818" s="73"/>
      <c r="U2818" s="79"/>
      <c r="V2818" s="74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69"/>
      <c r="B2819" s="70"/>
      <c r="C2819" s="71"/>
      <c r="D2819" s="72"/>
      <c r="E2819" s="73"/>
      <c r="F2819" s="73"/>
      <c r="G2819" s="73"/>
      <c r="H2819" s="73"/>
      <c r="I2819" s="72"/>
      <c r="J2819" s="74"/>
      <c r="K2819" s="75"/>
      <c r="L2819" s="76"/>
      <c r="M2819" s="77"/>
      <c r="N2819" s="77"/>
      <c r="O2819" s="76"/>
      <c r="P2819" s="73"/>
      <c r="Q2819" s="73"/>
      <c r="R2819" s="73"/>
      <c r="S2819" s="78"/>
      <c r="T2819" s="73"/>
      <c r="U2819" s="79"/>
      <c r="V2819" s="74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69"/>
      <c r="B2820" s="70"/>
      <c r="C2820" s="71"/>
      <c r="D2820" s="72"/>
      <c r="E2820" s="73"/>
      <c r="F2820" s="73"/>
      <c r="G2820" s="73"/>
      <c r="H2820" s="73"/>
      <c r="I2820" s="72"/>
      <c r="J2820" s="74"/>
      <c r="K2820" s="75"/>
      <c r="L2820" s="76"/>
      <c r="M2820" s="77"/>
      <c r="N2820" s="77"/>
      <c r="O2820" s="76"/>
      <c r="P2820" s="73"/>
      <c r="Q2820" s="73"/>
      <c r="R2820" s="73"/>
      <c r="S2820" s="78"/>
      <c r="T2820" s="73"/>
      <c r="U2820" s="79"/>
      <c r="V2820" s="74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69"/>
      <c r="B2821" s="70"/>
      <c r="C2821" s="71"/>
      <c r="D2821" s="72"/>
      <c r="E2821" s="73"/>
      <c r="F2821" s="73"/>
      <c r="G2821" s="73"/>
      <c r="H2821" s="73"/>
      <c r="I2821" s="72"/>
      <c r="J2821" s="74"/>
      <c r="K2821" s="75"/>
      <c r="L2821" s="76"/>
      <c r="M2821" s="77"/>
      <c r="N2821" s="77"/>
      <c r="O2821" s="76"/>
      <c r="P2821" s="73"/>
      <c r="Q2821" s="73"/>
      <c r="R2821" s="73"/>
      <c r="S2821" s="78"/>
      <c r="T2821" s="73"/>
      <c r="U2821" s="79"/>
      <c r="V2821" s="74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69"/>
      <c r="B2822" s="70"/>
      <c r="C2822" s="71"/>
      <c r="D2822" s="72"/>
      <c r="E2822" s="73"/>
      <c r="F2822" s="73"/>
      <c r="G2822" s="73"/>
      <c r="H2822" s="73"/>
      <c r="I2822" s="72"/>
      <c r="J2822" s="74"/>
      <c r="K2822" s="75"/>
      <c r="L2822" s="76"/>
      <c r="M2822" s="77"/>
      <c r="N2822" s="77"/>
      <c r="O2822" s="76"/>
      <c r="P2822" s="73"/>
      <c r="Q2822" s="73"/>
      <c r="R2822" s="73"/>
      <c r="S2822" s="78"/>
      <c r="T2822" s="73"/>
      <c r="U2822" s="79"/>
      <c r="V2822" s="74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69"/>
      <c r="B2823" s="70"/>
      <c r="C2823" s="71"/>
      <c r="D2823" s="72"/>
      <c r="E2823" s="73"/>
      <c r="F2823" s="73"/>
      <c r="G2823" s="73"/>
      <c r="H2823" s="73"/>
      <c r="I2823" s="72"/>
      <c r="J2823" s="74"/>
      <c r="K2823" s="75"/>
      <c r="L2823" s="76"/>
      <c r="M2823" s="77"/>
      <c r="N2823" s="77"/>
      <c r="O2823" s="76"/>
      <c r="P2823" s="73"/>
      <c r="Q2823" s="73"/>
      <c r="R2823" s="73"/>
      <c r="S2823" s="78"/>
      <c r="T2823" s="73"/>
      <c r="U2823" s="79"/>
      <c r="V2823" s="74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69"/>
      <c r="B2824" s="70"/>
      <c r="C2824" s="71"/>
      <c r="D2824" s="72"/>
      <c r="E2824" s="73"/>
      <c r="F2824" s="73"/>
      <c r="G2824" s="73"/>
      <c r="H2824" s="73"/>
      <c r="I2824" s="72"/>
      <c r="J2824" s="74"/>
      <c r="K2824" s="75"/>
      <c r="L2824" s="76"/>
      <c r="M2824" s="77"/>
      <c r="N2824" s="77"/>
      <c r="O2824" s="76"/>
      <c r="P2824" s="73"/>
      <c r="Q2824" s="73"/>
      <c r="R2824" s="73"/>
      <c r="S2824" s="78"/>
      <c r="T2824" s="73"/>
      <c r="U2824" s="79"/>
      <c r="V2824" s="74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69"/>
      <c r="B2825" s="70"/>
      <c r="C2825" s="71"/>
      <c r="D2825" s="72"/>
      <c r="E2825" s="73"/>
      <c r="F2825" s="73"/>
      <c r="G2825" s="73"/>
      <c r="H2825" s="73"/>
      <c r="I2825" s="72"/>
      <c r="J2825" s="74"/>
      <c r="K2825" s="75"/>
      <c r="L2825" s="76"/>
      <c r="M2825" s="77"/>
      <c r="N2825" s="77"/>
      <c r="O2825" s="76"/>
      <c r="P2825" s="73"/>
      <c r="Q2825" s="73"/>
      <c r="R2825" s="73"/>
      <c r="S2825" s="78"/>
      <c r="T2825" s="73"/>
      <c r="U2825" s="79"/>
      <c r="V2825" s="74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69"/>
      <c r="B2826" s="70"/>
      <c r="C2826" s="71"/>
      <c r="D2826" s="72"/>
      <c r="E2826" s="73"/>
      <c r="F2826" s="73"/>
      <c r="G2826" s="73"/>
      <c r="H2826" s="73"/>
      <c r="I2826" s="72"/>
      <c r="J2826" s="74"/>
      <c r="K2826" s="75"/>
      <c r="L2826" s="76"/>
      <c r="M2826" s="77"/>
      <c r="N2826" s="77"/>
      <c r="O2826" s="76"/>
      <c r="P2826" s="73"/>
      <c r="Q2826" s="73"/>
      <c r="R2826" s="73"/>
      <c r="S2826" s="78"/>
      <c r="T2826" s="73"/>
      <c r="U2826" s="79"/>
      <c r="V2826" s="74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69"/>
      <c r="B2827" s="70"/>
      <c r="C2827" s="71"/>
      <c r="D2827" s="72"/>
      <c r="E2827" s="73"/>
      <c r="F2827" s="73"/>
      <c r="G2827" s="73"/>
      <c r="H2827" s="73"/>
      <c r="I2827" s="72"/>
      <c r="J2827" s="74"/>
      <c r="K2827" s="75"/>
      <c r="L2827" s="76"/>
      <c r="M2827" s="77"/>
      <c r="N2827" s="77"/>
      <c r="O2827" s="76"/>
      <c r="P2827" s="73"/>
      <c r="Q2827" s="73"/>
      <c r="R2827" s="73"/>
      <c r="S2827" s="78"/>
      <c r="T2827" s="73"/>
      <c r="U2827" s="79"/>
      <c r="V2827" s="74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69"/>
      <c r="B2828" s="70"/>
      <c r="C2828" s="71"/>
      <c r="D2828" s="72"/>
      <c r="E2828" s="73"/>
      <c r="F2828" s="73"/>
      <c r="G2828" s="73"/>
      <c r="H2828" s="73"/>
      <c r="I2828" s="72"/>
      <c r="J2828" s="74"/>
      <c r="K2828" s="75"/>
      <c r="L2828" s="76"/>
      <c r="M2828" s="77"/>
      <c r="N2828" s="77"/>
      <c r="O2828" s="76"/>
      <c r="P2828" s="73"/>
      <c r="Q2828" s="73"/>
      <c r="R2828" s="73"/>
      <c r="S2828" s="78"/>
      <c r="T2828" s="73"/>
      <c r="U2828" s="79"/>
      <c r="V2828" s="74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69"/>
      <c r="B2829" s="70"/>
      <c r="C2829" s="71"/>
      <c r="D2829" s="72"/>
      <c r="E2829" s="73"/>
      <c r="F2829" s="73"/>
      <c r="G2829" s="73"/>
      <c r="H2829" s="73"/>
      <c r="I2829" s="72"/>
      <c r="J2829" s="74"/>
      <c r="K2829" s="75"/>
      <c r="L2829" s="76"/>
      <c r="M2829" s="77"/>
      <c r="N2829" s="77"/>
      <c r="O2829" s="76"/>
      <c r="P2829" s="73"/>
      <c r="Q2829" s="73"/>
      <c r="R2829" s="73"/>
      <c r="S2829" s="78"/>
      <c r="T2829" s="73"/>
      <c r="U2829" s="79"/>
      <c r="V2829" s="74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69"/>
      <c r="B2830" s="70"/>
      <c r="C2830" s="71"/>
      <c r="D2830" s="72"/>
      <c r="E2830" s="73"/>
      <c r="F2830" s="73"/>
      <c r="G2830" s="73"/>
      <c r="H2830" s="73"/>
      <c r="I2830" s="72"/>
      <c r="J2830" s="74"/>
      <c r="K2830" s="75"/>
      <c r="L2830" s="76"/>
      <c r="M2830" s="77"/>
      <c r="N2830" s="77"/>
      <c r="O2830" s="76"/>
      <c r="P2830" s="73"/>
      <c r="Q2830" s="73"/>
      <c r="R2830" s="73"/>
      <c r="S2830" s="78"/>
      <c r="T2830" s="73"/>
      <c r="U2830" s="79"/>
      <c r="V2830" s="74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69"/>
      <c r="B2831" s="70"/>
      <c r="C2831" s="71"/>
      <c r="D2831" s="72"/>
      <c r="E2831" s="73"/>
      <c r="F2831" s="73"/>
      <c r="G2831" s="73"/>
      <c r="H2831" s="73"/>
      <c r="I2831" s="72"/>
      <c r="J2831" s="74"/>
      <c r="K2831" s="75"/>
      <c r="L2831" s="76"/>
      <c r="M2831" s="77"/>
      <c r="N2831" s="77"/>
      <c r="O2831" s="76"/>
      <c r="P2831" s="73"/>
      <c r="Q2831" s="73"/>
      <c r="R2831" s="73"/>
      <c r="S2831" s="78"/>
      <c r="T2831" s="73"/>
      <c r="U2831" s="79"/>
      <c r="V2831" s="74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69"/>
      <c r="B2832" s="70"/>
      <c r="C2832" s="71"/>
      <c r="D2832" s="72"/>
      <c r="E2832" s="73"/>
      <c r="F2832" s="73"/>
      <c r="G2832" s="73"/>
      <c r="H2832" s="73"/>
      <c r="I2832" s="72"/>
      <c r="J2832" s="74"/>
      <c r="K2832" s="75"/>
      <c r="L2832" s="76"/>
      <c r="M2832" s="77"/>
      <c r="N2832" s="77"/>
      <c r="O2832" s="76"/>
      <c r="P2832" s="73"/>
      <c r="Q2832" s="73"/>
      <c r="R2832" s="73"/>
      <c r="S2832" s="78"/>
      <c r="T2832" s="73"/>
      <c r="U2832" s="79"/>
      <c r="V2832" s="74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69"/>
      <c r="B2833" s="70"/>
      <c r="C2833" s="71"/>
      <c r="D2833" s="72"/>
      <c r="E2833" s="73"/>
      <c r="F2833" s="73"/>
      <c r="G2833" s="73"/>
      <c r="H2833" s="73"/>
      <c r="I2833" s="72"/>
      <c r="J2833" s="74"/>
      <c r="K2833" s="75"/>
      <c r="L2833" s="76"/>
      <c r="M2833" s="77"/>
      <c r="N2833" s="77"/>
      <c r="O2833" s="76"/>
      <c r="P2833" s="73"/>
      <c r="Q2833" s="73"/>
      <c r="R2833" s="73"/>
      <c r="S2833" s="78"/>
      <c r="T2833" s="73"/>
      <c r="U2833" s="79"/>
      <c r="V2833" s="74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69"/>
      <c r="B2834" s="70"/>
      <c r="C2834" s="71"/>
      <c r="D2834" s="72"/>
      <c r="E2834" s="73"/>
      <c r="F2834" s="73"/>
      <c r="G2834" s="73"/>
      <c r="H2834" s="73"/>
      <c r="I2834" s="72"/>
      <c r="J2834" s="74"/>
      <c r="K2834" s="75"/>
      <c r="L2834" s="76"/>
      <c r="M2834" s="77"/>
      <c r="N2834" s="77"/>
      <c r="O2834" s="76"/>
      <c r="P2834" s="73"/>
      <c r="Q2834" s="73"/>
      <c r="R2834" s="73"/>
      <c r="S2834" s="78"/>
      <c r="T2834" s="73"/>
      <c r="U2834" s="79"/>
      <c r="V2834" s="74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69"/>
      <c r="B2835" s="70"/>
      <c r="C2835" s="71"/>
      <c r="D2835" s="72"/>
      <c r="E2835" s="73"/>
      <c r="F2835" s="73"/>
      <c r="G2835" s="73"/>
      <c r="H2835" s="73"/>
      <c r="I2835" s="72"/>
      <c r="J2835" s="74"/>
      <c r="K2835" s="75"/>
      <c r="L2835" s="76"/>
      <c r="M2835" s="77"/>
      <c r="N2835" s="77"/>
      <c r="O2835" s="76"/>
      <c r="P2835" s="73"/>
      <c r="Q2835" s="73"/>
      <c r="R2835" s="73"/>
      <c r="S2835" s="78"/>
      <c r="T2835" s="73"/>
      <c r="U2835" s="79"/>
      <c r="V2835" s="74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69"/>
      <c r="B2836" s="70"/>
      <c r="C2836" s="71"/>
      <c r="D2836" s="72"/>
      <c r="E2836" s="73"/>
      <c r="F2836" s="73"/>
      <c r="G2836" s="73"/>
      <c r="H2836" s="73"/>
      <c r="I2836" s="72"/>
      <c r="J2836" s="74"/>
      <c r="K2836" s="75"/>
      <c r="L2836" s="76"/>
      <c r="M2836" s="77"/>
      <c r="N2836" s="77"/>
      <c r="O2836" s="76"/>
      <c r="P2836" s="73"/>
      <c r="Q2836" s="73"/>
      <c r="R2836" s="73"/>
      <c r="S2836" s="78"/>
      <c r="T2836" s="73"/>
      <c r="U2836" s="79"/>
      <c r="V2836" s="74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69"/>
      <c r="B2837" s="70"/>
      <c r="C2837" s="71"/>
      <c r="D2837" s="72"/>
      <c r="E2837" s="73"/>
      <c r="F2837" s="73"/>
      <c r="G2837" s="73"/>
      <c r="H2837" s="73"/>
      <c r="I2837" s="72"/>
      <c r="J2837" s="74"/>
      <c r="K2837" s="75"/>
      <c r="L2837" s="76"/>
      <c r="M2837" s="77"/>
      <c r="N2837" s="77"/>
      <c r="O2837" s="76"/>
      <c r="P2837" s="73"/>
      <c r="Q2837" s="73"/>
      <c r="R2837" s="73"/>
      <c r="S2837" s="78"/>
      <c r="T2837" s="73"/>
      <c r="U2837" s="79"/>
      <c r="V2837" s="74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69"/>
      <c r="B2838" s="70"/>
      <c r="C2838" s="71"/>
      <c r="D2838" s="72"/>
      <c r="E2838" s="73"/>
      <c r="F2838" s="73"/>
      <c r="G2838" s="73"/>
      <c r="H2838" s="73"/>
      <c r="I2838" s="72"/>
      <c r="J2838" s="74"/>
      <c r="K2838" s="75"/>
      <c r="L2838" s="76"/>
      <c r="M2838" s="77"/>
      <c r="N2838" s="77"/>
      <c r="O2838" s="76"/>
      <c r="P2838" s="73"/>
      <c r="Q2838" s="73"/>
      <c r="R2838" s="73"/>
      <c r="S2838" s="78"/>
      <c r="T2838" s="73"/>
      <c r="U2838" s="79"/>
      <c r="V2838" s="74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69"/>
      <c r="B2839" s="70"/>
      <c r="C2839" s="71"/>
      <c r="D2839" s="72"/>
      <c r="E2839" s="73"/>
      <c r="F2839" s="73"/>
      <c r="G2839" s="73"/>
      <c r="H2839" s="73"/>
      <c r="I2839" s="72"/>
      <c r="J2839" s="74"/>
      <c r="K2839" s="75"/>
      <c r="L2839" s="76"/>
      <c r="M2839" s="77"/>
      <c r="N2839" s="77"/>
      <c r="O2839" s="76"/>
      <c r="P2839" s="73"/>
      <c r="Q2839" s="73"/>
      <c r="R2839" s="73"/>
      <c r="S2839" s="78"/>
      <c r="T2839" s="73"/>
      <c r="U2839" s="79"/>
      <c r="V2839" s="74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69"/>
      <c r="B2840" s="70"/>
      <c r="C2840" s="71"/>
      <c r="D2840" s="72"/>
      <c r="E2840" s="73"/>
      <c r="F2840" s="73"/>
      <c r="G2840" s="73"/>
      <c r="H2840" s="73"/>
      <c r="I2840" s="72"/>
      <c r="J2840" s="74"/>
      <c r="K2840" s="75"/>
      <c r="L2840" s="76"/>
      <c r="M2840" s="77"/>
      <c r="N2840" s="77"/>
      <c r="O2840" s="76"/>
      <c r="P2840" s="73"/>
      <c r="Q2840" s="73"/>
      <c r="R2840" s="73"/>
      <c r="S2840" s="78"/>
      <c r="T2840" s="73"/>
      <c r="U2840" s="79"/>
      <c r="V2840" s="74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69"/>
      <c r="B2841" s="70"/>
      <c r="C2841" s="71"/>
      <c r="D2841" s="72"/>
      <c r="E2841" s="73"/>
      <c r="F2841" s="73"/>
      <c r="G2841" s="73"/>
      <c r="H2841" s="73"/>
      <c r="I2841" s="72"/>
      <c r="J2841" s="74"/>
      <c r="K2841" s="75"/>
      <c r="L2841" s="76"/>
      <c r="M2841" s="77"/>
      <c r="N2841" s="77"/>
      <c r="O2841" s="76"/>
      <c r="P2841" s="73"/>
      <c r="Q2841" s="73"/>
      <c r="R2841" s="73"/>
      <c r="S2841" s="78"/>
      <c r="T2841" s="73"/>
      <c r="U2841" s="79"/>
      <c r="V2841" s="74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69"/>
      <c r="B2842" s="70"/>
      <c r="C2842" s="71"/>
      <c r="D2842" s="72"/>
      <c r="E2842" s="73"/>
      <c r="F2842" s="73"/>
      <c r="G2842" s="73"/>
      <c r="H2842" s="73"/>
      <c r="I2842" s="72"/>
      <c r="J2842" s="74"/>
      <c r="K2842" s="75"/>
      <c r="L2842" s="76"/>
      <c r="M2842" s="77"/>
      <c r="N2842" s="77"/>
      <c r="O2842" s="76"/>
      <c r="P2842" s="73"/>
      <c r="Q2842" s="73"/>
      <c r="R2842" s="73"/>
      <c r="S2842" s="78"/>
      <c r="T2842" s="73"/>
      <c r="U2842" s="79"/>
      <c r="V2842" s="74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69"/>
      <c r="B2843" s="70"/>
      <c r="C2843" s="71"/>
      <c r="D2843" s="72"/>
      <c r="E2843" s="73"/>
      <c r="F2843" s="73"/>
      <c r="G2843" s="73"/>
      <c r="H2843" s="73"/>
      <c r="I2843" s="72"/>
      <c r="J2843" s="74"/>
      <c r="K2843" s="75"/>
      <c r="L2843" s="76"/>
      <c r="M2843" s="77"/>
      <c r="N2843" s="77"/>
      <c r="O2843" s="76"/>
      <c r="P2843" s="73"/>
      <c r="Q2843" s="73"/>
      <c r="R2843" s="73"/>
      <c r="S2843" s="78"/>
      <c r="T2843" s="73"/>
      <c r="U2843" s="79"/>
      <c r="V2843" s="74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69"/>
      <c r="B2844" s="70"/>
      <c r="C2844" s="71"/>
      <c r="D2844" s="72"/>
      <c r="E2844" s="73"/>
      <c r="F2844" s="73"/>
      <c r="G2844" s="73"/>
      <c r="H2844" s="73"/>
      <c r="I2844" s="72"/>
      <c r="J2844" s="74"/>
      <c r="K2844" s="75"/>
      <c r="L2844" s="76"/>
      <c r="M2844" s="77"/>
      <c r="N2844" s="77"/>
      <c r="O2844" s="76"/>
      <c r="P2844" s="73"/>
      <c r="Q2844" s="73"/>
      <c r="R2844" s="73"/>
      <c r="S2844" s="78"/>
      <c r="T2844" s="73"/>
      <c r="U2844" s="79"/>
      <c r="V2844" s="74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69"/>
      <c r="B2845" s="70"/>
      <c r="C2845" s="71"/>
      <c r="D2845" s="72"/>
      <c r="E2845" s="73"/>
      <c r="F2845" s="73"/>
      <c r="G2845" s="73"/>
      <c r="H2845" s="73"/>
      <c r="I2845" s="72"/>
      <c r="J2845" s="74"/>
      <c r="K2845" s="75"/>
      <c r="L2845" s="76"/>
      <c r="M2845" s="77"/>
      <c r="N2845" s="77"/>
      <c r="O2845" s="76"/>
      <c r="P2845" s="73"/>
      <c r="Q2845" s="73"/>
      <c r="R2845" s="73"/>
      <c r="S2845" s="78"/>
      <c r="T2845" s="73"/>
      <c r="U2845" s="79"/>
      <c r="V2845" s="74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69"/>
      <c r="B2846" s="70"/>
      <c r="C2846" s="71"/>
      <c r="D2846" s="72"/>
      <c r="E2846" s="73"/>
      <c r="F2846" s="73"/>
      <c r="G2846" s="73"/>
      <c r="H2846" s="73"/>
      <c r="I2846" s="72"/>
      <c r="J2846" s="74"/>
      <c r="K2846" s="75"/>
      <c r="L2846" s="76"/>
      <c r="M2846" s="77"/>
      <c r="N2846" s="77"/>
      <c r="O2846" s="76"/>
      <c r="P2846" s="73"/>
      <c r="Q2846" s="73"/>
      <c r="R2846" s="73"/>
      <c r="S2846" s="78"/>
      <c r="T2846" s="73"/>
      <c r="U2846" s="79"/>
      <c r="V2846" s="74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69"/>
      <c r="B2847" s="70"/>
      <c r="C2847" s="71"/>
      <c r="D2847" s="72"/>
      <c r="E2847" s="73"/>
      <c r="F2847" s="73"/>
      <c r="G2847" s="73"/>
      <c r="H2847" s="73"/>
      <c r="I2847" s="72"/>
      <c r="J2847" s="74"/>
      <c r="K2847" s="75"/>
      <c r="L2847" s="76"/>
      <c r="M2847" s="77"/>
      <c r="N2847" s="77"/>
      <c r="O2847" s="76"/>
      <c r="P2847" s="73"/>
      <c r="Q2847" s="73"/>
      <c r="R2847" s="73"/>
      <c r="S2847" s="78"/>
      <c r="T2847" s="73"/>
      <c r="U2847" s="79"/>
      <c r="V2847" s="74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69"/>
      <c r="B2848" s="70"/>
      <c r="C2848" s="71"/>
      <c r="D2848" s="72"/>
      <c r="E2848" s="73"/>
      <c r="F2848" s="73"/>
      <c r="G2848" s="73"/>
      <c r="H2848" s="73"/>
      <c r="I2848" s="72"/>
      <c r="J2848" s="74"/>
      <c r="K2848" s="75"/>
      <c r="L2848" s="76"/>
      <c r="M2848" s="77"/>
      <c r="N2848" s="77"/>
      <c r="O2848" s="76"/>
      <c r="P2848" s="73"/>
      <c r="Q2848" s="73"/>
      <c r="R2848" s="73"/>
      <c r="S2848" s="78"/>
      <c r="T2848" s="73"/>
      <c r="U2848" s="79"/>
      <c r="V2848" s="74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69"/>
      <c r="B2849" s="70"/>
      <c r="C2849" s="71"/>
      <c r="D2849" s="72"/>
      <c r="E2849" s="73"/>
      <c r="F2849" s="73"/>
      <c r="G2849" s="73"/>
      <c r="H2849" s="73"/>
      <c r="I2849" s="72"/>
      <c r="J2849" s="74"/>
      <c r="K2849" s="75"/>
      <c r="L2849" s="76"/>
      <c r="M2849" s="77"/>
      <c r="N2849" s="77"/>
      <c r="O2849" s="76"/>
      <c r="P2849" s="73"/>
      <c r="Q2849" s="73"/>
      <c r="R2849" s="73"/>
      <c r="S2849" s="78"/>
      <c r="T2849" s="73"/>
      <c r="U2849" s="79"/>
      <c r="V2849" s="74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69"/>
      <c r="B2850" s="70"/>
      <c r="C2850" s="71"/>
      <c r="D2850" s="72"/>
      <c r="E2850" s="73"/>
      <c r="F2850" s="73"/>
      <c r="G2850" s="73"/>
      <c r="H2850" s="73"/>
      <c r="I2850" s="72"/>
      <c r="J2850" s="74"/>
      <c r="K2850" s="75"/>
      <c r="L2850" s="76"/>
      <c r="M2850" s="77"/>
      <c r="N2850" s="77"/>
      <c r="O2850" s="76"/>
      <c r="P2850" s="73"/>
      <c r="Q2850" s="73"/>
      <c r="R2850" s="73"/>
      <c r="S2850" s="78"/>
      <c r="T2850" s="73"/>
      <c r="U2850" s="79"/>
      <c r="V2850" s="74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69"/>
      <c r="B2851" s="70"/>
      <c r="C2851" s="71"/>
      <c r="D2851" s="72"/>
      <c r="E2851" s="73"/>
      <c r="F2851" s="73"/>
      <c r="G2851" s="73"/>
      <c r="H2851" s="73"/>
      <c r="I2851" s="72"/>
      <c r="J2851" s="74"/>
      <c r="K2851" s="75"/>
      <c r="L2851" s="76"/>
      <c r="M2851" s="77"/>
      <c r="N2851" s="77"/>
      <c r="O2851" s="76"/>
      <c r="P2851" s="73"/>
      <c r="Q2851" s="73"/>
      <c r="R2851" s="73"/>
      <c r="S2851" s="78"/>
      <c r="T2851" s="73"/>
      <c r="U2851" s="79"/>
      <c r="V2851" s="74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69"/>
      <c r="B2852" s="70"/>
      <c r="C2852" s="71"/>
      <c r="D2852" s="72"/>
      <c r="E2852" s="73"/>
      <c r="F2852" s="73"/>
      <c r="G2852" s="73"/>
      <c r="H2852" s="73"/>
      <c r="I2852" s="72"/>
      <c r="J2852" s="74"/>
      <c r="K2852" s="75"/>
      <c r="L2852" s="76"/>
      <c r="M2852" s="77"/>
      <c r="N2852" s="77"/>
      <c r="O2852" s="76"/>
      <c r="P2852" s="73"/>
      <c r="Q2852" s="73"/>
      <c r="R2852" s="73"/>
      <c r="S2852" s="78"/>
      <c r="T2852" s="73"/>
      <c r="U2852" s="79"/>
      <c r="V2852" s="74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69"/>
      <c r="B2853" s="70"/>
      <c r="C2853" s="71"/>
      <c r="D2853" s="72"/>
      <c r="E2853" s="73"/>
      <c r="F2853" s="73"/>
      <c r="G2853" s="73"/>
      <c r="H2853" s="73"/>
      <c r="I2853" s="72"/>
      <c r="J2853" s="74"/>
      <c r="K2853" s="75"/>
      <c r="L2853" s="76"/>
      <c r="M2853" s="77"/>
      <c r="N2853" s="77"/>
      <c r="O2853" s="76"/>
      <c r="P2853" s="73"/>
      <c r="Q2853" s="73"/>
      <c r="R2853" s="73"/>
      <c r="S2853" s="78"/>
      <c r="T2853" s="73"/>
      <c r="U2853" s="79"/>
      <c r="V2853" s="74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69"/>
      <c r="B2854" s="70"/>
      <c r="C2854" s="71"/>
      <c r="D2854" s="72"/>
      <c r="E2854" s="73"/>
      <c r="F2854" s="73"/>
      <c r="G2854" s="73"/>
      <c r="H2854" s="73"/>
      <c r="I2854" s="72"/>
      <c r="J2854" s="74"/>
      <c r="K2854" s="75"/>
      <c r="L2854" s="76"/>
      <c r="M2854" s="77"/>
      <c r="N2854" s="77"/>
      <c r="O2854" s="76"/>
      <c r="P2854" s="73"/>
      <c r="Q2854" s="73"/>
      <c r="R2854" s="73"/>
      <c r="S2854" s="78"/>
      <c r="T2854" s="73"/>
      <c r="U2854" s="79"/>
      <c r="V2854" s="74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69"/>
      <c r="B2855" s="70"/>
      <c r="C2855" s="71"/>
      <c r="D2855" s="72"/>
      <c r="E2855" s="73"/>
      <c r="F2855" s="73"/>
      <c r="G2855" s="73"/>
      <c r="H2855" s="73"/>
      <c r="I2855" s="72"/>
      <c r="J2855" s="74"/>
      <c r="K2855" s="75"/>
      <c r="L2855" s="76"/>
      <c r="M2855" s="77"/>
      <c r="N2855" s="77"/>
      <c r="O2855" s="76"/>
      <c r="P2855" s="73"/>
      <c r="Q2855" s="73"/>
      <c r="R2855" s="73"/>
      <c r="S2855" s="78"/>
      <c r="T2855" s="73"/>
      <c r="U2855" s="79"/>
      <c r="V2855" s="74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69"/>
      <c r="B2856" s="70"/>
      <c r="C2856" s="71"/>
      <c r="D2856" s="72"/>
      <c r="E2856" s="73"/>
      <c r="F2856" s="73"/>
      <c r="G2856" s="73"/>
      <c r="H2856" s="73"/>
      <c r="I2856" s="72"/>
      <c r="J2856" s="74"/>
      <c r="K2856" s="75"/>
      <c r="L2856" s="76"/>
      <c r="M2856" s="77"/>
      <c r="N2856" s="77"/>
      <c r="O2856" s="76"/>
      <c r="P2856" s="73"/>
      <c r="Q2856" s="73"/>
      <c r="R2856" s="73"/>
      <c r="S2856" s="78"/>
      <c r="T2856" s="73"/>
      <c r="U2856" s="79"/>
      <c r="V2856" s="74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69"/>
      <c r="B2857" s="70"/>
      <c r="C2857" s="71"/>
      <c r="D2857" s="72"/>
      <c r="E2857" s="73"/>
      <c r="F2857" s="73"/>
      <c r="G2857" s="73"/>
      <c r="H2857" s="73"/>
      <c r="I2857" s="72"/>
      <c r="J2857" s="74"/>
      <c r="K2857" s="75"/>
      <c r="L2857" s="76"/>
      <c r="M2857" s="77"/>
      <c r="N2857" s="77"/>
      <c r="O2857" s="76"/>
      <c r="P2857" s="73"/>
      <c r="Q2857" s="73"/>
      <c r="R2857" s="73"/>
      <c r="S2857" s="78"/>
      <c r="T2857" s="73"/>
      <c r="U2857" s="79"/>
      <c r="V2857" s="74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69"/>
      <c r="B2858" s="70"/>
      <c r="C2858" s="71"/>
      <c r="D2858" s="72"/>
      <c r="E2858" s="73"/>
      <c r="F2858" s="73"/>
      <c r="G2858" s="73"/>
      <c r="H2858" s="73"/>
      <c r="I2858" s="72"/>
      <c r="J2858" s="74"/>
      <c r="K2858" s="75"/>
      <c r="L2858" s="76"/>
      <c r="M2858" s="77"/>
      <c r="N2858" s="77"/>
      <c r="O2858" s="76"/>
      <c r="P2858" s="73"/>
      <c r="Q2858" s="73"/>
      <c r="R2858" s="73"/>
      <c r="S2858" s="78"/>
      <c r="T2858" s="73"/>
      <c r="U2858" s="79"/>
      <c r="V2858" s="74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69"/>
      <c r="B2859" s="70"/>
      <c r="C2859" s="71"/>
      <c r="D2859" s="72"/>
      <c r="E2859" s="73"/>
      <c r="F2859" s="73"/>
      <c r="G2859" s="73"/>
      <c r="H2859" s="73"/>
      <c r="I2859" s="72"/>
      <c r="J2859" s="74"/>
      <c r="K2859" s="75"/>
      <c r="L2859" s="76"/>
      <c r="M2859" s="77"/>
      <c r="N2859" s="77"/>
      <c r="O2859" s="76"/>
      <c r="P2859" s="73"/>
      <c r="Q2859" s="73"/>
      <c r="R2859" s="73"/>
      <c r="S2859" s="78"/>
      <c r="T2859" s="73"/>
      <c r="U2859" s="79"/>
      <c r="V2859" s="74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69"/>
      <c r="B2860" s="70"/>
      <c r="C2860" s="71"/>
      <c r="D2860" s="72"/>
      <c r="E2860" s="73"/>
      <c r="F2860" s="73"/>
      <c r="G2860" s="73"/>
      <c r="H2860" s="73"/>
      <c r="I2860" s="72"/>
      <c r="J2860" s="74"/>
      <c r="K2860" s="75"/>
      <c r="L2860" s="76"/>
      <c r="M2860" s="77"/>
      <c r="N2860" s="77"/>
      <c r="O2860" s="76"/>
      <c r="P2860" s="73"/>
      <c r="Q2860" s="73"/>
      <c r="R2860" s="73"/>
      <c r="S2860" s="78"/>
      <c r="T2860" s="73"/>
      <c r="U2860" s="79"/>
      <c r="V2860" s="74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69"/>
      <c r="B2861" s="70"/>
      <c r="C2861" s="71"/>
      <c r="D2861" s="72"/>
      <c r="E2861" s="73"/>
      <c r="F2861" s="73"/>
      <c r="G2861" s="73"/>
      <c r="H2861" s="73"/>
      <c r="I2861" s="72"/>
      <c r="J2861" s="74"/>
      <c r="K2861" s="75"/>
      <c r="L2861" s="76"/>
      <c r="M2861" s="77"/>
      <c r="N2861" s="77"/>
      <c r="O2861" s="76"/>
      <c r="P2861" s="73"/>
      <c r="Q2861" s="73"/>
      <c r="R2861" s="73"/>
      <c r="S2861" s="78"/>
      <c r="T2861" s="73"/>
      <c r="U2861" s="79"/>
      <c r="V2861" s="74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69"/>
      <c r="B2862" s="70"/>
      <c r="C2862" s="71"/>
      <c r="D2862" s="72"/>
      <c r="E2862" s="73"/>
      <c r="F2862" s="73"/>
      <c r="G2862" s="73"/>
      <c r="H2862" s="73"/>
      <c r="I2862" s="72"/>
      <c r="J2862" s="74"/>
      <c r="K2862" s="75"/>
      <c r="L2862" s="76"/>
      <c r="M2862" s="77"/>
      <c r="N2862" s="77"/>
      <c r="O2862" s="76"/>
      <c r="P2862" s="73"/>
      <c r="Q2862" s="73"/>
      <c r="R2862" s="73"/>
      <c r="S2862" s="78"/>
      <c r="T2862" s="73"/>
      <c r="U2862" s="79"/>
      <c r="V2862" s="74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69"/>
      <c r="B2863" s="70"/>
      <c r="C2863" s="71"/>
      <c r="D2863" s="72"/>
      <c r="E2863" s="73"/>
      <c r="F2863" s="73"/>
      <c r="G2863" s="73"/>
      <c r="H2863" s="73"/>
      <c r="I2863" s="72"/>
      <c r="J2863" s="74"/>
      <c r="K2863" s="75"/>
      <c r="L2863" s="76"/>
      <c r="M2863" s="77"/>
      <c r="N2863" s="77"/>
      <c r="O2863" s="76"/>
      <c r="P2863" s="73"/>
      <c r="Q2863" s="73"/>
      <c r="R2863" s="73"/>
      <c r="S2863" s="78"/>
      <c r="T2863" s="73"/>
      <c r="U2863" s="79"/>
      <c r="V2863" s="74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69"/>
      <c r="B2864" s="70"/>
      <c r="C2864" s="71"/>
      <c r="D2864" s="72"/>
      <c r="E2864" s="73"/>
      <c r="F2864" s="73"/>
      <c r="G2864" s="73"/>
      <c r="H2864" s="73"/>
      <c r="I2864" s="72"/>
      <c r="J2864" s="74"/>
      <c r="K2864" s="75"/>
      <c r="L2864" s="76"/>
      <c r="M2864" s="77"/>
      <c r="N2864" s="77"/>
      <c r="O2864" s="76"/>
      <c r="P2864" s="73"/>
      <c r="Q2864" s="73"/>
      <c r="R2864" s="73"/>
      <c r="S2864" s="78"/>
      <c r="T2864" s="73"/>
      <c r="U2864" s="79"/>
      <c r="V2864" s="74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69"/>
      <c r="B2865" s="70"/>
      <c r="C2865" s="71"/>
      <c r="D2865" s="72"/>
      <c r="E2865" s="73"/>
      <c r="F2865" s="73"/>
      <c r="G2865" s="73"/>
      <c r="H2865" s="73"/>
      <c r="I2865" s="72"/>
      <c r="J2865" s="74"/>
      <c r="K2865" s="75"/>
      <c r="L2865" s="76"/>
      <c r="M2865" s="77"/>
      <c r="N2865" s="77"/>
      <c r="O2865" s="76"/>
      <c r="P2865" s="73"/>
      <c r="Q2865" s="73"/>
      <c r="R2865" s="73"/>
      <c r="S2865" s="78"/>
      <c r="T2865" s="73"/>
      <c r="U2865" s="79"/>
      <c r="V2865" s="74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69"/>
      <c r="B2866" s="70"/>
      <c r="C2866" s="71"/>
      <c r="D2866" s="72"/>
      <c r="E2866" s="73"/>
      <c r="F2866" s="73"/>
      <c r="G2866" s="73"/>
      <c r="H2866" s="73"/>
      <c r="I2866" s="72"/>
      <c r="J2866" s="74"/>
      <c r="K2866" s="75"/>
      <c r="L2866" s="76"/>
      <c r="M2866" s="77"/>
      <c r="N2866" s="77"/>
      <c r="O2866" s="76"/>
      <c r="P2866" s="73"/>
      <c r="Q2866" s="73"/>
      <c r="R2866" s="73"/>
      <c r="S2866" s="78"/>
      <c r="T2866" s="73"/>
      <c r="U2866" s="79"/>
      <c r="V2866" s="74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69"/>
      <c r="B2867" s="70"/>
      <c r="C2867" s="71"/>
      <c r="D2867" s="72"/>
      <c r="E2867" s="73"/>
      <c r="F2867" s="73"/>
      <c r="G2867" s="73"/>
      <c r="H2867" s="73"/>
      <c r="I2867" s="72"/>
      <c r="J2867" s="74"/>
      <c r="K2867" s="75"/>
      <c r="L2867" s="76"/>
      <c r="M2867" s="77"/>
      <c r="N2867" s="77"/>
      <c r="O2867" s="76"/>
      <c r="P2867" s="73"/>
      <c r="Q2867" s="73"/>
      <c r="R2867" s="73"/>
      <c r="S2867" s="78"/>
      <c r="T2867" s="73"/>
      <c r="U2867" s="79"/>
      <c r="V2867" s="74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69"/>
      <c r="B2868" s="70"/>
      <c r="C2868" s="71"/>
      <c r="D2868" s="72"/>
      <c r="E2868" s="73"/>
      <c r="F2868" s="73"/>
      <c r="G2868" s="73"/>
      <c r="H2868" s="73"/>
      <c r="I2868" s="72"/>
      <c r="J2868" s="74"/>
      <c r="K2868" s="75"/>
      <c r="L2868" s="76"/>
      <c r="M2868" s="77"/>
      <c r="N2868" s="77"/>
      <c r="O2868" s="76"/>
      <c r="P2868" s="73"/>
      <c r="Q2868" s="73"/>
      <c r="R2868" s="73"/>
      <c r="S2868" s="78"/>
      <c r="T2868" s="73"/>
      <c r="U2868" s="79"/>
      <c r="V2868" s="74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69"/>
      <c r="B2869" s="70"/>
      <c r="C2869" s="71"/>
      <c r="D2869" s="72"/>
      <c r="E2869" s="73"/>
      <c r="F2869" s="73"/>
      <c r="G2869" s="73"/>
      <c r="H2869" s="73"/>
      <c r="I2869" s="72"/>
      <c r="J2869" s="74"/>
      <c r="K2869" s="75"/>
      <c r="L2869" s="76"/>
      <c r="M2869" s="77"/>
      <c r="N2869" s="77"/>
      <c r="O2869" s="76"/>
      <c r="P2869" s="73"/>
      <c r="Q2869" s="73"/>
      <c r="R2869" s="73"/>
      <c r="S2869" s="78"/>
      <c r="T2869" s="73"/>
      <c r="U2869" s="79"/>
      <c r="V2869" s="74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69"/>
      <c r="B2870" s="70"/>
      <c r="C2870" s="71"/>
      <c r="D2870" s="72"/>
      <c r="E2870" s="73"/>
      <c r="F2870" s="73"/>
      <c r="G2870" s="73"/>
      <c r="H2870" s="73"/>
      <c r="I2870" s="72"/>
      <c r="J2870" s="74"/>
      <c r="K2870" s="75"/>
      <c r="L2870" s="76"/>
      <c r="M2870" s="77"/>
      <c r="N2870" s="77"/>
      <c r="O2870" s="76"/>
      <c r="P2870" s="73"/>
      <c r="Q2870" s="73"/>
      <c r="R2870" s="73"/>
      <c r="S2870" s="78"/>
      <c r="T2870" s="73"/>
      <c r="U2870" s="79"/>
      <c r="V2870" s="74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69"/>
      <c r="B2871" s="70"/>
      <c r="C2871" s="71"/>
      <c r="D2871" s="72"/>
      <c r="E2871" s="73"/>
      <c r="F2871" s="73"/>
      <c r="G2871" s="73"/>
      <c r="H2871" s="73"/>
      <c r="I2871" s="72"/>
      <c r="J2871" s="74"/>
      <c r="K2871" s="75"/>
      <c r="L2871" s="76"/>
      <c r="M2871" s="77"/>
      <c r="N2871" s="77"/>
      <c r="O2871" s="76"/>
      <c r="P2871" s="73"/>
      <c r="Q2871" s="73"/>
      <c r="R2871" s="73"/>
      <c r="S2871" s="78"/>
      <c r="T2871" s="73"/>
      <c r="U2871" s="79"/>
      <c r="V2871" s="74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69"/>
      <c r="B2872" s="70"/>
      <c r="C2872" s="71"/>
      <c r="D2872" s="72"/>
      <c r="E2872" s="73"/>
      <c r="F2872" s="73"/>
      <c r="G2872" s="73"/>
      <c r="H2872" s="73"/>
      <c r="I2872" s="72"/>
      <c r="J2872" s="74"/>
      <c r="K2872" s="75"/>
      <c r="L2872" s="76"/>
      <c r="M2872" s="77"/>
      <c r="N2872" s="77"/>
      <c r="O2872" s="76"/>
      <c r="P2872" s="73"/>
      <c r="Q2872" s="73"/>
      <c r="R2872" s="73"/>
      <c r="S2872" s="78"/>
      <c r="T2872" s="73"/>
      <c r="U2872" s="79"/>
      <c r="V2872" s="74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69"/>
      <c r="B2873" s="70"/>
      <c r="C2873" s="71"/>
      <c r="D2873" s="72"/>
      <c r="E2873" s="73"/>
      <c r="F2873" s="73"/>
      <c r="G2873" s="73"/>
      <c r="H2873" s="73"/>
      <c r="I2873" s="72"/>
      <c r="J2873" s="74"/>
      <c r="K2873" s="75"/>
      <c r="L2873" s="76"/>
      <c r="M2873" s="77"/>
      <c r="N2873" s="77"/>
      <c r="O2873" s="76"/>
      <c r="P2873" s="73"/>
      <c r="Q2873" s="73"/>
      <c r="R2873" s="73"/>
      <c r="S2873" s="78"/>
      <c r="T2873" s="73"/>
      <c r="U2873" s="79"/>
      <c r="V2873" s="74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69"/>
      <c r="B2874" s="70"/>
      <c r="C2874" s="71"/>
      <c r="D2874" s="72"/>
      <c r="E2874" s="73"/>
      <c r="F2874" s="73"/>
      <c r="G2874" s="73"/>
      <c r="H2874" s="73"/>
      <c r="I2874" s="72"/>
      <c r="J2874" s="74"/>
      <c r="K2874" s="75"/>
      <c r="L2874" s="76"/>
      <c r="M2874" s="77"/>
      <c r="N2874" s="77"/>
      <c r="O2874" s="76"/>
      <c r="P2874" s="73"/>
      <c r="Q2874" s="73"/>
      <c r="R2874" s="73"/>
      <c r="S2874" s="78"/>
      <c r="T2874" s="73"/>
      <c r="U2874" s="79"/>
      <c r="V2874" s="74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69"/>
      <c r="B2875" s="70"/>
      <c r="C2875" s="71"/>
      <c r="D2875" s="72"/>
      <c r="E2875" s="73"/>
      <c r="F2875" s="73"/>
      <c r="G2875" s="73"/>
      <c r="H2875" s="73"/>
      <c r="I2875" s="72"/>
      <c r="J2875" s="74"/>
      <c r="K2875" s="75"/>
      <c r="L2875" s="76"/>
      <c r="M2875" s="77"/>
      <c r="N2875" s="77"/>
      <c r="O2875" s="76"/>
      <c r="P2875" s="73"/>
      <c r="Q2875" s="73"/>
      <c r="R2875" s="73"/>
      <c r="S2875" s="78"/>
      <c r="T2875" s="73"/>
      <c r="U2875" s="79"/>
      <c r="V2875" s="74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69"/>
      <c r="B2876" s="70"/>
      <c r="C2876" s="71"/>
      <c r="D2876" s="72"/>
      <c r="E2876" s="73"/>
      <c r="F2876" s="73"/>
      <c r="G2876" s="73"/>
      <c r="H2876" s="73"/>
      <c r="I2876" s="72"/>
      <c r="J2876" s="74"/>
      <c r="K2876" s="75"/>
      <c r="L2876" s="76"/>
      <c r="M2876" s="77"/>
      <c r="N2876" s="77"/>
      <c r="O2876" s="76"/>
      <c r="P2876" s="73"/>
      <c r="Q2876" s="73"/>
      <c r="R2876" s="73"/>
      <c r="S2876" s="78"/>
      <c r="T2876" s="73"/>
      <c r="U2876" s="79"/>
      <c r="V2876" s="74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69"/>
      <c r="B2877" s="70"/>
      <c r="C2877" s="71"/>
      <c r="D2877" s="72"/>
      <c r="E2877" s="73"/>
      <c r="F2877" s="73"/>
      <c r="G2877" s="73"/>
      <c r="H2877" s="73"/>
      <c r="I2877" s="72"/>
      <c r="J2877" s="74"/>
      <c r="K2877" s="75"/>
      <c r="L2877" s="76"/>
      <c r="M2877" s="77"/>
      <c r="N2877" s="77"/>
      <c r="O2877" s="76"/>
      <c r="P2877" s="73"/>
      <c r="Q2877" s="73"/>
      <c r="R2877" s="73"/>
      <c r="S2877" s="78"/>
      <c r="T2877" s="73"/>
      <c r="U2877" s="79"/>
      <c r="V2877" s="74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69"/>
      <c r="B2878" s="70"/>
      <c r="C2878" s="71"/>
      <c r="D2878" s="72"/>
      <c r="E2878" s="73"/>
      <c r="F2878" s="73"/>
      <c r="G2878" s="73"/>
      <c r="H2878" s="73"/>
      <c r="I2878" s="72"/>
      <c r="J2878" s="74"/>
      <c r="K2878" s="75"/>
      <c r="L2878" s="76"/>
      <c r="M2878" s="77"/>
      <c r="N2878" s="77"/>
      <c r="O2878" s="76"/>
      <c r="P2878" s="73"/>
      <c r="Q2878" s="73"/>
      <c r="R2878" s="73"/>
      <c r="S2878" s="78"/>
      <c r="T2878" s="73"/>
      <c r="U2878" s="79"/>
      <c r="V2878" s="74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69"/>
      <c r="B2879" s="70"/>
      <c r="C2879" s="71"/>
      <c r="D2879" s="72"/>
      <c r="E2879" s="73"/>
      <c r="F2879" s="73"/>
      <c r="G2879" s="73"/>
      <c r="H2879" s="73"/>
      <c r="I2879" s="72"/>
      <c r="J2879" s="74"/>
      <c r="K2879" s="75"/>
      <c r="L2879" s="76"/>
      <c r="M2879" s="77"/>
      <c r="N2879" s="77"/>
      <c r="O2879" s="76"/>
      <c r="P2879" s="73"/>
      <c r="Q2879" s="73"/>
      <c r="R2879" s="73"/>
      <c r="S2879" s="78"/>
      <c r="T2879" s="73"/>
      <c r="U2879" s="79"/>
      <c r="V2879" s="74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69"/>
      <c r="B2880" s="70"/>
      <c r="C2880" s="71"/>
      <c r="D2880" s="72"/>
      <c r="E2880" s="73"/>
      <c r="F2880" s="73"/>
      <c r="G2880" s="73"/>
      <c r="H2880" s="73"/>
      <c r="I2880" s="72"/>
      <c r="J2880" s="74"/>
      <c r="K2880" s="75"/>
      <c r="L2880" s="76"/>
      <c r="M2880" s="77"/>
      <c r="N2880" s="77"/>
      <c r="O2880" s="76"/>
      <c r="P2880" s="73"/>
      <c r="Q2880" s="73"/>
      <c r="R2880" s="73"/>
      <c r="S2880" s="78"/>
      <c r="T2880" s="73"/>
      <c r="U2880" s="79"/>
      <c r="V2880" s="74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69"/>
      <c r="B2881" s="70"/>
      <c r="C2881" s="71"/>
      <c r="D2881" s="72"/>
      <c r="E2881" s="73"/>
      <c r="F2881" s="73"/>
      <c r="G2881" s="73"/>
      <c r="H2881" s="73"/>
      <c r="I2881" s="72"/>
      <c r="J2881" s="74"/>
      <c r="K2881" s="75"/>
      <c r="L2881" s="76"/>
      <c r="M2881" s="77"/>
      <c r="N2881" s="77"/>
      <c r="O2881" s="76"/>
      <c r="P2881" s="73"/>
      <c r="Q2881" s="73"/>
      <c r="R2881" s="73"/>
      <c r="S2881" s="78"/>
      <c r="T2881" s="73"/>
      <c r="U2881" s="79"/>
      <c r="V2881" s="74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69"/>
      <c r="B2882" s="70"/>
      <c r="C2882" s="71"/>
      <c r="D2882" s="72"/>
      <c r="E2882" s="73"/>
      <c r="F2882" s="73"/>
      <c r="G2882" s="73"/>
      <c r="H2882" s="73"/>
      <c r="I2882" s="72"/>
      <c r="J2882" s="74"/>
      <c r="K2882" s="75"/>
      <c r="L2882" s="76"/>
      <c r="M2882" s="77"/>
      <c r="N2882" s="77"/>
      <c r="O2882" s="76"/>
      <c r="P2882" s="73"/>
      <c r="Q2882" s="73"/>
      <c r="R2882" s="73"/>
      <c r="S2882" s="78"/>
      <c r="T2882" s="73"/>
      <c r="U2882" s="79"/>
      <c r="V2882" s="74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69"/>
      <c r="B2883" s="70"/>
      <c r="C2883" s="71"/>
      <c r="D2883" s="72"/>
      <c r="E2883" s="73"/>
      <c r="F2883" s="73"/>
      <c r="G2883" s="73"/>
      <c r="H2883" s="73"/>
      <c r="I2883" s="72"/>
      <c r="J2883" s="74"/>
      <c r="K2883" s="75"/>
      <c r="L2883" s="76"/>
      <c r="M2883" s="77"/>
      <c r="N2883" s="77"/>
      <c r="O2883" s="76"/>
      <c r="P2883" s="73"/>
      <c r="Q2883" s="73"/>
      <c r="R2883" s="73"/>
      <c r="S2883" s="78"/>
      <c r="T2883" s="73"/>
      <c r="U2883" s="79"/>
      <c r="V2883" s="74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69"/>
      <c r="B2884" s="70"/>
      <c r="C2884" s="71"/>
      <c r="D2884" s="72"/>
      <c r="E2884" s="73"/>
      <c r="F2884" s="73"/>
      <c r="G2884" s="73"/>
      <c r="H2884" s="73"/>
      <c r="I2884" s="72"/>
      <c r="J2884" s="74"/>
      <c r="K2884" s="75"/>
      <c r="L2884" s="76"/>
      <c r="M2884" s="77"/>
      <c r="N2884" s="77"/>
      <c r="O2884" s="76"/>
      <c r="P2884" s="73"/>
      <c r="Q2884" s="73"/>
      <c r="R2884" s="73"/>
      <c r="S2884" s="78"/>
      <c r="T2884" s="73"/>
      <c r="U2884" s="79"/>
      <c r="V2884" s="74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69"/>
      <c r="B2885" s="70"/>
      <c r="C2885" s="71"/>
      <c r="D2885" s="72"/>
      <c r="E2885" s="73"/>
      <c r="F2885" s="73"/>
      <c r="G2885" s="73"/>
      <c r="H2885" s="73"/>
      <c r="I2885" s="72"/>
      <c r="J2885" s="74"/>
      <c r="K2885" s="75"/>
      <c r="L2885" s="76"/>
      <c r="M2885" s="77"/>
      <c r="N2885" s="77"/>
      <c r="O2885" s="76"/>
      <c r="P2885" s="73"/>
      <c r="Q2885" s="73"/>
      <c r="R2885" s="73"/>
      <c r="S2885" s="78"/>
      <c r="T2885" s="73"/>
      <c r="U2885" s="79"/>
      <c r="V2885" s="74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69"/>
      <c r="B2886" s="70"/>
      <c r="C2886" s="71"/>
      <c r="D2886" s="72"/>
      <c r="E2886" s="73"/>
      <c r="F2886" s="73"/>
      <c r="G2886" s="73"/>
      <c r="H2886" s="73"/>
      <c r="I2886" s="72"/>
      <c r="J2886" s="74"/>
      <c r="K2886" s="75"/>
      <c r="L2886" s="76"/>
      <c r="M2886" s="77"/>
      <c r="N2886" s="77"/>
      <c r="O2886" s="76"/>
      <c r="P2886" s="73"/>
      <c r="Q2886" s="73"/>
      <c r="R2886" s="73"/>
      <c r="S2886" s="78"/>
      <c r="T2886" s="73"/>
      <c r="U2886" s="79"/>
      <c r="V2886" s="74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69"/>
      <c r="B2887" s="70"/>
      <c r="C2887" s="71"/>
      <c r="D2887" s="72"/>
      <c r="E2887" s="73"/>
      <c r="F2887" s="73"/>
      <c r="G2887" s="73"/>
      <c r="H2887" s="73"/>
      <c r="I2887" s="72"/>
      <c r="J2887" s="74"/>
      <c r="K2887" s="75"/>
      <c r="L2887" s="76"/>
      <c r="M2887" s="77"/>
      <c r="N2887" s="77"/>
      <c r="O2887" s="76"/>
      <c r="P2887" s="73"/>
      <c r="Q2887" s="73"/>
      <c r="R2887" s="73"/>
      <c r="S2887" s="78"/>
      <c r="T2887" s="73"/>
      <c r="U2887" s="79"/>
      <c r="V2887" s="74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69"/>
      <c r="B2888" s="70"/>
      <c r="C2888" s="71"/>
      <c r="D2888" s="72"/>
      <c r="E2888" s="73"/>
      <c r="F2888" s="73"/>
      <c r="G2888" s="73"/>
      <c r="H2888" s="73"/>
      <c r="I2888" s="72"/>
      <c r="J2888" s="74"/>
      <c r="K2888" s="75"/>
      <c r="L2888" s="76"/>
      <c r="M2888" s="77"/>
      <c r="N2888" s="77"/>
      <c r="O2888" s="76"/>
      <c r="P2888" s="73"/>
      <c r="Q2888" s="73"/>
      <c r="R2888" s="73"/>
      <c r="S2888" s="78"/>
      <c r="T2888" s="73"/>
      <c r="U2888" s="79"/>
      <c r="V2888" s="74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69"/>
      <c r="B2889" s="70"/>
      <c r="C2889" s="71"/>
      <c r="D2889" s="72"/>
      <c r="E2889" s="73"/>
      <c r="F2889" s="73"/>
      <c r="G2889" s="73"/>
      <c r="H2889" s="73"/>
      <c r="I2889" s="72"/>
      <c r="J2889" s="74"/>
      <c r="K2889" s="75"/>
      <c r="L2889" s="76"/>
      <c r="M2889" s="77"/>
      <c r="N2889" s="77"/>
      <c r="O2889" s="76"/>
      <c r="P2889" s="73"/>
      <c r="Q2889" s="73"/>
      <c r="R2889" s="73"/>
      <c r="S2889" s="78"/>
      <c r="T2889" s="73"/>
      <c r="U2889" s="79"/>
      <c r="V2889" s="74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69"/>
      <c r="B2890" s="70"/>
      <c r="C2890" s="71"/>
      <c r="D2890" s="72"/>
      <c r="E2890" s="73"/>
      <c r="F2890" s="73"/>
      <c r="G2890" s="73"/>
      <c r="H2890" s="73"/>
      <c r="I2890" s="72"/>
      <c r="J2890" s="74"/>
      <c r="K2890" s="75"/>
      <c r="L2890" s="76"/>
      <c r="M2890" s="77"/>
      <c r="N2890" s="77"/>
      <c r="O2890" s="76"/>
      <c r="P2890" s="73"/>
      <c r="Q2890" s="73"/>
      <c r="R2890" s="73"/>
      <c r="S2890" s="78"/>
      <c r="T2890" s="73"/>
      <c r="U2890" s="79"/>
      <c r="V2890" s="74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69"/>
      <c r="B2891" s="70"/>
      <c r="C2891" s="71"/>
      <c r="D2891" s="72"/>
      <c r="E2891" s="73"/>
      <c r="F2891" s="73"/>
      <c r="G2891" s="73"/>
      <c r="H2891" s="73"/>
      <c r="I2891" s="72"/>
      <c r="J2891" s="74"/>
      <c r="K2891" s="75"/>
      <c r="L2891" s="76"/>
      <c r="M2891" s="77"/>
      <c r="N2891" s="77"/>
      <c r="O2891" s="76"/>
      <c r="P2891" s="73"/>
      <c r="Q2891" s="73"/>
      <c r="R2891" s="73"/>
      <c r="S2891" s="78"/>
      <c r="T2891" s="73"/>
      <c r="U2891" s="79"/>
      <c r="V2891" s="74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69"/>
      <c r="B2892" s="70"/>
      <c r="C2892" s="71"/>
      <c r="D2892" s="72"/>
      <c r="E2892" s="73"/>
      <c r="F2892" s="73"/>
      <c r="G2892" s="73"/>
      <c r="H2892" s="73"/>
      <c r="I2892" s="72"/>
      <c r="J2892" s="74"/>
      <c r="K2892" s="75"/>
      <c r="L2892" s="76"/>
      <c r="M2892" s="77"/>
      <c r="N2892" s="77"/>
      <c r="O2892" s="76"/>
      <c r="P2892" s="73"/>
      <c r="Q2892" s="73"/>
      <c r="R2892" s="73"/>
      <c r="S2892" s="78"/>
      <c r="T2892" s="73"/>
      <c r="U2892" s="79"/>
      <c r="V2892" s="74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69"/>
      <c r="B2893" s="70"/>
      <c r="C2893" s="71"/>
      <c r="D2893" s="72"/>
      <c r="E2893" s="73"/>
      <c r="F2893" s="73"/>
      <c r="G2893" s="73"/>
      <c r="H2893" s="73"/>
      <c r="I2893" s="72"/>
      <c r="J2893" s="74"/>
      <c r="K2893" s="75"/>
      <c r="L2893" s="76"/>
      <c r="M2893" s="77"/>
      <c r="N2893" s="77"/>
      <c r="O2893" s="76"/>
      <c r="P2893" s="73"/>
      <c r="Q2893" s="73"/>
      <c r="R2893" s="73"/>
      <c r="S2893" s="78"/>
      <c r="T2893" s="73"/>
      <c r="U2893" s="79"/>
      <c r="V2893" s="74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69"/>
      <c r="B2894" s="70"/>
      <c r="C2894" s="71"/>
      <c r="D2894" s="72"/>
      <c r="E2894" s="73"/>
      <c r="F2894" s="73"/>
      <c r="G2894" s="73"/>
      <c r="H2894" s="73"/>
      <c r="I2894" s="72"/>
      <c r="J2894" s="74"/>
      <c r="K2894" s="75"/>
      <c r="L2894" s="76"/>
      <c r="M2894" s="77"/>
      <c r="N2894" s="77"/>
      <c r="O2894" s="76"/>
      <c r="P2894" s="73"/>
      <c r="Q2894" s="73"/>
      <c r="R2894" s="73"/>
      <c r="S2894" s="78"/>
      <c r="T2894" s="73"/>
      <c r="U2894" s="79"/>
      <c r="V2894" s="74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69"/>
      <c r="B2895" s="70"/>
      <c r="C2895" s="71"/>
      <c r="D2895" s="72"/>
      <c r="E2895" s="73"/>
      <c r="F2895" s="73"/>
      <c r="G2895" s="73"/>
      <c r="H2895" s="73"/>
      <c r="I2895" s="72"/>
      <c r="J2895" s="74"/>
      <c r="K2895" s="75"/>
      <c r="L2895" s="76"/>
      <c r="M2895" s="77"/>
      <c r="N2895" s="77"/>
      <c r="O2895" s="76"/>
      <c r="P2895" s="73"/>
      <c r="Q2895" s="73"/>
      <c r="R2895" s="73"/>
      <c r="S2895" s="78"/>
      <c r="T2895" s="73"/>
      <c r="U2895" s="79"/>
      <c r="V2895" s="74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69"/>
      <c r="B2896" s="70"/>
      <c r="C2896" s="71"/>
      <c r="D2896" s="72"/>
      <c r="E2896" s="73"/>
      <c r="F2896" s="73"/>
      <c r="G2896" s="73"/>
      <c r="H2896" s="73"/>
      <c r="I2896" s="72"/>
      <c r="J2896" s="74"/>
      <c r="K2896" s="75"/>
      <c r="L2896" s="76"/>
      <c r="M2896" s="77"/>
      <c r="N2896" s="77"/>
      <c r="O2896" s="76"/>
      <c r="P2896" s="73"/>
      <c r="Q2896" s="73"/>
      <c r="R2896" s="73"/>
      <c r="S2896" s="78"/>
      <c r="T2896" s="73"/>
      <c r="U2896" s="79"/>
      <c r="V2896" s="74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69"/>
      <c r="B2897" s="70"/>
      <c r="C2897" s="71"/>
      <c r="D2897" s="72"/>
      <c r="E2897" s="73"/>
      <c r="F2897" s="73"/>
      <c r="G2897" s="73"/>
      <c r="H2897" s="73"/>
      <c r="I2897" s="72"/>
      <c r="J2897" s="74"/>
      <c r="K2897" s="75"/>
      <c r="L2897" s="76"/>
      <c r="M2897" s="77"/>
      <c r="N2897" s="77"/>
      <c r="O2897" s="76"/>
      <c r="P2897" s="73"/>
      <c r="Q2897" s="73"/>
      <c r="R2897" s="73"/>
      <c r="S2897" s="78"/>
      <c r="T2897" s="73"/>
      <c r="U2897" s="79"/>
      <c r="V2897" s="74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69"/>
      <c r="B2898" s="70"/>
      <c r="C2898" s="71"/>
      <c r="D2898" s="72"/>
      <c r="E2898" s="73"/>
      <c r="F2898" s="73"/>
      <c r="G2898" s="73"/>
      <c r="H2898" s="73"/>
      <c r="I2898" s="72"/>
      <c r="J2898" s="74"/>
      <c r="K2898" s="75"/>
      <c r="L2898" s="76"/>
      <c r="M2898" s="77"/>
      <c r="N2898" s="77"/>
      <c r="O2898" s="76"/>
      <c r="P2898" s="73"/>
      <c r="Q2898" s="73"/>
      <c r="R2898" s="73"/>
      <c r="S2898" s="78"/>
      <c r="T2898" s="73"/>
      <c r="U2898" s="79"/>
      <c r="V2898" s="74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69"/>
      <c r="B2899" s="70"/>
      <c r="C2899" s="71"/>
      <c r="D2899" s="72"/>
      <c r="E2899" s="73"/>
      <c r="F2899" s="73"/>
      <c r="G2899" s="73"/>
      <c r="H2899" s="73"/>
      <c r="I2899" s="72"/>
      <c r="J2899" s="74"/>
      <c r="K2899" s="75"/>
      <c r="L2899" s="76"/>
      <c r="M2899" s="77"/>
      <c r="N2899" s="77"/>
      <c r="O2899" s="76"/>
      <c r="P2899" s="73"/>
      <c r="Q2899" s="73"/>
      <c r="R2899" s="73"/>
      <c r="S2899" s="78"/>
      <c r="T2899" s="73"/>
      <c r="U2899" s="79"/>
      <c r="V2899" s="74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69"/>
      <c r="B2900" s="70"/>
      <c r="C2900" s="71"/>
      <c r="D2900" s="72"/>
      <c r="E2900" s="73"/>
      <c r="F2900" s="73"/>
      <c r="G2900" s="73"/>
      <c r="H2900" s="73"/>
      <c r="I2900" s="72"/>
      <c r="J2900" s="74"/>
      <c r="K2900" s="75"/>
      <c r="L2900" s="76"/>
      <c r="M2900" s="77"/>
      <c r="N2900" s="77"/>
      <c r="O2900" s="76"/>
      <c r="P2900" s="73"/>
      <c r="Q2900" s="73"/>
      <c r="R2900" s="73"/>
      <c r="S2900" s="78"/>
      <c r="T2900" s="73"/>
      <c r="U2900" s="79"/>
      <c r="V2900" s="74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69"/>
      <c r="B2901" s="70"/>
      <c r="C2901" s="71"/>
      <c r="D2901" s="72"/>
      <c r="E2901" s="73"/>
      <c r="F2901" s="73"/>
      <c r="G2901" s="73"/>
      <c r="H2901" s="73"/>
      <c r="I2901" s="72"/>
      <c r="J2901" s="74"/>
      <c r="K2901" s="75"/>
      <c r="L2901" s="76"/>
      <c r="M2901" s="77"/>
      <c r="N2901" s="77"/>
      <c r="O2901" s="76"/>
      <c r="P2901" s="73"/>
      <c r="Q2901" s="73"/>
      <c r="R2901" s="73"/>
      <c r="S2901" s="78"/>
      <c r="T2901" s="73"/>
      <c r="U2901" s="79"/>
      <c r="V2901" s="74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69"/>
      <c r="B2902" s="70"/>
      <c r="C2902" s="71"/>
      <c r="D2902" s="72"/>
      <c r="E2902" s="73"/>
      <c r="F2902" s="73"/>
      <c r="G2902" s="73"/>
      <c r="H2902" s="73"/>
      <c r="I2902" s="72"/>
      <c r="J2902" s="74"/>
      <c r="K2902" s="75"/>
      <c r="L2902" s="76"/>
      <c r="M2902" s="77"/>
      <c r="N2902" s="77"/>
      <c r="O2902" s="76"/>
      <c r="P2902" s="73"/>
      <c r="Q2902" s="73"/>
      <c r="R2902" s="73"/>
      <c r="S2902" s="78"/>
      <c r="T2902" s="73"/>
      <c r="U2902" s="79"/>
      <c r="V2902" s="74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69"/>
      <c r="B2903" s="70"/>
      <c r="C2903" s="71"/>
      <c r="D2903" s="72"/>
      <c r="E2903" s="73"/>
      <c r="F2903" s="73"/>
      <c r="G2903" s="73"/>
      <c r="H2903" s="73"/>
      <c r="I2903" s="72"/>
      <c r="J2903" s="74"/>
      <c r="K2903" s="75"/>
      <c r="L2903" s="76"/>
      <c r="M2903" s="77"/>
      <c r="N2903" s="77"/>
      <c r="O2903" s="76"/>
      <c r="P2903" s="73"/>
      <c r="Q2903" s="73"/>
      <c r="R2903" s="73"/>
      <c r="S2903" s="78"/>
      <c r="T2903" s="73"/>
      <c r="U2903" s="79"/>
      <c r="V2903" s="74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69"/>
      <c r="B2904" s="70"/>
      <c r="C2904" s="71"/>
      <c r="D2904" s="72"/>
      <c r="E2904" s="73"/>
      <c r="F2904" s="73"/>
      <c r="G2904" s="73"/>
      <c r="H2904" s="73"/>
      <c r="I2904" s="72"/>
      <c r="J2904" s="74"/>
      <c r="K2904" s="75"/>
      <c r="L2904" s="76"/>
      <c r="M2904" s="77"/>
      <c r="N2904" s="77"/>
      <c r="O2904" s="76"/>
      <c r="P2904" s="73"/>
      <c r="Q2904" s="73"/>
      <c r="R2904" s="73"/>
      <c r="S2904" s="78"/>
      <c r="T2904" s="73"/>
      <c r="U2904" s="79"/>
      <c r="V2904" s="74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69"/>
      <c r="B2905" s="70"/>
      <c r="C2905" s="71"/>
      <c r="D2905" s="72"/>
      <c r="E2905" s="73"/>
      <c r="F2905" s="73"/>
      <c r="G2905" s="73"/>
      <c r="H2905" s="73"/>
      <c r="I2905" s="72"/>
      <c r="J2905" s="74"/>
      <c r="K2905" s="75"/>
      <c r="L2905" s="76"/>
      <c r="M2905" s="77"/>
      <c r="N2905" s="77"/>
      <c r="O2905" s="76"/>
      <c r="P2905" s="73"/>
      <c r="Q2905" s="73"/>
      <c r="R2905" s="73"/>
      <c r="S2905" s="78"/>
      <c r="T2905" s="73"/>
      <c r="U2905" s="79"/>
      <c r="V2905" s="74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69"/>
      <c r="B2906" s="70"/>
      <c r="C2906" s="71"/>
      <c r="D2906" s="72"/>
      <c r="E2906" s="73"/>
      <c r="F2906" s="73"/>
      <c r="G2906" s="73"/>
      <c r="H2906" s="73"/>
      <c r="I2906" s="72"/>
      <c r="J2906" s="74"/>
      <c r="K2906" s="75"/>
      <c r="L2906" s="76"/>
      <c r="M2906" s="77"/>
      <c r="N2906" s="77"/>
      <c r="O2906" s="76"/>
      <c r="P2906" s="73"/>
      <c r="Q2906" s="73"/>
      <c r="R2906" s="73"/>
      <c r="S2906" s="78"/>
      <c r="T2906" s="73"/>
      <c r="U2906" s="79"/>
      <c r="V2906" s="74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69"/>
      <c r="B2907" s="70"/>
      <c r="C2907" s="71"/>
      <c r="D2907" s="72"/>
      <c r="E2907" s="73"/>
      <c r="F2907" s="73"/>
      <c r="G2907" s="73"/>
      <c r="H2907" s="73"/>
      <c r="I2907" s="72"/>
      <c r="J2907" s="74"/>
      <c r="K2907" s="75"/>
      <c r="L2907" s="76"/>
      <c r="M2907" s="77"/>
      <c r="N2907" s="77"/>
      <c r="O2907" s="76"/>
      <c r="P2907" s="73"/>
      <c r="Q2907" s="73"/>
      <c r="R2907" s="73"/>
      <c r="S2907" s="78"/>
      <c r="T2907" s="73"/>
      <c r="U2907" s="79"/>
      <c r="V2907" s="74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69"/>
      <c r="B2908" s="70"/>
      <c r="C2908" s="71"/>
      <c r="D2908" s="72"/>
      <c r="E2908" s="73"/>
      <c r="F2908" s="73"/>
      <c r="G2908" s="73"/>
      <c r="H2908" s="73"/>
      <c r="I2908" s="72"/>
      <c r="J2908" s="74"/>
      <c r="K2908" s="75"/>
      <c r="L2908" s="76"/>
      <c r="M2908" s="77"/>
      <c r="N2908" s="77"/>
      <c r="O2908" s="76"/>
      <c r="P2908" s="73"/>
      <c r="Q2908" s="73"/>
      <c r="R2908" s="73"/>
      <c r="S2908" s="78"/>
      <c r="T2908" s="73"/>
      <c r="U2908" s="79"/>
      <c r="V2908" s="74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69"/>
      <c r="B2909" s="70"/>
      <c r="C2909" s="71"/>
      <c r="D2909" s="72"/>
      <c r="E2909" s="73"/>
      <c r="F2909" s="73"/>
      <c r="G2909" s="73"/>
      <c r="H2909" s="73"/>
      <c r="I2909" s="72"/>
      <c r="J2909" s="74"/>
      <c r="K2909" s="75"/>
      <c r="L2909" s="76"/>
      <c r="M2909" s="77"/>
      <c r="N2909" s="77"/>
      <c r="O2909" s="76"/>
      <c r="P2909" s="73"/>
      <c r="Q2909" s="73"/>
      <c r="R2909" s="73"/>
      <c r="S2909" s="78"/>
      <c r="T2909" s="73"/>
      <c r="U2909" s="79"/>
      <c r="V2909" s="74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69"/>
      <c r="B2910" s="70"/>
      <c r="C2910" s="71"/>
      <c r="D2910" s="72"/>
      <c r="E2910" s="73"/>
      <c r="F2910" s="73"/>
      <c r="G2910" s="73"/>
      <c r="H2910" s="73"/>
      <c r="I2910" s="72"/>
      <c r="J2910" s="74"/>
      <c r="K2910" s="75"/>
      <c r="L2910" s="76"/>
      <c r="M2910" s="77"/>
      <c r="N2910" s="77"/>
      <c r="O2910" s="76"/>
      <c r="P2910" s="73"/>
      <c r="Q2910" s="73"/>
      <c r="R2910" s="73"/>
      <c r="S2910" s="78"/>
      <c r="T2910" s="73"/>
      <c r="U2910" s="79"/>
      <c r="V2910" s="74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69"/>
      <c r="B2911" s="70"/>
      <c r="C2911" s="71"/>
      <c r="D2911" s="72"/>
      <c r="E2911" s="73"/>
      <c r="F2911" s="73"/>
      <c r="G2911" s="73"/>
      <c r="H2911" s="73"/>
      <c r="I2911" s="72"/>
      <c r="J2911" s="74"/>
      <c r="K2911" s="75"/>
      <c r="L2911" s="76"/>
      <c r="M2911" s="77"/>
      <c r="N2911" s="77"/>
      <c r="O2911" s="76"/>
      <c r="P2911" s="73"/>
      <c r="Q2911" s="73"/>
      <c r="R2911" s="73"/>
      <c r="S2911" s="78"/>
      <c r="T2911" s="73"/>
      <c r="U2911" s="79"/>
      <c r="V2911" s="74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69"/>
      <c r="B2912" s="70"/>
      <c r="C2912" s="71"/>
      <c r="D2912" s="72"/>
      <c r="E2912" s="73"/>
      <c r="F2912" s="73"/>
      <c r="G2912" s="73"/>
      <c r="H2912" s="73"/>
      <c r="I2912" s="72"/>
      <c r="J2912" s="74"/>
      <c r="K2912" s="75"/>
      <c r="L2912" s="76"/>
      <c r="M2912" s="77"/>
      <c r="N2912" s="77"/>
      <c r="O2912" s="76"/>
      <c r="P2912" s="73"/>
      <c r="Q2912" s="73"/>
      <c r="R2912" s="73"/>
      <c r="S2912" s="78"/>
      <c r="T2912" s="73"/>
      <c r="U2912" s="79"/>
      <c r="V2912" s="74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69"/>
      <c r="B2913" s="70"/>
      <c r="C2913" s="71"/>
      <c r="D2913" s="72"/>
      <c r="E2913" s="73"/>
      <c r="F2913" s="73"/>
      <c r="G2913" s="73"/>
      <c r="H2913" s="73"/>
      <c r="I2913" s="72"/>
      <c r="J2913" s="74"/>
      <c r="K2913" s="75"/>
      <c r="L2913" s="76"/>
      <c r="M2913" s="77"/>
      <c r="N2913" s="77"/>
      <c r="O2913" s="76"/>
      <c r="P2913" s="73"/>
      <c r="Q2913" s="73"/>
      <c r="R2913" s="73"/>
      <c r="S2913" s="78"/>
      <c r="T2913" s="73"/>
      <c r="U2913" s="79"/>
      <c r="V2913" s="74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69"/>
      <c r="B2914" s="70"/>
      <c r="C2914" s="71"/>
      <c r="D2914" s="72"/>
      <c r="E2914" s="73"/>
      <c r="F2914" s="73"/>
      <c r="G2914" s="73"/>
      <c r="H2914" s="73"/>
      <c r="I2914" s="72"/>
      <c r="J2914" s="74"/>
      <c r="K2914" s="75"/>
      <c r="L2914" s="76"/>
      <c r="M2914" s="77"/>
      <c r="N2914" s="77"/>
      <c r="O2914" s="76"/>
      <c r="P2914" s="73"/>
      <c r="Q2914" s="73"/>
      <c r="R2914" s="73"/>
      <c r="S2914" s="78"/>
      <c r="T2914" s="73"/>
      <c r="U2914" s="79"/>
      <c r="V2914" s="74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69"/>
      <c r="B2915" s="70"/>
      <c r="C2915" s="71"/>
      <c r="D2915" s="72"/>
      <c r="E2915" s="73"/>
      <c r="F2915" s="73"/>
      <c r="G2915" s="73"/>
      <c r="H2915" s="73"/>
      <c r="I2915" s="72"/>
      <c r="J2915" s="74"/>
      <c r="K2915" s="75"/>
      <c r="L2915" s="76"/>
      <c r="M2915" s="77"/>
      <c r="N2915" s="77"/>
      <c r="O2915" s="76"/>
      <c r="P2915" s="73"/>
      <c r="Q2915" s="73"/>
      <c r="R2915" s="73"/>
      <c r="S2915" s="78"/>
      <c r="T2915" s="73"/>
      <c r="U2915" s="79"/>
      <c r="V2915" s="74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69"/>
      <c r="B2916" s="70"/>
      <c r="C2916" s="71"/>
      <c r="D2916" s="72"/>
      <c r="E2916" s="73"/>
      <c r="F2916" s="73"/>
      <c r="G2916" s="73"/>
      <c r="H2916" s="73"/>
      <c r="I2916" s="72"/>
      <c r="J2916" s="74"/>
      <c r="K2916" s="75"/>
      <c r="L2916" s="76"/>
      <c r="M2916" s="77"/>
      <c r="N2916" s="77"/>
      <c r="O2916" s="76"/>
      <c r="P2916" s="73"/>
      <c r="Q2916" s="73"/>
      <c r="R2916" s="73"/>
      <c r="S2916" s="78"/>
      <c r="T2916" s="73"/>
      <c r="U2916" s="79"/>
      <c r="V2916" s="74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69"/>
      <c r="B2917" s="70"/>
      <c r="C2917" s="71"/>
      <c r="D2917" s="72"/>
      <c r="E2917" s="73"/>
      <c r="F2917" s="73"/>
      <c r="G2917" s="73"/>
      <c r="H2917" s="73"/>
      <c r="I2917" s="72"/>
      <c r="J2917" s="74"/>
      <c r="K2917" s="75"/>
      <c r="L2917" s="76"/>
      <c r="M2917" s="77"/>
      <c r="N2917" s="77"/>
      <c r="O2917" s="76"/>
      <c r="P2917" s="73"/>
      <c r="Q2917" s="73"/>
      <c r="R2917" s="73"/>
      <c r="S2917" s="78"/>
      <c r="T2917" s="73"/>
      <c r="U2917" s="79"/>
      <c r="V2917" s="74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69"/>
      <c r="B2918" s="70"/>
      <c r="C2918" s="71"/>
      <c r="D2918" s="72"/>
      <c r="E2918" s="73"/>
      <c r="F2918" s="73"/>
      <c r="G2918" s="73"/>
      <c r="H2918" s="73"/>
      <c r="I2918" s="72"/>
      <c r="J2918" s="74"/>
      <c r="K2918" s="75"/>
      <c r="L2918" s="76"/>
      <c r="M2918" s="77"/>
      <c r="N2918" s="77"/>
      <c r="O2918" s="76"/>
      <c r="P2918" s="73"/>
      <c r="Q2918" s="73"/>
      <c r="R2918" s="73"/>
      <c r="S2918" s="78"/>
      <c r="T2918" s="73"/>
      <c r="U2918" s="79"/>
      <c r="V2918" s="74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69"/>
      <c r="B2919" s="70"/>
      <c r="C2919" s="71"/>
      <c r="D2919" s="72"/>
      <c r="E2919" s="73"/>
      <c r="F2919" s="73"/>
      <c r="G2919" s="73"/>
      <c r="H2919" s="73"/>
      <c r="I2919" s="72"/>
      <c r="J2919" s="74"/>
      <c r="K2919" s="75"/>
      <c r="L2919" s="76"/>
      <c r="M2919" s="77"/>
      <c r="N2919" s="77"/>
      <c r="O2919" s="76"/>
      <c r="P2919" s="73"/>
      <c r="Q2919" s="73"/>
      <c r="R2919" s="73"/>
      <c r="S2919" s="78"/>
      <c r="T2919" s="73"/>
      <c r="U2919" s="79"/>
      <c r="V2919" s="74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69"/>
      <c r="B2920" s="70"/>
      <c r="C2920" s="71"/>
      <c r="D2920" s="72"/>
      <c r="E2920" s="73"/>
      <c r="F2920" s="73"/>
      <c r="G2920" s="73"/>
      <c r="H2920" s="73"/>
      <c r="I2920" s="72"/>
      <c r="J2920" s="74"/>
      <c r="K2920" s="75"/>
      <c r="L2920" s="76"/>
      <c r="M2920" s="77"/>
      <c r="N2920" s="77"/>
      <c r="O2920" s="76"/>
      <c r="P2920" s="73"/>
      <c r="Q2920" s="73"/>
      <c r="R2920" s="73"/>
      <c r="S2920" s="78"/>
      <c r="T2920" s="73"/>
      <c r="U2920" s="79"/>
      <c r="V2920" s="74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69"/>
      <c r="B2921" s="70"/>
      <c r="C2921" s="71"/>
      <c r="D2921" s="72"/>
      <c r="E2921" s="73"/>
      <c r="F2921" s="73"/>
      <c r="G2921" s="73"/>
      <c r="H2921" s="73"/>
      <c r="I2921" s="72"/>
      <c r="J2921" s="74"/>
      <c r="K2921" s="75"/>
      <c r="L2921" s="76"/>
      <c r="M2921" s="77"/>
      <c r="N2921" s="77"/>
      <c r="O2921" s="76"/>
      <c r="P2921" s="73"/>
      <c r="Q2921" s="73"/>
      <c r="R2921" s="73"/>
      <c r="S2921" s="78"/>
      <c r="T2921" s="73"/>
      <c r="U2921" s="79"/>
      <c r="V2921" s="74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69"/>
      <c r="B2922" s="70"/>
      <c r="C2922" s="71"/>
      <c r="D2922" s="72"/>
      <c r="E2922" s="73"/>
      <c r="F2922" s="73"/>
      <c r="G2922" s="73"/>
      <c r="H2922" s="73"/>
      <c r="I2922" s="72"/>
      <c r="J2922" s="74"/>
      <c r="K2922" s="75"/>
      <c r="L2922" s="76"/>
      <c r="M2922" s="77"/>
      <c r="N2922" s="77"/>
      <c r="O2922" s="76"/>
      <c r="P2922" s="73"/>
      <c r="Q2922" s="73"/>
      <c r="R2922" s="73"/>
      <c r="S2922" s="78"/>
      <c r="T2922" s="73"/>
      <c r="U2922" s="79"/>
      <c r="V2922" s="74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69"/>
      <c r="B2923" s="70"/>
      <c r="C2923" s="71"/>
      <c r="D2923" s="72"/>
      <c r="E2923" s="73"/>
      <c r="F2923" s="73"/>
      <c r="G2923" s="73"/>
      <c r="H2923" s="73"/>
      <c r="I2923" s="72"/>
      <c r="J2923" s="74"/>
      <c r="K2923" s="75"/>
      <c r="L2923" s="76"/>
      <c r="M2923" s="77"/>
      <c r="N2923" s="77"/>
      <c r="O2923" s="76"/>
      <c r="P2923" s="73"/>
      <c r="Q2923" s="73"/>
      <c r="R2923" s="73"/>
      <c r="S2923" s="78"/>
      <c r="T2923" s="73"/>
      <c r="U2923" s="79"/>
      <c r="V2923" s="74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69"/>
      <c r="B2924" s="70"/>
      <c r="C2924" s="71"/>
      <c r="D2924" s="72"/>
      <c r="E2924" s="73"/>
      <c r="F2924" s="73"/>
      <c r="G2924" s="73"/>
      <c r="H2924" s="73"/>
      <c r="I2924" s="72"/>
      <c r="J2924" s="74"/>
      <c r="K2924" s="75"/>
      <c r="L2924" s="76"/>
      <c r="M2924" s="77"/>
      <c r="N2924" s="77"/>
      <c r="O2924" s="76"/>
      <c r="P2924" s="73"/>
      <c r="Q2924" s="73"/>
      <c r="R2924" s="73"/>
      <c r="S2924" s="78"/>
      <c r="T2924" s="73"/>
      <c r="U2924" s="79"/>
      <c r="V2924" s="74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69"/>
      <c r="B2925" s="70"/>
      <c r="C2925" s="71"/>
      <c r="D2925" s="72"/>
      <c r="E2925" s="73"/>
      <c r="F2925" s="73"/>
      <c r="G2925" s="73"/>
      <c r="H2925" s="73"/>
      <c r="I2925" s="72"/>
      <c r="J2925" s="74"/>
      <c r="K2925" s="75"/>
      <c r="L2925" s="76"/>
      <c r="M2925" s="77"/>
      <c r="N2925" s="77"/>
      <c r="O2925" s="76"/>
      <c r="P2925" s="73"/>
      <c r="Q2925" s="73"/>
      <c r="R2925" s="73"/>
      <c r="S2925" s="78"/>
      <c r="T2925" s="73"/>
      <c r="U2925" s="79"/>
      <c r="V2925" s="74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69"/>
      <c r="B2926" s="70"/>
      <c r="C2926" s="71"/>
      <c r="D2926" s="72"/>
      <c r="E2926" s="73"/>
      <c r="F2926" s="73"/>
      <c r="G2926" s="73"/>
      <c r="H2926" s="73"/>
      <c r="I2926" s="72"/>
      <c r="J2926" s="74"/>
      <c r="K2926" s="75"/>
      <c r="L2926" s="76"/>
      <c r="M2926" s="77"/>
      <c r="N2926" s="77"/>
      <c r="O2926" s="76"/>
      <c r="P2926" s="73"/>
      <c r="Q2926" s="73"/>
      <c r="R2926" s="73"/>
      <c r="S2926" s="78"/>
      <c r="T2926" s="73"/>
      <c r="U2926" s="79"/>
      <c r="V2926" s="74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69"/>
      <c r="B2927" s="70"/>
      <c r="C2927" s="71"/>
      <c r="D2927" s="72"/>
      <c r="E2927" s="73"/>
      <c r="F2927" s="73"/>
      <c r="G2927" s="73"/>
      <c r="H2927" s="73"/>
      <c r="I2927" s="72"/>
      <c r="J2927" s="74"/>
      <c r="K2927" s="75"/>
      <c r="L2927" s="76"/>
      <c r="M2927" s="77"/>
      <c r="N2927" s="77"/>
      <c r="O2927" s="76"/>
      <c r="P2927" s="73"/>
      <c r="Q2927" s="73"/>
      <c r="R2927" s="73"/>
      <c r="S2927" s="78"/>
      <c r="T2927" s="73"/>
      <c r="U2927" s="79"/>
      <c r="V2927" s="74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69"/>
      <c r="B2928" s="70"/>
      <c r="C2928" s="71"/>
      <c r="D2928" s="72"/>
      <c r="E2928" s="73"/>
      <c r="F2928" s="73"/>
      <c r="G2928" s="73"/>
      <c r="H2928" s="73"/>
      <c r="I2928" s="72"/>
      <c r="J2928" s="74"/>
      <c r="K2928" s="75"/>
      <c r="L2928" s="76"/>
      <c r="M2928" s="77"/>
      <c r="N2928" s="77"/>
      <c r="O2928" s="76"/>
      <c r="P2928" s="73"/>
      <c r="Q2928" s="73"/>
      <c r="R2928" s="73"/>
      <c r="S2928" s="78"/>
      <c r="T2928" s="73"/>
      <c r="U2928" s="79"/>
      <c r="V2928" s="74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69"/>
      <c r="B2929" s="70"/>
      <c r="C2929" s="71"/>
      <c r="D2929" s="72"/>
      <c r="E2929" s="73"/>
      <c r="F2929" s="73"/>
      <c r="G2929" s="73"/>
      <c r="H2929" s="73"/>
      <c r="I2929" s="72"/>
      <c r="J2929" s="74"/>
      <c r="K2929" s="75"/>
      <c r="L2929" s="76"/>
      <c r="M2929" s="77"/>
      <c r="N2929" s="77"/>
      <c r="O2929" s="76"/>
      <c r="P2929" s="73"/>
      <c r="Q2929" s="73"/>
      <c r="R2929" s="73"/>
      <c r="S2929" s="78"/>
      <c r="T2929" s="73"/>
      <c r="U2929" s="79"/>
      <c r="V2929" s="74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69"/>
      <c r="B2930" s="70"/>
      <c r="C2930" s="71"/>
      <c r="D2930" s="72"/>
      <c r="E2930" s="73"/>
      <c r="F2930" s="73"/>
      <c r="G2930" s="73"/>
      <c r="H2930" s="73"/>
      <c r="I2930" s="72"/>
      <c r="J2930" s="74"/>
      <c r="K2930" s="75"/>
      <c r="L2930" s="76"/>
      <c r="M2930" s="77"/>
      <c r="N2930" s="77"/>
      <c r="O2930" s="76"/>
      <c r="P2930" s="73"/>
      <c r="Q2930" s="73"/>
      <c r="R2930" s="73"/>
      <c r="S2930" s="78"/>
      <c r="T2930" s="73"/>
      <c r="U2930" s="79"/>
      <c r="V2930" s="74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69"/>
      <c r="B2931" s="70"/>
      <c r="C2931" s="71"/>
      <c r="D2931" s="72"/>
      <c r="E2931" s="73"/>
      <c r="F2931" s="73"/>
      <c r="G2931" s="73"/>
      <c r="H2931" s="73"/>
      <c r="I2931" s="72"/>
      <c r="J2931" s="74"/>
      <c r="K2931" s="75"/>
      <c r="L2931" s="76"/>
      <c r="M2931" s="77"/>
      <c r="N2931" s="77"/>
      <c r="O2931" s="76"/>
      <c r="P2931" s="73"/>
      <c r="Q2931" s="73"/>
      <c r="R2931" s="73"/>
      <c r="S2931" s="78"/>
      <c r="T2931" s="73"/>
      <c r="U2931" s="79"/>
      <c r="V2931" s="74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69"/>
      <c r="B2932" s="70"/>
      <c r="C2932" s="71"/>
      <c r="D2932" s="72"/>
      <c r="E2932" s="73"/>
      <c r="F2932" s="73"/>
      <c r="G2932" s="73"/>
      <c r="H2932" s="73"/>
      <c r="I2932" s="72"/>
      <c r="J2932" s="74"/>
      <c r="K2932" s="75"/>
      <c r="L2932" s="76"/>
      <c r="M2932" s="77"/>
      <c r="N2932" s="77"/>
      <c r="O2932" s="76"/>
      <c r="P2932" s="73"/>
      <c r="Q2932" s="73"/>
      <c r="R2932" s="73"/>
      <c r="S2932" s="78"/>
      <c r="T2932" s="73"/>
      <c r="U2932" s="79"/>
      <c r="V2932" s="74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69"/>
      <c r="B2933" s="70"/>
      <c r="C2933" s="71"/>
      <c r="D2933" s="72"/>
      <c r="E2933" s="73"/>
      <c r="F2933" s="73"/>
      <c r="G2933" s="73"/>
      <c r="H2933" s="73"/>
      <c r="I2933" s="72"/>
      <c r="J2933" s="74"/>
      <c r="K2933" s="75"/>
      <c r="L2933" s="76"/>
      <c r="M2933" s="77"/>
      <c r="N2933" s="77"/>
      <c r="O2933" s="76"/>
      <c r="P2933" s="73"/>
      <c r="Q2933" s="73"/>
      <c r="R2933" s="73"/>
      <c r="S2933" s="78"/>
      <c r="T2933" s="73"/>
      <c r="U2933" s="79"/>
      <c r="V2933" s="74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ht="15" x14ac:dyDescent="0.2">
      <c r="A2934" s="80"/>
      <c r="B2934" s="81"/>
      <c r="C2934" s="82"/>
      <c r="D2934" s="83"/>
      <c r="E2934" s="84"/>
      <c r="F2934" s="84"/>
      <c r="G2934" s="84"/>
      <c r="H2934" s="84"/>
      <c r="I2934" s="83"/>
      <c r="J2934" s="85"/>
      <c r="K2934" s="86"/>
      <c r="L2934" s="87"/>
      <c r="M2934" s="88"/>
      <c r="N2934" s="88"/>
      <c r="O2934" s="87"/>
      <c r="P2934" s="84"/>
      <c r="Q2934" s="84"/>
      <c r="R2934" s="84"/>
      <c r="S2934" s="89"/>
      <c r="T2934" s="84"/>
      <c r="U2934" s="90"/>
      <c r="V2934" s="85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  <c r="EZ2934" s="24"/>
    </row>
    <row r="2935" spans="1:156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  <c r="EZ2936" s="24"/>
    </row>
    <row r="2937" spans="1:156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  <c r="EZ3116" s="24"/>
    </row>
    <row r="3117" spans="1:156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  <c r="EZ3118" s="24"/>
    </row>
    <row r="3119" spans="1:156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  <c r="EZ3300" s="24"/>
    </row>
    <row r="3301" spans="1:156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  <c r="EZ3302" s="24"/>
    </row>
    <row r="3303" spans="1:156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  <c r="EZ3481" s="24"/>
    </row>
    <row r="3482" spans="1:156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  <c r="EZ3483" s="24"/>
    </row>
    <row r="3484" spans="1:156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  <c r="EZ3664" s="24"/>
    </row>
    <row r="3665" spans="1:156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  <c r="EZ3666" s="24"/>
    </row>
    <row r="3667" spans="1:156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  <c r="EZ3848" s="24"/>
    </row>
    <row r="3849" spans="1:156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  <c r="EZ4029" s="24"/>
    </row>
    <row r="4030" spans="1:156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  <c r="EZ4213" s="24"/>
    </row>
    <row r="4214" spans="1:156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  <c r="EZ4396" s="24"/>
    </row>
    <row r="4397" spans="1:156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  <c r="EZ4581" s="24"/>
    </row>
    <row r="4582" spans="1:156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2025-05-09T18:47:36Z</dcterms:modified>
</cp:coreProperties>
</file>